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29_色麻町○★\12_確定（差替え版）\"/>
    </mc:Choice>
  </mc:AlternateContent>
  <bookViews>
    <workbookView xWindow="0" yWindow="0" windowWidth="28800" windowHeight="12300"/>
  </bookViews>
  <sheets>
    <sheet name="総括表" sheetId="18" r:id="rId1"/>
    <sheet name="普通会計の状況" sheetId="19" r:id="rId2"/>
    <sheet name="各会計、関係団体の財政状況及び健全化判断比率" sheetId="20" r:id="rId3"/>
    <sheet name="財政比較分析表" sheetId="13" r:id="rId4"/>
    <sheet name="経常経費分析表（経常収支比率の分析）" sheetId="21" r:id="rId5"/>
    <sheet name="経常経費分析表（人件費・公債費・普通建設事業費の分析）" sheetId="22" r:id="rId6"/>
    <sheet name="性質別歳出決算分析表（住民一人当たりのコスト）" sheetId="23" r:id="rId7"/>
    <sheet name="目的別歳出決算分析表（住民一人当たりのコスト）" sheetId="24" r:id="rId8"/>
    <sheet name="実質収支比率等に係る経年分析" sheetId="25" r:id="rId9"/>
    <sheet name="連結実質赤字比率に係る赤字・黒字の構成分析" sheetId="26" r:id="rId10"/>
    <sheet name="実質公債費比率（分子）の構造" sheetId="27" r:id="rId11"/>
    <sheet name="将来負担比率（分子）の構造" sheetId="28" r:id="rId12"/>
    <sheet name="基金残高に係る経年分析" sheetId="29"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18" l="1"/>
  <c r="CQ43" i="18"/>
  <c r="CO43" i="18"/>
  <c r="BY43" i="18"/>
  <c r="BE43" i="18"/>
  <c r="AM43" i="18"/>
  <c r="U43" i="18"/>
  <c r="E43" i="18"/>
  <c r="C43" i="18" s="1"/>
  <c r="DG42" i="18"/>
  <c r="CQ42" i="18"/>
  <c r="CO42" i="18"/>
  <c r="BY42" i="18"/>
  <c r="BE42" i="18"/>
  <c r="AM42" i="18"/>
  <c r="U42" i="18"/>
  <c r="E42" i="18"/>
  <c r="C42" i="18"/>
  <c r="DG41" i="18"/>
  <c r="CQ41" i="18"/>
  <c r="CO41" i="18" s="1"/>
  <c r="BY41" i="18"/>
  <c r="BE41" i="18"/>
  <c r="AM41" i="18"/>
  <c r="U41" i="18"/>
  <c r="E41" i="18"/>
  <c r="C41" i="18"/>
  <c r="DG40" i="18"/>
  <c r="CQ40" i="18"/>
  <c r="CO40" i="18" s="1"/>
  <c r="BY40" i="18"/>
  <c r="BE40" i="18"/>
  <c r="AM40" i="18"/>
  <c r="U40" i="18"/>
  <c r="E40" i="18"/>
  <c r="C40" i="18"/>
  <c r="DG39" i="18"/>
  <c r="CQ39" i="18"/>
  <c r="CO39" i="18" s="1"/>
  <c r="BY39" i="18"/>
  <c r="BE39" i="18"/>
  <c r="AM39" i="18"/>
  <c r="U39" i="18"/>
  <c r="E39" i="18"/>
  <c r="C39" i="18"/>
  <c r="DG38" i="18"/>
  <c r="CQ38" i="18"/>
  <c r="CO38" i="18" s="1"/>
  <c r="BY38" i="18"/>
  <c r="BE38" i="18"/>
  <c r="AM38" i="18"/>
  <c r="U38" i="18"/>
  <c r="E38" i="18"/>
  <c r="C38" i="18"/>
  <c r="DG37" i="18"/>
  <c r="CQ37" i="18"/>
  <c r="CO37" i="18" s="1"/>
  <c r="BY37" i="18"/>
  <c r="BE37" i="18"/>
  <c r="AM37" i="18"/>
  <c r="W37" i="18"/>
  <c r="E37" i="18"/>
  <c r="C37" i="18" s="1"/>
  <c r="DG36" i="18"/>
  <c r="CQ36" i="18"/>
  <c r="CO36" i="18"/>
  <c r="BY36" i="18"/>
  <c r="BE36" i="18"/>
  <c r="AM36" i="18"/>
  <c r="W36" i="18"/>
  <c r="E36" i="18"/>
  <c r="C36" i="18"/>
  <c r="DG35" i="18"/>
  <c r="CQ35" i="18"/>
  <c r="CO35" i="18" s="1"/>
  <c r="BY35" i="18"/>
  <c r="BG35" i="18"/>
  <c r="AM35" i="18"/>
  <c r="W35" i="18"/>
  <c r="E35" i="18"/>
  <c r="DG34" i="18"/>
  <c r="CQ34" i="18"/>
  <c r="BY34" i="18"/>
  <c r="BG34" i="18"/>
  <c r="AO34" i="18"/>
  <c r="W34" i="18"/>
  <c r="E34" i="18"/>
  <c r="C34" i="18" s="1"/>
  <c r="C35" i="18" s="1"/>
  <c r="U34" i="18" l="1"/>
  <c r="U35" i="18" s="1"/>
  <c r="U36" i="18" s="1"/>
  <c r="AM34" i="18"/>
  <c r="U37" i="18"/>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8" l="1"/>
  <c r="BE35" i="18" s="1"/>
  <c r="BW34" i="18" l="1"/>
  <c r="BW35" i="18" s="1"/>
  <c r="BW36" i="18" s="1"/>
  <c r="BW37" i="18" s="1"/>
  <c r="BW38" i="18" s="1"/>
  <c r="BW39" i="18" s="1"/>
  <c r="BW40" i="18" s="1"/>
  <c r="BW41" i="18" s="1"/>
  <c r="BW42" i="18" s="1"/>
  <c r="BW43" i="18" s="1"/>
  <c r="CO34" i="18"/>
</calcChain>
</file>

<file path=xl/sharedStrings.xml><?xml version="1.0" encoding="utf-8"?>
<sst xmlns="http://schemas.openxmlformats.org/spreadsheetml/2006/main" count="1100" uniqueCount="574">
  <si>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</si>
  <si>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</si>
  <si>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</si>
  <si>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</si>
  <si>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</si>
  <si>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</si>
  <si>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</si>
  <si>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</si>
  <si>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</si>
  <si>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</si>
  <si>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</si>
  <si>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</si>
  <si>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</si>
  <si>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</si>
  <si>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</si>
  <si>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</si>
  <si>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</si>
  <si>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</si>
  <si>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</si>
  <si>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</si>
  <si>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</si>
  <si>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</si>
  <si>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</si>
  <si>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</si>
  <si>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</si>
  <si>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</si>
  <si>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</si>
  <si>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</si>
  <si>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</si>
  <si>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</si>
  <si>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</si>
  <si>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</si>
  <si>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</si>
  <si>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</si>
  <si>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</si>
  <si>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</si>
  <si>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</si>
  <si>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</si>
  <si>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</si>
  <si>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</si>
  <si>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</si>
  <si>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</si>
  <si>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</si>
  <si>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</si>
  <si>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</si>
  <si>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</si>
  <si>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</si>
  <si>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</si>
  <si>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</si>
  <si>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</si>
  <si>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</si>
  <si>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</si>
  <si>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</si>
  <si>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</si>
  <si>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</si>
  <si>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</si>
  <si>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</si>
  <si>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</si>
  <si>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</si>
  <si>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</si>
  <si>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</si>
  <si>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</si>
  <si>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</si>
  <si>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</si>
  <si>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</si>
  <si>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</si>
  <si>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</si>
  <si>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</si>
  <si>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</si>
  <si>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</si>
  <si>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</si>
  <si>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</si>
  <si>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</si>
  <si>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</si>
  <si>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</si>
  <si>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</si>
  <si>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</si>
  <si>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</si>
  <si>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</si>
  <si>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</si>
  <si>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</si>
  <si>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</si>
  <si>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</si>
  <si>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</si>
  <si>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</si>
  <si>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</si>
  <si>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</si>
  <si>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</si>
  <si>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</si>
  <si>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</si>
  <si>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</si>
  <si>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</si>
  <si>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</si>
  <si>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</si>
  <si>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</si>
  <si>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</si>
  <si>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</si>
  <si>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</si>
  <si>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色麻町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</si>
  <si>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</si>
  <si>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</si>
  <si>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</si>
  <si>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</si>
  <si>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</si>
  <si>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</si>
  <si>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</si>
  <si>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</si>
  <si>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</si>
  <si>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</si>
  <si>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</si>
  <si>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</si>
  <si>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</si>
  <si>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</si>
  <si>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</si>
  <si>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</si>
  <si>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</si>
  <si>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</si>
  <si>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</si>
  <si>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</si>
  <si>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</si>
  <si>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</si>
  <si>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</si>
  <si>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</si>
  <si>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</si>
  <si>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</si>
  <si>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</si>
  <si>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</si>
  <si>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</si>
  <si>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</si>
  <si>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</si>
  <si>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</si>
  <si>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</si>
  <si>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</si>
  <si>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</si>
  <si>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</si>
  <si>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</si>
  <si>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</si>
  <si>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</si>
  <si>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</si>
  <si>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</si>
  <si>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</si>
  <si>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</si>
  <si>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</si>
  <si>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</si>
  <si>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</si>
  <si>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</si>
  <si>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</si>
  <si>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</si>
  <si>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</si>
  <si>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</si>
  <si>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</si>
  <si>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</si>
  <si>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</si>
  <si>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</si>
  <si>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</si>
  <si>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</si>
  <si>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</si>
  <si>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</si>
  <si>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</si>
  <si>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</si>
  <si>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</si>
  <si>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</si>
  <si>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</si>
  <si>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</si>
  <si>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</si>
  <si>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</si>
  <si>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</si>
  <si>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</si>
  <si>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</si>
  <si>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</si>
  <si>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</si>
  <si>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</si>
  <si>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</si>
  <si>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</si>
  <si>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</si>
  <si>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</si>
  <si>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</si>
  <si>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</si>
  <si>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</si>
  <si>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</si>
  <si>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</si>
  <si>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</si>
  <si>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</si>
  <si>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</si>
  <si>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</si>
  <si>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</si>
  <si>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</si>
  <si>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</si>
  <si>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</si>
  <si>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</si>
  <si>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</si>
  <si>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</si>
  <si>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</si>
  <si>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</si>
  <si>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</si>
  <si>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</si>
  <si>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</si>
  <si>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</si>
  <si>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</si>
  <si>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</si>
  <si>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</si>
  <si>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</si>
  <si>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</si>
  <si>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</si>
  <si>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</si>
  <si>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</si>
  <si>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宮城県色麻町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</si>
  <si>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</si>
  <si>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</si>
  <si>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</si>
  <si>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</si>
  <si>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</si>
  <si>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</si>
  <si>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</si>
  <si>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</si>
  <si>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</si>
  <si>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</si>
  <si>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</si>
  <si>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</si>
  <si>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</si>
  <si>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</si>
  <si>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</si>
  <si>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</si>
  <si>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</si>
  <si>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</si>
  <si>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</si>
  <si>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</si>
  <si>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</si>
  <si>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</si>
  <si>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</si>
  <si>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</si>
  <si>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</si>
  <si>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</si>
  <si>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</si>
  <si>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</si>
  <si>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</si>
  <si>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</si>
  <si>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</si>
  <si>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</si>
  <si>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</si>
  <si>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</si>
  <si>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</si>
  <si>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</si>
  <si>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</si>
  <si>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</si>
  <si>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</si>
  <si>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</si>
  <si>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</si>
  <si>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</si>
  <si>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</si>
  <si>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</si>
  <si>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</si>
  <si>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</si>
  <si>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</si>
  <si>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</si>
  <si>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</si>
  <si>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</si>
  <si>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</si>
  <si>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</si>
  <si>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</si>
  <si>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</si>
  <si>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</si>
  <si>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</si>
  <si>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</si>
  <si>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</si>
  <si>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</si>
  <si>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</si>
  <si>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</si>
  <si>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</si>
  <si>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</si>
  <si>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</si>
  <si>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</si>
  <si>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</si>
  <si>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</si>
  <si>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</si>
  <si>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</si>
  <si>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</si>
  <si>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</si>
  <si>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</si>
  <si>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</si>
  <si>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</si>
  <si>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</si>
  <si>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</si>
  <si>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</si>
  <si>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</si>
  <si>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</si>
  <si>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</si>
  <si>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</si>
  <si>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</si>
  <si>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</si>
  <si>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</si>
  <si>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</si>
  <si>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</si>
  <si>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</si>
  <si>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</si>
  <si>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</si>
  <si>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</si>
  <si>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</si>
  <si>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</si>
  <si>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</si>
  <si>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</si>
  <si>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</si>
  <si>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</si>
  <si>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</si>
  <si>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</si>
  <si>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</si>
  <si>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</si>
  <si>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</si>
  <si>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</si>
  <si>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</si>
  <si>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</si>
  <si>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</si>
  <si>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</si>
  <si>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</si>
  <si>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</si>
  <si>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</si>
  <si>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</si>
  <si>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</si>
  <si>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</si>
  <si>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</si>
  <si>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</si>
  <si>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</si>
  <si>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</si>
  <si>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</si>
  <si>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</si>
  <si>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</si>
  <si>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</si>
  <si>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</si>
  <si>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</si>
  <si>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</si>
  <si>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</si>
  <si>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</si>
  <si>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</si>
  <si>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</si>
  <si>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</si>
  <si>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</si>
  <si>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</si>
  <si>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</si>
  <si>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</si>
  <si>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</si>
  <si>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</si>
  <si>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</si>
  <si>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</si>
  <si>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</si>
  <si>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</si>
  <si>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</si>
  <si>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</si>
  <si>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</si>
  <si>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</si>
  <si>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</si>
  <si>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</si>
  <si>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</si>
  <si>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</si>
  <si>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</si>
  <si>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</si>
  <si>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</si>
  <si>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</si>
  <si>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宮城県色麻町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</si>
  <si>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</si>
  <si>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</si>
  <si>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</si>
  <si>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</si>
  <si>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</si>
  <si>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</si>
  <si>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</si>
  <si>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</si>
  <si>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</si>
  <si>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</si>
  <si>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</si>
  <si>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</si>
  <si>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</si>
  <si>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</si>
  <si>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</si>
  <si>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</si>
  <si>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</si>
  <si>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</si>
  <si>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</si>
  <si>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</si>
  <si>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色麻町奨学資金貸付基金特別会計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</si>
  <si>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</si>
  <si>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</si>
  <si>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</si>
  <si>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</si>
  <si>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</si>
  <si>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</si>
  <si>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</si>
  <si>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</si>
  <si>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</si>
  <si>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</si>
  <si>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</si>
  <si>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</si>
  <si>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</si>
  <si>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色麻町国民健康保険事業特別会計</t>
    <phoneticPr fontId="5"/>
  </si>
  <si>
    <t>色麻町介護保険特別会計</t>
    <phoneticPr fontId="5"/>
  </si>
  <si>
    <t>色麻町後期高齢者医療特別会計</t>
    <phoneticPr fontId="5"/>
  </si>
  <si>
    <t>色麻町介護サービス事業特別会計</t>
    <phoneticPr fontId="5"/>
  </si>
  <si>
    <t>色麻町水道事業会計</t>
    <phoneticPr fontId="5"/>
  </si>
  <si>
    <t>法適用企業</t>
    <phoneticPr fontId="5"/>
  </si>
  <si>
    <t>色麻町下水道事業特別会計</t>
    <phoneticPr fontId="5"/>
  </si>
  <si>
    <t>法非適用企業</t>
    <phoneticPr fontId="5"/>
  </si>
  <si>
    <t>色麻町工業団地整備事業特別会計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</si>
  <si>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</si>
  <si>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</si>
  <si>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</si>
  <si>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</si>
  <si>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</si>
  <si>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</si>
  <si>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</si>
  <si>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</si>
  <si>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</si>
  <si>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</si>
  <si>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</si>
  <si>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</si>
  <si>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</si>
  <si>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</si>
  <si>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</si>
  <si>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</si>
  <si>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</si>
  <si>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</si>
  <si>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</si>
  <si>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</si>
  <si>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</si>
  <si>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</si>
  <si>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</si>
  <si>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</si>
  <si>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</si>
  <si>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</si>
  <si>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</si>
  <si>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</si>
  <si>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</si>
  <si>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</si>
  <si>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</si>
  <si>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</si>
  <si>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</si>
  <si>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</si>
  <si>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</si>
  <si>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</si>
  <si>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</si>
  <si>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</si>
  <si>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</si>
  <si>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</si>
  <si>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</si>
  <si>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</si>
  <si>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</si>
  <si>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</si>
  <si>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</si>
  <si>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</si>
  <si>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</si>
  <si>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</si>
  <si>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</si>
  <si>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</si>
  <si>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</si>
  <si>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</si>
  <si>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</si>
  <si>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</si>
  <si>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</si>
  <si>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</si>
  <si>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</si>
  <si>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</si>
  <si>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</si>
  <si>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</si>
  <si>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</si>
  <si>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</si>
  <si>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</si>
  <si>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</si>
  <si>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</si>
  <si>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</si>
  <si>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</si>
  <si>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</si>
  <si>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</si>
  <si>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</si>
  <si>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</si>
  <si>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</si>
  <si>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</si>
  <si>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</si>
  <si>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</si>
  <si>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</si>
  <si>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</si>
  <si>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</si>
  <si>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</si>
  <si>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</si>
  <si>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</si>
  <si>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</si>
  <si>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</si>
  <si>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</si>
  <si>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</si>
  <si>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</si>
  <si>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</si>
  <si>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</si>
  <si>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</si>
  <si>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</si>
  <si>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</si>
  <si>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</si>
  <si>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</si>
  <si>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</si>
  <si>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</si>
  <si>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</si>
  <si>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</si>
  <si>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</si>
  <si>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</si>
  <si>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</si>
  <si>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</si>
  <si>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</si>
  <si>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</si>
  <si>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</si>
  <si>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</si>
  <si>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</si>
  <si>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</si>
  <si>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</si>
  <si>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</si>
  <si>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</si>
  <si>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</si>
  <si>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</si>
  <si>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</si>
  <si>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</si>
  <si>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</si>
  <si>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</si>
  <si>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</si>
  <si>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</si>
  <si>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</si>
  <si>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</si>
  <si>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</si>
  <si>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</si>
  <si>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</si>
  <si>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</si>
  <si>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</si>
  <si>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</si>
  <si>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</si>
  <si>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</si>
  <si>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</si>
  <si>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</si>
  <si>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</si>
  <si>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</si>
  <si>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</si>
  <si>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</si>
  <si>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</si>
  <si>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</si>
  <si>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9.80</t>
  </si>
  <si>
    <t>▲ 7.35</t>
  </si>
  <si>
    <t>▲ 3.95</t>
  </si>
  <si>
    <t>▲ 1.76</t>
  </si>
  <si>
    <t>色麻町水道事業会計</t>
  </si>
  <si>
    <t>一般会計</t>
  </si>
  <si>
    <t>色麻町国民健康保険事業特別会計</t>
  </si>
  <si>
    <t>色麻町下水道事業特別会計</t>
  </si>
  <si>
    <t>色麻町介護保険特別会計</t>
  </si>
  <si>
    <t>色麻町後期高齢者医療特別会計</t>
  </si>
  <si>
    <t>色麻町奨学資金貸付基金特別会計</t>
  </si>
  <si>
    <t>色麻町介護サービス事業特別会計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</si>
  <si>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</si>
  <si>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</si>
  <si>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</si>
  <si>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</si>
  <si>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</si>
  <si>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</si>
  <si>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</si>
  <si>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</si>
  <si>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色麻町産業開発公社</t>
    <rPh sb="0" eb="3">
      <t>シカマチョウ</t>
    </rPh>
    <rPh sb="3" eb="5">
      <t>サンギョウ</t>
    </rPh>
    <rPh sb="5" eb="7">
      <t>カイハツ</t>
    </rPh>
    <rPh sb="7" eb="9">
      <t>コウシャ</t>
    </rPh>
    <phoneticPr fontId="2"/>
  </si>
  <si>
    <t>-</t>
    <phoneticPr fontId="2"/>
  </si>
  <si>
    <t>色麻町外一市一ヶ村花川ダム管理組合</t>
    <rPh sb="0" eb="3">
      <t>シカマチョウ</t>
    </rPh>
    <rPh sb="3" eb="4">
      <t>ホカ</t>
    </rPh>
    <rPh sb="4" eb="6">
      <t>イッシ</t>
    </rPh>
    <rPh sb="6" eb="7">
      <t>イチ</t>
    </rPh>
    <rPh sb="8" eb="9">
      <t>ソン</t>
    </rPh>
    <rPh sb="9" eb="11">
      <t>ハナカワ</t>
    </rPh>
    <rPh sb="13" eb="15">
      <t>カンリ</t>
    </rPh>
    <rPh sb="15" eb="17">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</si>
  <si>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</si>
  <si>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</si>
  <si>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大崎地域広域行政事務組合</t>
    <rPh sb="0" eb="2">
      <t>オオサキ</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</si>
  <si>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</si>
  <si>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加美郡保健医療福祉行政事務組合</t>
    <rPh sb="0" eb="3">
      <t>カミグン</t>
    </rPh>
    <rPh sb="3" eb="5">
      <t>ホケン</t>
    </rPh>
    <rPh sb="5" eb="7">
      <t>イリョウ</t>
    </rPh>
    <rPh sb="7" eb="9">
      <t>フクシ</t>
    </rPh>
    <rPh sb="9" eb="11">
      <t>ギョウセイ</t>
    </rPh>
    <rPh sb="11" eb="13">
      <t>ジム</t>
    </rPh>
    <rPh sb="13" eb="15">
      <t>クミアイ</t>
    </rPh>
    <phoneticPr fontId="2"/>
  </si>
  <si>
    <t>加美郡保健医療福祉行政事務組合：病院会計</t>
    <rPh sb="0" eb="3">
      <t>カミグン</t>
    </rPh>
    <rPh sb="3" eb="5">
      <t>ホケン</t>
    </rPh>
    <rPh sb="5" eb="7">
      <t>イリョウ</t>
    </rPh>
    <rPh sb="7" eb="9">
      <t>フクシ</t>
    </rPh>
    <rPh sb="9" eb="11">
      <t>ギョウセイ</t>
    </rPh>
    <rPh sb="11" eb="13">
      <t>ジム</t>
    </rPh>
    <rPh sb="13" eb="15">
      <t>クミアイ</t>
    </rPh>
    <rPh sb="16" eb="18">
      <t>ビョウイン</t>
    </rPh>
    <rPh sb="18" eb="20">
      <t>カイケイ</t>
    </rPh>
    <phoneticPr fontId="2"/>
  </si>
  <si>
    <t>加美郡保健医療福祉行政事務組合：介護事業会計</t>
    <rPh sb="0" eb="3">
      <t>カミグン</t>
    </rPh>
    <rPh sb="3" eb="5">
      <t>ホケン</t>
    </rPh>
    <rPh sb="5" eb="7">
      <t>イリョウ</t>
    </rPh>
    <rPh sb="7" eb="9">
      <t>フクシ</t>
    </rPh>
    <rPh sb="9" eb="11">
      <t>ギョウセイ</t>
    </rPh>
    <rPh sb="11" eb="13">
      <t>ジム</t>
    </rPh>
    <rPh sb="13" eb="15">
      <t>クミアイ</t>
    </rPh>
    <rPh sb="16" eb="18">
      <t>カイゴ</t>
    </rPh>
    <rPh sb="18" eb="20">
      <t>ジギョウ</t>
    </rPh>
    <rPh sb="20" eb="22">
      <t>カイケイ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</si>
  <si>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</si>
  <si>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</si>
  <si>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奨学資金貸付基金</t>
    <phoneticPr fontId="2"/>
  </si>
  <si>
    <t>ふるさとまちづくり基金</t>
    <phoneticPr fontId="2"/>
  </si>
  <si>
    <t>児童医療費の助成基金</t>
    <rPh sb="0" eb="2">
      <t>ジドウ</t>
    </rPh>
    <rPh sb="2" eb="5">
      <t>イリョウヒ</t>
    </rPh>
    <rPh sb="6" eb="10">
      <t>ジョセイキキン</t>
    </rPh>
    <phoneticPr fontId="2"/>
  </si>
  <si>
    <t>長寿社会対策基金</t>
    <phoneticPr fontId="2"/>
  </si>
  <si>
    <t>21世紀の田園文化創造基金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</si>
</sst>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8" applyFont="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0" xfId="11" applyFont="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0" xfId="12" applyFont="1" applyFill="1">
      <alignment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4" fillId="6" borderId="75" xfId="12" applyFont="1" applyFill="1" applyBorder="1" applyAlignment="1">
      <alignment horizontal="center"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([1]データシート!$F$3,[1]データシート!$F$5,[1]データシート!$F$7,[1]データシート!$F$9,[1]データシート!$F$11)</c:f>
              <c:numCache>
                <c:formatCode>General</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3974-4E59-BC23-98081AB7FBF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([1]データシート!$D$3,[1]データシート!$D$5,[1]データシート!$D$7,[1]データシート!$D$9,[1]データシート!$D$11)</c:f>
              <c:numCache>
                <c:formatCode>General</c:formatCode>
                <c:ptCount val="5"/>
                <c:pt idx="0">
                  <c:v>83057</c:v>
                </c:pt>
                <c:pt idx="1">
                  <c:v>43280</c:v>
                </c:pt>
                <c:pt idx="2">
                  <c:v>33794</c:v>
                </c:pt>
                <c:pt idx="3">
                  <c:v>54107</c:v>
                </c:pt>
                <c:pt idx="4">
                  <c:v>57003</c:v>
                </c:pt>
              </c:numCache>
            </c:numRef>
          </c:val>
          <c:smooth val="0"/>
          <c:extLst>
            <c:ext xmlns:c16="http://schemas.microsoft.com/office/drawing/2014/chart" uri="{C3380CC4-5D6E-409C-BE32-E72D297353CC}">
              <c16:uniqueId val="{00000001-3974-4E59-BC23-98081AB7FB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4.1900000000000004</c:v>
                </c:pt>
                <c:pt idx="1">
                  <c:v>5.36</c:v>
                </c:pt>
                <c:pt idx="2">
                  <c:v>3.4</c:v>
                </c:pt>
                <c:pt idx="3">
                  <c:v>3.98</c:v>
                </c:pt>
                <c:pt idx="4">
                  <c:v>3.62</c:v>
                </c:pt>
              </c:numCache>
            </c:numRef>
          </c:val>
          <c:extLst>
            <c:ext xmlns:c16="http://schemas.microsoft.com/office/drawing/2014/chart" uri="{C3380CC4-5D6E-409C-BE32-E72D297353CC}">
              <c16:uniqueId val="{00000000-A799-43C2-8FDD-05C5BEFC457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29.51</c:v>
                </c:pt>
                <c:pt idx="1">
                  <c:v>23.39</c:v>
                </c:pt>
                <c:pt idx="2">
                  <c:v>22.39</c:v>
                </c:pt>
                <c:pt idx="3">
                  <c:v>26.33</c:v>
                </c:pt>
                <c:pt idx="4">
                  <c:v>28.57</c:v>
                </c:pt>
              </c:numCache>
            </c:numRef>
          </c:val>
          <c:extLst>
            <c:ext xmlns:c16="http://schemas.microsoft.com/office/drawing/2014/chart" uri="{C3380CC4-5D6E-409C-BE32-E72D297353CC}">
              <c16:uniqueId val="{00000001-A799-43C2-8FDD-05C5BEFC45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-9.8000000000000007</c:v>
                </c:pt>
                <c:pt idx="1">
                  <c:v>-7.35</c:v>
                </c:pt>
                <c:pt idx="2">
                  <c:v>-3.95</c:v>
                </c:pt>
                <c:pt idx="3">
                  <c:v>4.1500000000000004</c:v>
                </c:pt>
                <c:pt idx="4">
                  <c:v>-1.76</c:v>
                </c:pt>
              </c:numCache>
            </c:numRef>
          </c:val>
          <c:smooth val="0"/>
          <c:extLst>
            <c:ext xmlns:c16="http://schemas.microsoft.com/office/drawing/2014/chart" uri="{C3380CC4-5D6E-409C-BE32-E72D297353CC}">
              <c16:uniqueId val="{00000002-A799-43C2-8FDD-05C5BEFC45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555-4C2F-B7E5-FBD0751A5DC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55-4C2F-B7E5-FBD0751A5DC3}"/>
            </c:ext>
          </c:extLst>
        </c:ser>
        <c:ser>
          <c:idx val="2"/>
          <c:order val="2"/>
          <c:tx>
            <c:strRef>
              <c:f>[1]データシート!$A$29</c:f>
              <c:strCache>
                <c:ptCount val="1"/>
                <c:pt idx="0">
                  <c:v>色麻町介護サービス事業特別会計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2-D555-4C2F-B7E5-FBD0751A5DC3}"/>
            </c:ext>
          </c:extLst>
        </c:ser>
        <c:ser>
          <c:idx val="3"/>
          <c:order val="3"/>
          <c:tx>
            <c:strRef>
              <c:f>[1]データシート!$A$30</c:f>
              <c:strCache>
                <c:ptCount val="1"/>
                <c:pt idx="0">
                  <c:v>色麻町奨学資金貸付基金特別会計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#N/A</c:v>
                </c:pt>
                <c:pt idx="1">
                  <c:v>0.04</c:v>
                </c:pt>
                <c:pt idx="2">
                  <c:v>#N/A</c:v>
                </c:pt>
                <c:pt idx="3">
                  <c:v>0.05</c:v>
                </c:pt>
                <c:pt idx="4">
                  <c:v>#N/A</c:v>
                </c:pt>
                <c:pt idx="5">
                  <c:v>0.02</c:v>
                </c:pt>
                <c:pt idx="6">
                  <c:v>#N/A</c:v>
                </c:pt>
                <c:pt idx="7">
                  <c:v>0.02</c:v>
                </c:pt>
                <c:pt idx="8">
                  <c:v>#N/A</c:v>
                </c:pt>
                <c:pt idx="9">
                  <c:v>0.02</c:v>
                </c:pt>
              </c:numCache>
            </c:numRef>
          </c:val>
          <c:extLst>
            <c:ext xmlns:c16="http://schemas.microsoft.com/office/drawing/2014/chart" uri="{C3380CC4-5D6E-409C-BE32-E72D297353CC}">
              <c16:uniqueId val="{00000003-D555-4C2F-B7E5-FBD0751A5DC3}"/>
            </c:ext>
          </c:extLst>
        </c:ser>
        <c:ser>
          <c:idx val="4"/>
          <c:order val="4"/>
          <c:tx>
            <c:strRef>
              <c:f>[1]データシート!$A$31</c:f>
              <c:strCache>
                <c:ptCount val="1"/>
                <c:pt idx="0">
                  <c:v>色麻町後期高齢者医療特別会計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0.03</c:v>
                </c:pt>
                <c:pt idx="2">
                  <c:v>#N/A</c:v>
                </c:pt>
                <c:pt idx="3">
                  <c:v>0.04</c:v>
                </c:pt>
                <c:pt idx="4">
                  <c:v>#N/A</c:v>
                </c:pt>
                <c:pt idx="5">
                  <c:v>0.03</c:v>
                </c:pt>
                <c:pt idx="6">
                  <c:v>#N/A</c:v>
                </c:pt>
                <c:pt idx="7">
                  <c:v>0.02</c:v>
                </c:pt>
                <c:pt idx="8">
                  <c:v>#N/A</c:v>
                </c:pt>
                <c:pt idx="9">
                  <c:v>0.03</c:v>
                </c:pt>
              </c:numCache>
            </c:numRef>
          </c:val>
          <c:extLst>
            <c:ext xmlns:c16="http://schemas.microsoft.com/office/drawing/2014/chart" uri="{C3380CC4-5D6E-409C-BE32-E72D297353CC}">
              <c16:uniqueId val="{00000004-D555-4C2F-B7E5-FBD0751A5DC3}"/>
            </c:ext>
          </c:extLst>
        </c:ser>
        <c:ser>
          <c:idx val="5"/>
          <c:order val="5"/>
          <c:tx>
            <c:strRef>
              <c:f>[1]データシート!$A$32</c:f>
              <c:strCache>
                <c:ptCount val="1"/>
                <c:pt idx="0">
                  <c:v>色麻町介護保険特別会計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#N/A</c:v>
                </c:pt>
                <c:pt idx="1">
                  <c:v>1.19</c:v>
                </c:pt>
                <c:pt idx="2">
                  <c:v>#N/A</c:v>
                </c:pt>
                <c:pt idx="3">
                  <c:v>1.38</c:v>
                </c:pt>
                <c:pt idx="4">
                  <c:v>#N/A</c:v>
                </c:pt>
                <c:pt idx="5">
                  <c:v>0.7</c:v>
                </c:pt>
                <c:pt idx="6">
                  <c:v>#N/A</c:v>
                </c:pt>
                <c:pt idx="7">
                  <c:v>0.65</c:v>
                </c:pt>
                <c:pt idx="8">
                  <c:v>#N/A</c:v>
                </c:pt>
                <c:pt idx="9">
                  <c:v>0.66</c:v>
                </c:pt>
              </c:numCache>
            </c:numRef>
          </c:val>
          <c:extLst>
            <c:ext xmlns:c16="http://schemas.microsoft.com/office/drawing/2014/chart" uri="{C3380CC4-5D6E-409C-BE32-E72D297353CC}">
              <c16:uniqueId val="{00000005-D555-4C2F-B7E5-FBD0751A5DC3}"/>
            </c:ext>
          </c:extLst>
        </c:ser>
        <c:ser>
          <c:idx val="6"/>
          <c:order val="6"/>
          <c:tx>
            <c:strRef>
              <c:f>[1]データシート!$A$33</c:f>
              <c:strCache>
                <c:ptCount val="1"/>
                <c:pt idx="0">
                  <c:v>色麻町下水道事業特別会計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0.37</c:v>
                </c:pt>
                <c:pt idx="2">
                  <c:v>#N/A</c:v>
                </c:pt>
                <c:pt idx="3">
                  <c:v>0.85</c:v>
                </c:pt>
                <c:pt idx="4">
                  <c:v>#N/A</c:v>
                </c:pt>
                <c:pt idx="5">
                  <c:v>1.4</c:v>
                </c:pt>
                <c:pt idx="6">
                  <c:v>#N/A</c:v>
                </c:pt>
                <c:pt idx="7">
                  <c:v>1.27</c:v>
                </c:pt>
                <c:pt idx="8">
                  <c:v>#N/A</c:v>
                </c:pt>
                <c:pt idx="9">
                  <c:v>1.35</c:v>
                </c:pt>
              </c:numCache>
            </c:numRef>
          </c:val>
          <c:extLst>
            <c:ext xmlns:c16="http://schemas.microsoft.com/office/drawing/2014/chart" uri="{C3380CC4-5D6E-409C-BE32-E72D297353CC}">
              <c16:uniqueId val="{00000006-D555-4C2F-B7E5-FBD0751A5DC3}"/>
            </c:ext>
          </c:extLst>
        </c:ser>
        <c:ser>
          <c:idx val="7"/>
          <c:order val="7"/>
          <c:tx>
            <c:strRef>
              <c:f>[1]データシート!$A$34</c:f>
              <c:strCache>
                <c:ptCount val="1"/>
                <c:pt idx="0">
                  <c:v>色麻町国民健康保険事業特別会計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#N/A</c:v>
                </c:pt>
                <c:pt idx="1">
                  <c:v>3.38</c:v>
                </c:pt>
                <c:pt idx="2">
                  <c:v>#N/A</c:v>
                </c:pt>
                <c:pt idx="3">
                  <c:v>2.5499999999999998</c:v>
                </c:pt>
                <c:pt idx="4">
                  <c:v>#N/A</c:v>
                </c:pt>
                <c:pt idx="5">
                  <c:v>2.2999999999999998</c:v>
                </c:pt>
                <c:pt idx="6">
                  <c:v>#N/A</c:v>
                </c:pt>
                <c:pt idx="7">
                  <c:v>1.98</c:v>
                </c:pt>
                <c:pt idx="8">
                  <c:v>#N/A</c:v>
                </c:pt>
                <c:pt idx="9">
                  <c:v>1.83</c:v>
                </c:pt>
              </c:numCache>
            </c:numRef>
          </c:val>
          <c:extLst>
            <c:ext xmlns:c16="http://schemas.microsoft.com/office/drawing/2014/chart" uri="{C3380CC4-5D6E-409C-BE32-E72D297353CC}">
              <c16:uniqueId val="{00000007-D555-4C2F-B7E5-FBD0751A5DC3}"/>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#N/A</c:v>
                </c:pt>
                <c:pt idx="1">
                  <c:v>4.1399999999999997</c:v>
                </c:pt>
                <c:pt idx="2">
                  <c:v>#N/A</c:v>
                </c:pt>
                <c:pt idx="3">
                  <c:v>5.3</c:v>
                </c:pt>
                <c:pt idx="4">
                  <c:v>#N/A</c:v>
                </c:pt>
                <c:pt idx="5">
                  <c:v>3.38</c:v>
                </c:pt>
                <c:pt idx="6">
                  <c:v>#N/A</c:v>
                </c:pt>
                <c:pt idx="7">
                  <c:v>3.94</c:v>
                </c:pt>
                <c:pt idx="8">
                  <c:v>#N/A</c:v>
                </c:pt>
                <c:pt idx="9">
                  <c:v>3.6</c:v>
                </c:pt>
              </c:numCache>
            </c:numRef>
          </c:val>
          <c:extLst>
            <c:ext xmlns:c16="http://schemas.microsoft.com/office/drawing/2014/chart" uri="{C3380CC4-5D6E-409C-BE32-E72D297353CC}">
              <c16:uniqueId val="{00000008-D555-4C2F-B7E5-FBD0751A5DC3}"/>
            </c:ext>
          </c:extLst>
        </c:ser>
        <c:ser>
          <c:idx val="9"/>
          <c:order val="9"/>
          <c:tx>
            <c:strRef>
              <c:f>[1]データシート!$A$36</c:f>
              <c:strCache>
                <c:ptCount val="1"/>
                <c:pt idx="0">
                  <c:v>色麻町水道事業会計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4.9800000000000004</c:v>
                </c:pt>
                <c:pt idx="2">
                  <c:v>#N/A</c:v>
                </c:pt>
                <c:pt idx="3">
                  <c:v>4.7300000000000004</c:v>
                </c:pt>
                <c:pt idx="4">
                  <c:v>#N/A</c:v>
                </c:pt>
                <c:pt idx="5">
                  <c:v>5.09</c:v>
                </c:pt>
                <c:pt idx="6">
                  <c:v>#N/A</c:v>
                </c:pt>
                <c:pt idx="7">
                  <c:v>5.58</c:v>
                </c:pt>
                <c:pt idx="8">
                  <c:v>#N/A</c:v>
                </c:pt>
                <c:pt idx="9">
                  <c:v>5.2</c:v>
                </c:pt>
              </c:numCache>
            </c:numRef>
          </c:val>
          <c:extLst>
            <c:ext xmlns:c16="http://schemas.microsoft.com/office/drawing/2014/chart" uri="{C3380CC4-5D6E-409C-BE32-E72D297353CC}">
              <c16:uniqueId val="{00000009-D555-4C2F-B7E5-FBD0751A5D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417</c:v>
                </c:pt>
                <c:pt idx="5">
                  <c:v>422</c:v>
                </c:pt>
                <c:pt idx="8">
                  <c:v>421</c:v>
                </c:pt>
                <c:pt idx="11">
                  <c:v>414</c:v>
                </c:pt>
                <c:pt idx="14">
                  <c:v>416</c:v>
                </c:pt>
              </c:numCache>
            </c:numRef>
          </c:val>
          <c:extLst>
            <c:ext xmlns:c16="http://schemas.microsoft.com/office/drawing/2014/chart" uri="{C3380CC4-5D6E-409C-BE32-E72D297353CC}">
              <c16:uniqueId val="{00000000-004A-4BA7-AF57-EC7F013C36F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4A-4BA7-AF57-EC7F013C36F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04A-4BA7-AF57-EC7F013C36F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176</c:v>
                </c:pt>
                <c:pt idx="3">
                  <c:v>168</c:v>
                </c:pt>
                <c:pt idx="6">
                  <c:v>162</c:v>
                </c:pt>
                <c:pt idx="9">
                  <c:v>156</c:v>
                </c:pt>
                <c:pt idx="12">
                  <c:v>162</c:v>
                </c:pt>
              </c:numCache>
            </c:numRef>
          </c:val>
          <c:extLst>
            <c:ext xmlns:c16="http://schemas.microsoft.com/office/drawing/2014/chart" uri="{C3380CC4-5D6E-409C-BE32-E72D297353CC}">
              <c16:uniqueId val="{00000003-004A-4BA7-AF57-EC7F013C36F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197</c:v>
                </c:pt>
                <c:pt idx="3">
                  <c:v>202</c:v>
                </c:pt>
                <c:pt idx="6">
                  <c:v>203</c:v>
                </c:pt>
                <c:pt idx="9">
                  <c:v>203</c:v>
                </c:pt>
                <c:pt idx="12">
                  <c:v>201</c:v>
                </c:pt>
              </c:numCache>
            </c:numRef>
          </c:val>
          <c:extLst>
            <c:ext xmlns:c16="http://schemas.microsoft.com/office/drawing/2014/chart" uri="{C3380CC4-5D6E-409C-BE32-E72D297353CC}">
              <c16:uniqueId val="{00000004-004A-4BA7-AF57-EC7F013C36F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4A-4BA7-AF57-EC7F013C36F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4A-4BA7-AF57-EC7F013C36F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319</c:v>
                </c:pt>
                <c:pt idx="3">
                  <c:v>331</c:v>
                </c:pt>
                <c:pt idx="6">
                  <c:v>331</c:v>
                </c:pt>
                <c:pt idx="9">
                  <c:v>334</c:v>
                </c:pt>
                <c:pt idx="12">
                  <c:v>339</c:v>
                </c:pt>
              </c:numCache>
            </c:numRef>
          </c:val>
          <c:extLst>
            <c:ext xmlns:c16="http://schemas.microsoft.com/office/drawing/2014/chart" uri="{C3380CC4-5D6E-409C-BE32-E72D297353CC}">
              <c16:uniqueId val="{00000007-004A-4BA7-AF57-EC7F013C36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275</c:v>
                </c:pt>
                <c:pt idx="2">
                  <c:v>#N/A</c:v>
                </c:pt>
                <c:pt idx="3">
                  <c:v>#N/A</c:v>
                </c:pt>
                <c:pt idx="4">
                  <c:v>279</c:v>
                </c:pt>
                <c:pt idx="5">
                  <c:v>#N/A</c:v>
                </c:pt>
                <c:pt idx="6">
                  <c:v>#N/A</c:v>
                </c:pt>
                <c:pt idx="7">
                  <c:v>275</c:v>
                </c:pt>
                <c:pt idx="8">
                  <c:v>#N/A</c:v>
                </c:pt>
                <c:pt idx="9">
                  <c:v>#N/A</c:v>
                </c:pt>
                <c:pt idx="10">
                  <c:v>279</c:v>
                </c:pt>
                <c:pt idx="11">
                  <c:v>#N/A</c:v>
                </c:pt>
                <c:pt idx="12">
                  <c:v>#N/A</c:v>
                </c:pt>
                <c:pt idx="13">
                  <c:v>286</c:v>
                </c:pt>
                <c:pt idx="14">
                  <c:v>#N/A</c:v>
                </c:pt>
              </c:numCache>
            </c:numRef>
          </c:val>
          <c:smooth val="0"/>
          <c:extLst>
            <c:ext xmlns:c16="http://schemas.microsoft.com/office/drawing/2014/chart" uri="{C3380CC4-5D6E-409C-BE32-E72D297353CC}">
              <c16:uniqueId val="{00000008-004A-4BA7-AF57-EC7F013C36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[1]データシート!$B$56:$P$56</c:f>
              <c:numCache>
                <c:formatCode>General</c:formatCode>
                <c:ptCount val="15"/>
                <c:pt idx="2">
                  <c:v>4077</c:v>
                </c:pt>
                <c:pt idx="5">
                  <c:v>3837</c:v>
                </c:pt>
                <c:pt idx="8">
                  <c:v>3678</c:v>
                </c:pt>
                <c:pt idx="11">
                  <c:v>3455</c:v>
                </c:pt>
                <c:pt idx="14">
                  <c:v>3168</c:v>
                </c:pt>
              </c:numCache>
            </c:numRef>
          </c:val>
          <c:extLst>
            <c:ext xmlns:c16="http://schemas.microsoft.com/office/drawing/2014/chart" uri="{C3380CC4-5D6E-409C-BE32-E72D297353CC}">
              <c16:uniqueId val="{00000000-386A-4376-90FB-780BE29A0C9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[1]データシート!$B$57:$P$57</c:f>
              <c:numCache>
                <c:formatCode>General</c:formatCode>
                <c:ptCount val="15"/>
                <c:pt idx="2">
                  <c:v>95</c:v>
                </c:pt>
                <c:pt idx="5">
                  <c:v>82</c:v>
                </c:pt>
                <c:pt idx="8">
                  <c:v>75</c:v>
                </c:pt>
                <c:pt idx="11">
                  <c:v>76</c:v>
                </c:pt>
                <c:pt idx="14">
                  <c:v>68</c:v>
                </c:pt>
              </c:numCache>
            </c:numRef>
          </c:val>
          <c:extLst>
            <c:ext xmlns:c16="http://schemas.microsoft.com/office/drawing/2014/chart" uri="{C3380CC4-5D6E-409C-BE32-E72D297353CC}">
              <c16:uniqueId val="{00000001-386A-4376-90FB-780BE29A0C9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[1]データシート!$B$58:$P$58</c:f>
              <c:numCache>
                <c:formatCode>General</c:formatCode>
                <c:ptCount val="15"/>
                <c:pt idx="2">
                  <c:v>1413</c:v>
                </c:pt>
                <c:pt idx="5">
                  <c:v>1262</c:v>
                </c:pt>
                <c:pt idx="8">
                  <c:v>1249</c:v>
                </c:pt>
                <c:pt idx="11">
                  <c:v>1409</c:v>
                </c:pt>
                <c:pt idx="14">
                  <c:v>1441</c:v>
                </c:pt>
              </c:numCache>
            </c:numRef>
          </c:val>
          <c:extLst>
            <c:ext xmlns:c16="http://schemas.microsoft.com/office/drawing/2014/chart" uri="{C3380CC4-5D6E-409C-BE32-E72D297353CC}">
              <c16:uniqueId val="{00000002-386A-4376-90FB-780BE29A0C9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6A-4376-90FB-780BE29A0C9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6A-4376-90FB-780BE29A0C9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6A-4376-90FB-780BE29A0C9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[1]データシート!$B$62:$P$62</c:f>
              <c:numCache>
                <c:formatCode>General</c:formatCode>
                <c:ptCount val="15"/>
                <c:pt idx="0">
                  <c:v>645</c:v>
                </c:pt>
                <c:pt idx="3">
                  <c:v>596</c:v>
                </c:pt>
                <c:pt idx="6">
                  <c:v>634</c:v>
                </c:pt>
                <c:pt idx="9">
                  <c:v>622</c:v>
                </c:pt>
                <c:pt idx="12">
                  <c:v>673</c:v>
                </c:pt>
              </c:numCache>
            </c:numRef>
          </c:val>
          <c:extLst>
            <c:ext xmlns:c16="http://schemas.microsoft.com/office/drawing/2014/chart" uri="{C3380CC4-5D6E-409C-BE32-E72D297353CC}">
              <c16:uniqueId val="{00000006-386A-4376-90FB-780BE29A0C9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[1]データシート!$B$63:$P$63</c:f>
              <c:numCache>
                <c:formatCode>General</c:formatCode>
                <c:ptCount val="15"/>
                <c:pt idx="0">
                  <c:v>1484</c:v>
                </c:pt>
                <c:pt idx="3">
                  <c:v>1254</c:v>
                </c:pt>
                <c:pt idx="6">
                  <c:v>1202</c:v>
                </c:pt>
                <c:pt idx="9">
                  <c:v>1070</c:v>
                </c:pt>
                <c:pt idx="12">
                  <c:v>938</c:v>
                </c:pt>
              </c:numCache>
            </c:numRef>
          </c:val>
          <c:extLst>
            <c:ext xmlns:c16="http://schemas.microsoft.com/office/drawing/2014/chart" uri="{C3380CC4-5D6E-409C-BE32-E72D297353CC}">
              <c16:uniqueId val="{00000007-386A-4376-90FB-780BE29A0C9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[1]データシート!$B$64:$P$64</c:f>
              <c:numCache>
                <c:formatCode>General</c:formatCode>
                <c:ptCount val="15"/>
                <c:pt idx="0">
                  <c:v>2241</c:v>
                </c:pt>
                <c:pt idx="3">
                  <c:v>2256</c:v>
                </c:pt>
                <c:pt idx="6">
                  <c:v>2226</c:v>
                </c:pt>
                <c:pt idx="9">
                  <c:v>2026</c:v>
                </c:pt>
                <c:pt idx="12">
                  <c:v>1868</c:v>
                </c:pt>
              </c:numCache>
            </c:numRef>
          </c:val>
          <c:extLst>
            <c:ext xmlns:c16="http://schemas.microsoft.com/office/drawing/2014/chart" uri="{C3380CC4-5D6E-409C-BE32-E72D297353CC}">
              <c16:uniqueId val="{00000008-386A-4376-90FB-780BE29A0C9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86A-4376-90FB-780BE29A0C9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[1]データシート!$B$66:$P$66</c:f>
              <c:numCache>
                <c:formatCode>General</c:formatCode>
                <c:ptCount val="15"/>
                <c:pt idx="0">
                  <c:v>3971</c:v>
                </c:pt>
                <c:pt idx="3">
                  <c:v>3821</c:v>
                </c:pt>
                <c:pt idx="6">
                  <c:v>3680</c:v>
                </c:pt>
                <c:pt idx="9">
                  <c:v>3530</c:v>
                </c:pt>
                <c:pt idx="12">
                  <c:v>3330</c:v>
                </c:pt>
              </c:numCache>
            </c:numRef>
          </c:val>
          <c:extLst>
            <c:ext xmlns:c16="http://schemas.microsoft.com/office/drawing/2014/chart" uri="{C3380CC4-5D6E-409C-BE32-E72D297353CC}">
              <c16:uniqueId val="{0000000A-386A-4376-90FB-780BE29A0C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[1]データシート!$B$67:$P$67</c:f>
              <c:numCache>
                <c:formatCode>General</c:formatCode>
                <c:ptCount val="15"/>
                <c:pt idx="0">
                  <c:v>#N/A</c:v>
                </c:pt>
                <c:pt idx="1">
                  <c:v>2756</c:v>
                </c:pt>
                <c:pt idx="2">
                  <c:v>#N/A</c:v>
                </c:pt>
                <c:pt idx="3">
                  <c:v>#N/A</c:v>
                </c:pt>
                <c:pt idx="4">
                  <c:v>2747</c:v>
                </c:pt>
                <c:pt idx="5">
                  <c:v>#N/A</c:v>
                </c:pt>
                <c:pt idx="6">
                  <c:v>#N/A</c:v>
                </c:pt>
                <c:pt idx="7">
                  <c:v>2739</c:v>
                </c:pt>
                <c:pt idx="8">
                  <c:v>#N/A</c:v>
                </c:pt>
                <c:pt idx="9">
                  <c:v>#N/A</c:v>
                </c:pt>
                <c:pt idx="10">
                  <c:v>2308</c:v>
                </c:pt>
                <c:pt idx="11">
                  <c:v>#N/A</c:v>
                </c:pt>
                <c:pt idx="12">
                  <c:v>#N/A</c:v>
                </c:pt>
                <c:pt idx="13">
                  <c:v>2133</c:v>
                </c:pt>
                <c:pt idx="14">
                  <c:v>#N/A</c:v>
                </c:pt>
              </c:numCache>
            </c:numRef>
          </c:val>
          <c:smooth val="0"/>
          <c:extLst>
            <c:ext xmlns:c16="http://schemas.microsoft.com/office/drawing/2014/chart" uri="{C3380CC4-5D6E-409C-BE32-E72D297353CC}">
              <c16:uniqueId val="{0000000B-386A-4376-90FB-780BE29A0C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694</c:v>
                </c:pt>
                <c:pt idx="1">
                  <c:v>875</c:v>
                </c:pt>
                <c:pt idx="2">
                  <c:v>915</c:v>
                </c:pt>
              </c:numCache>
            </c:numRef>
          </c:val>
          <c:extLst>
            <c:ext xmlns:c16="http://schemas.microsoft.com/office/drawing/2014/chart" uri="{C3380CC4-5D6E-409C-BE32-E72D297353CC}">
              <c16:uniqueId val="{00000000-7A83-4BFE-9F76-40CB6DDB0E9C}"/>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114</c:v>
                </c:pt>
                <c:pt idx="1">
                  <c:v>115</c:v>
                </c:pt>
                <c:pt idx="2">
                  <c:v>115</c:v>
                </c:pt>
              </c:numCache>
            </c:numRef>
          </c:val>
          <c:extLst>
            <c:ext xmlns:c16="http://schemas.microsoft.com/office/drawing/2014/chart" uri="{C3380CC4-5D6E-409C-BE32-E72D297353CC}">
              <c16:uniqueId val="{00000001-7A83-4BFE-9F76-40CB6DDB0E9C}"/>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135</c:v>
                </c:pt>
                <c:pt idx="1">
                  <c:v>129</c:v>
                </c:pt>
                <c:pt idx="2">
                  <c:v>157</c:v>
                </c:pt>
              </c:numCache>
            </c:numRef>
          </c:val>
          <c:extLst>
            <c:ext xmlns:c16="http://schemas.microsoft.com/office/drawing/2014/chart" uri="{C3380CC4-5D6E-409C-BE32-E72D297353CC}">
              <c16:uniqueId val="{00000002-7A83-4BFE-9F76-40CB6DDB0E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6E21078-FC65-4096-A56A-202DC2376EA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26B18C5-3C75-4EB3-B17D-5C3442B50B5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5C7FCA1B-FA6A-465A-A480-6C6656DB988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6D4A767B-4395-4C2D-B139-56B62FA83362}"/>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DE785AFA-0081-4A34-B24F-8088B2DBBD76}"/>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4F568FD0-4D59-440E-8A2F-ABE40214BF3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486A9B6B-B7B0-4231-9F1D-59773C2FACF9}"/>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D00C62F7-3C97-400D-A70F-394BD75F9C8E}"/>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400ECB22-8B2D-4C76-8593-9BF8042B5085}"/>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FC264BF-0F24-4AFE-BA23-83AD0B55C49B}"/>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6EF89F89-1B31-485C-A33F-D59E64A628CE}"/>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D5E8C527-43FB-4509-9BCE-C6BEB84BA1E5}"/>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5F2B5BA6-22CA-4DEF-9AF4-1FF5FF94696E}"/>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F8E52CE0-B6F1-4616-B4A6-629D16F2D926}"/>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A7A19E80-47D0-4573-85BD-A22287478E18}"/>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872117C4-FB99-4415-A16A-7D1B9F103AA6}"/>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44ECBC99-33D4-420D-B96F-101319F949BE}"/>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F3E24AB4-06D7-405B-AA0C-A238F8D60181}"/>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E6D39AFA-1045-44B6-9A85-4A54845080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E9C4BC6D-AEC7-4634-9A5F-25775013D83B}"/>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3229CCE6-6ACD-4E73-97E7-B73109DAD8BF}"/>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年度以降は減少傾向にあったが、平成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年度に起債した小中一貫校施設整備事業債の元利償還が平成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年度から始まったことから増加傾向にある。償還のピーク</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その後しばらくの間は</a:t>
          </a:r>
          <a:r>
            <a:rPr kumimoji="1" lang="ja-JP" altLang="en-US" sz="1100">
              <a:solidFill>
                <a:schemeClr val="dk1"/>
              </a:solidFill>
              <a:effectLst/>
              <a:latin typeface="+mn-lt"/>
              <a:ea typeface="+mn-ea"/>
              <a:cs typeface="+mn-cs"/>
            </a:rPr>
            <a:t>減少傾向</a:t>
          </a:r>
          <a:r>
            <a:rPr kumimoji="1" lang="ja-JP" altLang="ja-JP" sz="1100">
              <a:solidFill>
                <a:schemeClr val="dk1"/>
              </a:solidFill>
              <a:effectLst/>
              <a:latin typeface="+mn-lt"/>
              <a:ea typeface="+mn-ea"/>
              <a:cs typeface="+mn-cs"/>
            </a:rPr>
            <a:t>になると見込んでいる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公営企業債の元利償還金に対する繰入金は下水道事業債の元利償還金が該当するが、下水道処理施設の改修工事等に伴う起債や公営企業会計適用債の活用も始まり、今後も漸増していくものと見込んでいる。</a:t>
          </a:r>
          <a:endParaRPr lang="ja-JP" altLang="ja-JP" sz="1400">
            <a:effectLst/>
          </a:endParaRPr>
        </a:p>
        <a:p>
          <a:r>
            <a:rPr kumimoji="1" lang="ja-JP" altLang="ja-JP" sz="1100">
              <a:solidFill>
                <a:schemeClr val="dk1"/>
              </a:solidFill>
              <a:effectLst/>
              <a:latin typeface="+mn-lt"/>
              <a:ea typeface="+mn-ea"/>
              <a:cs typeface="+mn-cs"/>
            </a:rPr>
            <a:t>　今後も事業の見直しや精査等を行い、投資的事業への地方債の発行抑制や公営企業の健全化及び現在の水準の向上に努める。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BC19DB80-F29D-462E-B84E-2BD8DBBA6056}"/>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AD18AEA3-DD14-44A5-8BB3-571553582AF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D6466696-B5A9-42BA-967A-63A9873FA6D5}"/>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DC6E934F-C580-4D5B-832C-F807E61DBA4F}"/>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満期一括償還地方債を活用していないため、その償還に係る減債基金の積立は行っていない。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2146CDAD-5246-4D1E-A930-C8F9B5B7C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1F0747F1-7F57-4497-BDC6-0365EB4DD291}"/>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8E7A3C50-FFEB-4E67-98CE-7DF359FA97CD}"/>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1F3C2965-513C-4661-B6D1-4CC1C046C282}"/>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3F6CDA99-184C-4D09-9472-BA78B2951669}"/>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70D0E715-44C2-4434-AE96-6162116D2709}"/>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D327A364-C7CF-4FCA-AB3D-6376314D7238}"/>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3F692862-4A0C-42C6-915A-25E5D07DE36E}"/>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A2279C66-275B-4894-B183-F8D739D7EE4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685F889B-EEF0-473A-9B97-B5D48C584608}"/>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5258496A-58FD-44D9-AEE5-DDF77C218F96}"/>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25B30BD1-CB16-43F9-9806-5451933F7CD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B3DE05B7-2092-4DD4-933E-DD6DA1734401}"/>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51D0AC69-8BA6-425A-A1B1-1A1AF026711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C40F5899-7E1F-49EE-9807-B238BCFB06CB}"/>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D43327CD-99EE-4CDE-967A-882A6850E5D4}"/>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4112459D-2BD4-43E7-9E47-BC16D9607E9B}"/>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C5B7249C-341B-4F85-88B6-E2A70E85A432}"/>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A43F80B3-7179-4D82-B0AB-CFAA6834D041}"/>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BC83C61D-6CF3-4FB6-9258-3F45A882B6C8}"/>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7FE6823F-ED97-4145-B305-927E0D5F2EEF}"/>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74DC685D-6B43-425D-A1BD-7E70FC23B2E2}"/>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退職手当負担を除く</a:t>
          </a:r>
          <a:r>
            <a:rPr kumimoji="1" lang="ja-JP" altLang="ja-JP" sz="1100">
              <a:solidFill>
                <a:schemeClr val="dk1"/>
              </a:solidFill>
              <a:effectLst/>
              <a:latin typeface="+mn-lt"/>
              <a:ea typeface="+mn-ea"/>
              <a:cs typeface="+mn-cs"/>
            </a:rPr>
            <a:t>全ての項目で減少傾向にある。充当可能財源等（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）のうち基準財政需要額算入見込額は前年度比</a:t>
          </a:r>
          <a:r>
            <a:rPr kumimoji="1" lang="en-US" altLang="ja-JP" sz="1100">
              <a:solidFill>
                <a:schemeClr val="dk1"/>
              </a:solidFill>
              <a:effectLst/>
              <a:latin typeface="+mn-lt"/>
              <a:ea typeface="+mn-ea"/>
              <a:cs typeface="+mn-cs"/>
            </a:rPr>
            <a:t>287</a:t>
          </a:r>
          <a:r>
            <a:rPr kumimoji="1" lang="ja-JP" altLang="ja-JP" sz="1100">
              <a:solidFill>
                <a:schemeClr val="dk1"/>
              </a:solidFill>
              <a:effectLst/>
              <a:latin typeface="+mn-lt"/>
              <a:ea typeface="+mn-ea"/>
              <a:cs typeface="+mn-cs"/>
            </a:rPr>
            <a:t>百万円減少したが，充当可能基金については</a:t>
          </a:r>
          <a:r>
            <a:rPr kumimoji="1" lang="ja-JP" altLang="en-US" sz="1100">
              <a:solidFill>
                <a:schemeClr val="dk1"/>
              </a:solidFill>
              <a:effectLst/>
              <a:latin typeface="+mn-lt"/>
              <a:ea typeface="+mn-ea"/>
              <a:cs typeface="+mn-cs"/>
            </a:rPr>
            <a:t>児童医療費の助成基金を造成し積立を行ったため</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百万円増加した。その結果，（</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）全体が前年度から</a:t>
          </a:r>
          <a:r>
            <a:rPr kumimoji="1" lang="en-US" altLang="ja-JP" sz="1100">
              <a:solidFill>
                <a:schemeClr val="dk1"/>
              </a:solidFill>
              <a:effectLst/>
              <a:latin typeface="+mn-lt"/>
              <a:ea typeface="+mn-ea"/>
              <a:cs typeface="+mn-cs"/>
            </a:rPr>
            <a:t>439</a:t>
          </a:r>
          <a:r>
            <a:rPr kumimoji="1" lang="ja-JP" altLang="ja-JP" sz="1100">
              <a:solidFill>
                <a:schemeClr val="dk1"/>
              </a:solidFill>
              <a:effectLst/>
              <a:latin typeface="+mn-lt"/>
              <a:ea typeface="+mn-ea"/>
              <a:cs typeface="+mn-cs"/>
            </a:rPr>
            <a:t>百万円減少した一方で（</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）全体としては前年度から</a:t>
          </a:r>
          <a:r>
            <a:rPr kumimoji="1" lang="en-US" altLang="ja-JP" sz="1100">
              <a:solidFill>
                <a:schemeClr val="dk1"/>
              </a:solidFill>
              <a:effectLst/>
              <a:latin typeface="+mn-lt"/>
              <a:ea typeface="+mn-ea"/>
              <a:cs typeface="+mn-cs"/>
            </a:rPr>
            <a:t>263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減少にとどまり，将来負担比率の分子は前年度から</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2,133</a:t>
          </a:r>
          <a:r>
            <a:rPr kumimoji="1" lang="ja-JP" altLang="ja-JP" sz="1100">
              <a:solidFill>
                <a:schemeClr val="dk1"/>
              </a:solidFill>
              <a:effectLst/>
              <a:latin typeface="+mn-lt"/>
              <a:ea typeface="+mn-ea"/>
              <a:cs typeface="+mn-cs"/>
            </a:rPr>
            <a:t>百万円となっている。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1A8D05D6-3007-45E7-BF41-EF3C134FA3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71BC7CE5-2114-4B8C-AC65-32B381D040DD}"/>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F7EC6701-057A-41A3-B4D2-F64A67E44981}"/>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C83003C7-C9DC-4114-9ACE-798D101C0272}"/>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90A0C96A-EA4D-40E2-B6A2-8FDCAD4E19DD}"/>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83BF9AE5-BE4C-417B-A2A6-D7B111D23A1D}"/>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F2CD2B92-D585-4529-A0E4-15D3B95B73C4}"/>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宮城県色麻町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832C58D1-54EC-4882-8270-C6770C313DDF}"/>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A17862B5-AB2D-4BE9-8578-9744B478076B}"/>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B8638F56-4285-41AF-A4E1-0387D1E8FE14}"/>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1D837F32-F40F-4E1E-977A-A9F71875F5A4}"/>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年度末の残高は</a:t>
          </a:r>
          <a:r>
            <a:rPr kumimoji="1" lang="en-US" altLang="ja-JP" sz="1100">
              <a:solidFill>
                <a:schemeClr val="dk1"/>
              </a:solidFill>
              <a:effectLst/>
              <a:latin typeface="+mn-lt"/>
              <a:ea typeface="+mn-ea"/>
              <a:cs typeface="+mn-cs"/>
            </a:rPr>
            <a:t>1,187</a:t>
          </a:r>
          <a:r>
            <a:rPr kumimoji="1" lang="ja-JP" altLang="ja-JP" sz="1100">
              <a:solidFill>
                <a:schemeClr val="dk1"/>
              </a:solidFill>
              <a:effectLst/>
              <a:latin typeface="+mn-lt"/>
              <a:ea typeface="+mn-ea"/>
              <a:cs typeface="+mn-cs"/>
            </a:rPr>
            <a:t>百万円で令和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年度末から</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となり、過去</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年と比較すると増加傾向である。財政調整基金は、</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百万円の増とな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新型コロナウイルス感染症対応地方創生臨時交付金等の特定財源の影響により取り崩しを最小限に留めることができたための増、減債基金についても取り崩しを行わなかったための増となった。その他特定目的基金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となったが、</a:t>
          </a:r>
          <a:r>
            <a:rPr kumimoji="1" lang="ja-JP" altLang="en-US" sz="1100">
              <a:solidFill>
                <a:schemeClr val="dk1"/>
              </a:solidFill>
              <a:effectLst/>
              <a:latin typeface="+mn-lt"/>
              <a:ea typeface="+mn-ea"/>
              <a:cs typeface="+mn-cs"/>
            </a:rPr>
            <a:t>児童医療費の助成基金を造成し積立</a:t>
          </a:r>
          <a:r>
            <a:rPr kumimoji="1" lang="ja-JP" altLang="ja-JP" sz="1100">
              <a:solidFill>
                <a:schemeClr val="dk1"/>
              </a:solidFill>
              <a:effectLst/>
              <a:latin typeface="+mn-lt"/>
              <a:ea typeface="+mn-ea"/>
              <a:cs typeface="+mn-cs"/>
            </a:rPr>
            <a:t>を行ったことによる</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が主な要因となっている。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今後は、認定こども園整備に伴う大規模建設事業、公共施設の老朽化の顕著化等から、その対応や災害等に備え、計画的な基金の増加に努める。</a:t>
          </a:r>
          <a:r>
            <a:rPr kumimoji="1" lang="ja-JP" altLang="en-US" sz="1100">
              <a:solidFill>
                <a:schemeClr val="dk1"/>
              </a:solidFill>
              <a:effectLst/>
              <a:latin typeface="+mn-lt"/>
              <a:ea typeface="+mn-ea"/>
              <a:cs typeface="+mn-cs"/>
            </a:rPr>
            <a:t>また、将来に向け公共施設整備基金や庁舎整備基金を造成する時期であるため基金造成時期を検討する必要がある。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90DC04A-92EE-4ABB-8E9A-0FB907D38EFD}"/>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15D6BBA7-0BEC-42ED-9B68-85288FF9C8B2}"/>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3B8A059-16E0-419B-A84A-B89CE028807A}"/>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①奨学資金貸付基金：奨学資金の貸与を目的とした基金</a:t>
          </a:r>
          <a:endParaRPr lang="ja-JP" altLang="ja-JP" sz="1400">
            <a:effectLst/>
          </a:endParaRPr>
        </a:p>
        <a:p>
          <a:r>
            <a:rPr kumimoji="1" lang="ja-JP" altLang="ja-JP" sz="1100">
              <a:solidFill>
                <a:schemeClr val="dk1"/>
              </a:solidFill>
              <a:effectLst/>
              <a:latin typeface="+mn-lt"/>
              <a:ea typeface="+mn-ea"/>
              <a:cs typeface="+mn-cs"/>
            </a:rPr>
            <a:t>②ふるさとまちづくり基金：色麻町の住みよい豊かなまちづくりを推進したいという思いのもと寄せられた寄附金の適切な管理運用を目的とした基金</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③児童医療費の助成基金：児童に係る医療費のうち自己負担分を助成し子育て家庭の経済的負担を軽減する目的とした基金</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④</a:t>
          </a:r>
          <a:r>
            <a:rPr kumimoji="1" lang="ja-JP" altLang="ja-JP" sz="1100">
              <a:solidFill>
                <a:schemeClr val="dk1"/>
              </a:solidFill>
              <a:effectLst/>
              <a:latin typeface="+mn-lt"/>
              <a:ea typeface="+mn-ea"/>
              <a:cs typeface="+mn-cs"/>
            </a:rPr>
            <a:t>長寿社会対策基金：高齢化社会に対応した施策の展開及び地域振興や福祉向上を目的とした基金</a:t>
          </a:r>
          <a:endParaRPr lang="ja-JP" altLang="ja-JP" sz="1400">
            <a:effectLst/>
          </a:endParaRPr>
        </a:p>
        <a:p>
          <a:r>
            <a:rPr kumimoji="1" lang="ja-JP" altLang="en-US" sz="1100">
              <a:solidFill>
                <a:schemeClr val="dk1"/>
              </a:solidFill>
              <a:effectLst/>
              <a:latin typeface="+mn-lt"/>
              <a:ea typeface="+mn-ea"/>
              <a:cs typeface="+mn-cs"/>
            </a:rPr>
            <a:t>⑤</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世紀の田園文化創造基金：緑豊かで活力ある色麻の田園形成に係る地域活動の強化・支援を目的とした基金</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特定目的基金全体としては前年度比</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の増となった</a:t>
          </a:r>
          <a:r>
            <a:rPr kumimoji="1" lang="ja-JP" altLang="ja-JP" sz="1100">
              <a:solidFill>
                <a:schemeClr val="dk1"/>
              </a:solidFill>
              <a:effectLst/>
              <a:latin typeface="+mn-lt"/>
              <a:ea typeface="+mn-ea"/>
              <a:cs typeface="+mn-cs"/>
            </a:rPr>
            <a:t>。児童医療費の助成基金を造成し積立を行ったことによる増が主な要因となっている。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今年度は</a:t>
          </a:r>
          <a:r>
            <a:rPr kumimoji="1" lang="ja-JP" altLang="ja-JP" sz="1100">
              <a:solidFill>
                <a:schemeClr val="dk1"/>
              </a:solidFill>
              <a:effectLst/>
              <a:latin typeface="+mn-lt"/>
              <a:ea typeface="+mn-ea"/>
              <a:cs typeface="+mn-cs"/>
            </a:rPr>
            <a:t>児童医療費の助成基金を造成し積立を行ったことによる増</a:t>
          </a:r>
          <a:r>
            <a:rPr kumimoji="1" lang="ja-JP" altLang="en-US" sz="1100">
              <a:solidFill>
                <a:schemeClr val="dk1"/>
              </a:solidFill>
              <a:effectLst/>
              <a:latin typeface="+mn-lt"/>
              <a:ea typeface="+mn-ea"/>
              <a:cs typeface="+mn-cs"/>
            </a:rPr>
            <a:t>がその他特定目的基金が増となった主要因であったが、当該基金は令和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年度から取崩も行う</a:t>
          </a:r>
          <a:r>
            <a:rPr kumimoji="1" lang="ja-JP" altLang="ja-JP" sz="1100">
              <a:solidFill>
                <a:schemeClr val="dk1"/>
              </a:solidFill>
              <a:effectLst/>
              <a:latin typeface="+mn-lt"/>
              <a:ea typeface="+mn-ea"/>
              <a:cs typeface="+mn-cs"/>
            </a:rPr>
            <a:t>ため，特定目的基金全体の残高は令和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年度は増となったが今後は減少傾向となる見込みである。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ふるさとまちづくり基金において、令和元年度までは取崩し金額が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百万円程度で推移していたが、令和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年度より本基金を充当する特定事業を増加させる方針を採用した。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将来に向け公共施設整備基金や庁舎整備基金を造成する時期であるため基金造成時期を検討する必要がある。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567819C1-4C5D-44F5-A921-4FF9FCC40F96}"/>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BF3C68CA-AB96-42AF-AA88-E7E55C39B325}"/>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275DD1AA-7E5B-4318-8CB5-F4F3177F8DC4}"/>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一部事務組合（加美郡保健医療福祉行政事務組合、大崎地域広域行政事務組合）への負担金等の財源に充てるために取り崩しを行っていたが、</a:t>
          </a:r>
          <a:r>
            <a:rPr kumimoji="1" lang="ja-JP" altLang="en-US" sz="1100">
              <a:solidFill>
                <a:schemeClr val="dk1"/>
              </a:solidFill>
              <a:effectLst/>
              <a:latin typeface="+mn-lt"/>
              <a:ea typeface="+mn-ea"/>
              <a:cs typeface="+mn-cs"/>
            </a:rPr>
            <a:t>今年度は</a:t>
          </a:r>
          <a:r>
            <a:rPr kumimoji="1" lang="ja-JP" altLang="ja-JP" sz="1100">
              <a:solidFill>
                <a:schemeClr val="dk1"/>
              </a:solidFill>
              <a:effectLst/>
              <a:latin typeface="+mn-lt"/>
              <a:ea typeface="+mn-ea"/>
              <a:cs typeface="+mn-cs"/>
            </a:rPr>
            <a:t>新型コロナウイルス感染症対応地方創生臨時交付金等の特定財源の影響により取り崩しを最小限に留めることができたため、前年度から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今後は、予期せぬ自然災害や公共施設の更新等に加え、人口減による税収の減が想定されるので標準財政規模の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％程度の基金残高を確保する。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54BAEEE-8A42-4B1B-BA38-F7C46CDF29A4}"/>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E0B0CFD8-AB8B-4194-8ABF-AB82DABBE0D3}"/>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D8935CF-49D4-45C8-9138-927F35192EC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基金運用から生じた利子分を財源に</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百万円を積立している。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年度に実施した小中一貫校施設整備事業に係る地方債の元金償還が本格化した影響で平成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年度を境に増加傾向にあり、償還のピークは令和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年度で、その後しばらくの間は減少傾向になると見込んでいるが引き続き財政力を考慮し計画的な公債費の軽減に努める。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4114CC1-2BFE-4422-811B-ACC6B2B6AC99}"/>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6,401
6,369
109.28
4,870,987
4,748,118
116,040
3,202,805
3,330,433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0.27</a:t>
          </a:r>
          <a:r>
            <a:rPr kumimoji="1" lang="ja-JP" altLang="ja-JP" sz="1100">
              <a:solidFill>
                <a:schemeClr val="dk1"/>
              </a:solidFill>
              <a:effectLst/>
              <a:latin typeface="+mn-lt"/>
              <a:ea typeface="+mn-ea"/>
              <a:cs typeface="+mn-cs"/>
            </a:rPr>
            <a:t>と年々減少しており、全国平均（</a:t>
          </a:r>
          <a:r>
            <a:rPr kumimoji="1" lang="en-US" altLang="ja-JP" sz="1100">
              <a:solidFill>
                <a:schemeClr val="dk1"/>
              </a:solidFill>
              <a:effectLst/>
              <a:latin typeface="+mn-lt"/>
              <a:ea typeface="+mn-ea"/>
              <a:cs typeface="+mn-cs"/>
            </a:rPr>
            <a:t>0.49</a:t>
          </a:r>
          <a:r>
            <a:rPr kumimoji="1" lang="ja-JP" altLang="ja-JP" sz="1100">
              <a:solidFill>
                <a:schemeClr val="dk1"/>
              </a:solidFill>
              <a:effectLst/>
              <a:latin typeface="+mn-lt"/>
              <a:ea typeface="+mn-ea"/>
              <a:cs typeface="+mn-cs"/>
            </a:rPr>
            <a:t>）、宮城県平均（</a:t>
          </a:r>
          <a:r>
            <a:rPr kumimoji="1" lang="en-US" altLang="ja-JP" sz="1100">
              <a:solidFill>
                <a:schemeClr val="dk1"/>
              </a:solidFill>
              <a:effectLst/>
              <a:latin typeface="+mn-lt"/>
              <a:ea typeface="+mn-ea"/>
              <a:cs typeface="+mn-cs"/>
            </a:rPr>
            <a:t>0.53</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）と比較するといずれも下回っていることから、財政力基盤が低いことがうかがえる。</a:t>
          </a:r>
          <a:endParaRPr lang="ja-JP" altLang="ja-JP" sz="1400">
            <a:effectLst/>
          </a:endParaRPr>
        </a:p>
        <a:p>
          <a:r>
            <a:rPr kumimoji="1" lang="ja-JP" altLang="ja-JP" sz="1100">
              <a:solidFill>
                <a:schemeClr val="dk1"/>
              </a:solidFill>
              <a:effectLst/>
              <a:latin typeface="+mn-lt"/>
              <a:ea typeface="+mn-ea"/>
              <a:cs typeface="+mn-cs"/>
            </a:rPr>
            <a:t>　財政力基盤が低水準にある主要因としては、人口減少に伴う町税の減収が挙げられる。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年度開始の工業団地整備事業による企業誘致活動や移住・定住化促進事業等を推進し、新たな自主財源の創出並びに徴収強化による税収の確保に努め、財政基盤の強化を図る。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005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28222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14817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84.5%</a:t>
          </a:r>
          <a:r>
            <a:rPr kumimoji="1" lang="ja-JP" altLang="ja-JP" sz="1100">
              <a:solidFill>
                <a:schemeClr val="dk1"/>
              </a:solidFill>
              <a:effectLst/>
              <a:latin typeface="+mn-lt"/>
              <a:ea typeface="+mn-ea"/>
              <a:cs typeface="+mn-cs"/>
            </a:rPr>
            <a:t>となり、全国平均（</a:t>
          </a:r>
          <a:r>
            <a:rPr kumimoji="1" lang="en-US" altLang="ja-JP" sz="1100">
              <a:solidFill>
                <a:schemeClr val="dk1"/>
              </a:solidFill>
              <a:effectLst/>
              <a:latin typeface="+mn-lt"/>
              <a:ea typeface="+mn-ea"/>
              <a:cs typeface="+mn-cs"/>
            </a:rPr>
            <a:t>92.2%</a:t>
          </a:r>
          <a:r>
            <a:rPr kumimoji="1" lang="ja-JP" altLang="ja-JP" sz="1100">
              <a:solidFill>
                <a:schemeClr val="dk1"/>
              </a:solidFill>
              <a:effectLst/>
              <a:latin typeface="+mn-lt"/>
              <a:ea typeface="+mn-ea"/>
              <a:cs typeface="+mn-cs"/>
            </a:rPr>
            <a:t>）、宮城県平均（</a:t>
          </a:r>
          <a:r>
            <a:rPr kumimoji="1" lang="en-US" altLang="ja-JP" sz="1100">
              <a:solidFill>
                <a:schemeClr val="dk1"/>
              </a:solidFill>
              <a:effectLst/>
              <a:latin typeface="+mn-lt"/>
              <a:ea typeface="+mn-ea"/>
              <a:cs typeface="+mn-cs"/>
            </a:rPr>
            <a:t>96.5%</a:t>
          </a:r>
          <a:r>
            <a:rPr kumimoji="1" lang="ja-JP" altLang="ja-JP" sz="1100">
              <a:solidFill>
                <a:schemeClr val="dk1"/>
              </a:solidFill>
              <a:effectLst/>
              <a:latin typeface="+mn-lt"/>
              <a:ea typeface="+mn-ea"/>
              <a:cs typeface="+mn-cs"/>
            </a:rPr>
            <a:t>）と比較すると下回っているが、類似団体平均（</a:t>
          </a:r>
          <a:r>
            <a:rPr kumimoji="1" lang="en-US" altLang="ja-JP" sz="1100">
              <a:solidFill>
                <a:schemeClr val="dk1"/>
              </a:solidFill>
              <a:effectLst/>
              <a:latin typeface="+mn-lt"/>
              <a:ea typeface="+mn-ea"/>
              <a:cs typeface="+mn-cs"/>
            </a:rPr>
            <a:t>86.1%</a:t>
          </a:r>
          <a:r>
            <a:rPr kumimoji="1" lang="ja-JP" altLang="ja-JP" sz="1100">
              <a:solidFill>
                <a:schemeClr val="dk1"/>
              </a:solidFill>
              <a:effectLst/>
              <a:latin typeface="+mn-lt"/>
              <a:ea typeface="+mn-ea"/>
              <a:cs typeface="+mn-cs"/>
            </a:rPr>
            <a:t>）と比較すると同程度の水準となっている。</a:t>
          </a:r>
          <a:endParaRPr lang="ja-JP" altLang="ja-JP" sz="1400">
            <a:effectLst/>
          </a:endParaRPr>
        </a:p>
        <a:p>
          <a:r>
            <a:rPr kumimoji="1" lang="ja-JP" altLang="ja-JP" sz="1100">
              <a:solidFill>
                <a:schemeClr val="dk1"/>
              </a:solidFill>
              <a:effectLst/>
              <a:latin typeface="+mn-lt"/>
              <a:ea typeface="+mn-ea"/>
              <a:cs typeface="+mn-cs"/>
            </a:rPr>
            <a:t>　主な増加要因としては、公債費元金償還（</a:t>
          </a:r>
          <a:r>
            <a:rPr kumimoji="1" lang="en-US" altLang="ja-JP" sz="1100">
              <a:solidFill>
                <a:schemeClr val="dk1"/>
              </a:solidFill>
              <a:effectLst/>
              <a:latin typeface="+mn-lt"/>
              <a:ea typeface="+mn-ea"/>
              <a:cs typeface="+mn-cs"/>
            </a:rPr>
            <a:t>22,334</a:t>
          </a:r>
          <a:r>
            <a:rPr kumimoji="1" lang="ja-JP" altLang="ja-JP" sz="1100">
              <a:solidFill>
                <a:schemeClr val="dk1"/>
              </a:solidFill>
              <a:effectLst/>
              <a:latin typeface="+mn-lt"/>
              <a:ea typeface="+mn-ea"/>
              <a:cs typeface="+mn-cs"/>
            </a:rPr>
            <a:t>千円増）、普通交付税（</a:t>
          </a:r>
          <a:r>
            <a:rPr kumimoji="1" lang="en-US" altLang="ja-JP" sz="1100">
              <a:solidFill>
                <a:schemeClr val="dk1"/>
              </a:solidFill>
              <a:effectLst/>
              <a:latin typeface="+mn-lt"/>
              <a:ea typeface="+mn-ea"/>
              <a:cs typeface="+mn-cs"/>
            </a:rPr>
            <a:t>50,404</a:t>
          </a:r>
          <a:r>
            <a:rPr kumimoji="1" lang="ja-JP" altLang="ja-JP" sz="1100">
              <a:solidFill>
                <a:schemeClr val="dk1"/>
              </a:solidFill>
              <a:effectLst/>
              <a:latin typeface="+mn-lt"/>
              <a:ea typeface="+mn-ea"/>
              <a:cs typeface="+mn-cs"/>
            </a:rPr>
            <a:t>千円減）が挙げられる。</a:t>
          </a:r>
          <a:endParaRPr lang="ja-JP" altLang="ja-JP" sz="1400">
            <a:effectLst/>
          </a:endParaRPr>
        </a:p>
        <a:p>
          <a:r>
            <a:rPr kumimoji="1" lang="ja-JP" altLang="ja-JP" sz="1100">
              <a:solidFill>
                <a:schemeClr val="dk1"/>
              </a:solidFill>
              <a:effectLst/>
              <a:latin typeface="+mn-lt"/>
              <a:ea typeface="+mn-ea"/>
              <a:cs typeface="+mn-cs"/>
            </a:rPr>
            <a:t>　今後は、社会保障関係経費といった義務的経費の増加が見込まれるため、事業の見直し及び精査を行うことで経常経費を削減し、経常収支比率の上昇を抑え、財政の硬直化を未然に防ぐ財政運営に努める。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62</xdr:row>
      <xdr:rowOff>32385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3815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8255</xdr:rowOff>
    </xdr:from>
    <xdr:to>
      <xdr:col>19</xdr:col>
      <xdr:colOff>133350</xdr:colOff>
      <xdr:row>62</xdr:row>
      <xdr:rowOff>44450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38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80645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674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62</xdr:row>
      <xdr:rowOff>102362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1054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169562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128905</xdr:rowOff>
    </xdr:from>
    <xdr:to>
      <xdr:col>19</xdr:col>
      <xdr:colOff>184150</xdr:colOff>
      <xdr:row>62</xdr:row>
      <xdr:rowOff>59055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43832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141622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[294,267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294,267</a:t>
          </a:r>
          <a:r>
            <a:rPr kumimoji="1" lang="ja-JP" altLang="ja-JP" sz="1100">
              <a:solidFill>
                <a:schemeClr val="dk1"/>
              </a:solidFill>
              <a:effectLst/>
              <a:latin typeface="+mn-lt"/>
              <a:ea typeface="+mn-ea"/>
              <a:cs typeface="+mn-cs"/>
            </a:rPr>
            <a:t>円と前年度から</a:t>
          </a:r>
          <a:r>
            <a:rPr kumimoji="1" lang="en-US" altLang="ja-JP" sz="1100">
              <a:solidFill>
                <a:schemeClr val="dk1"/>
              </a:solidFill>
              <a:effectLst/>
              <a:latin typeface="+mn-lt"/>
              <a:ea typeface="+mn-ea"/>
              <a:cs typeface="+mn-cs"/>
            </a:rPr>
            <a:t>3,953</a:t>
          </a:r>
          <a:r>
            <a:rPr kumimoji="1" lang="ja-JP" altLang="ja-JP" sz="1100">
              <a:solidFill>
                <a:schemeClr val="dk1"/>
              </a:solidFill>
              <a:effectLst/>
              <a:latin typeface="+mn-lt"/>
              <a:ea typeface="+mn-ea"/>
              <a:cs typeface="+mn-cs"/>
            </a:rPr>
            <a:t>円増加し、全国平均（</a:t>
          </a:r>
          <a:r>
            <a:rPr kumimoji="1" lang="en-US" altLang="ja-JP" sz="1100">
              <a:solidFill>
                <a:schemeClr val="dk1"/>
              </a:solidFill>
              <a:effectLst/>
              <a:latin typeface="+mn-lt"/>
              <a:ea typeface="+mn-ea"/>
              <a:cs typeface="+mn-cs"/>
            </a:rPr>
            <a:t>160,081</a:t>
          </a:r>
          <a:r>
            <a:rPr kumimoji="1" lang="ja-JP" altLang="ja-JP" sz="1100">
              <a:solidFill>
                <a:schemeClr val="dk1"/>
              </a:solidFill>
              <a:effectLst/>
              <a:latin typeface="+mn-lt"/>
              <a:ea typeface="+mn-ea"/>
              <a:cs typeface="+mn-cs"/>
            </a:rPr>
            <a:t>円）、宮城県平均（</a:t>
          </a:r>
          <a:r>
            <a:rPr kumimoji="1" lang="en-US" altLang="ja-JP" sz="1100">
              <a:solidFill>
                <a:schemeClr val="dk1"/>
              </a:solidFill>
              <a:effectLst/>
              <a:latin typeface="+mn-lt"/>
              <a:ea typeface="+mn-ea"/>
              <a:cs typeface="+mn-cs"/>
            </a:rPr>
            <a:t>190,906</a:t>
          </a:r>
          <a:r>
            <a:rPr kumimoji="1" lang="ja-JP" altLang="ja-JP" sz="1100">
              <a:solidFill>
                <a:schemeClr val="dk1"/>
              </a:solidFill>
              <a:effectLst/>
              <a:latin typeface="+mn-lt"/>
              <a:ea typeface="+mn-ea"/>
              <a:cs typeface="+mn-cs"/>
            </a:rPr>
            <a:t>円）と比較すると大きく上回っているが、類似団体平均（</a:t>
          </a:r>
          <a:r>
            <a:rPr kumimoji="1" lang="en-US" altLang="ja-JP" sz="1100">
              <a:solidFill>
                <a:schemeClr val="dk1"/>
              </a:solidFill>
              <a:effectLst/>
              <a:latin typeface="+mn-lt"/>
              <a:ea typeface="+mn-ea"/>
              <a:cs typeface="+mn-cs"/>
            </a:rPr>
            <a:t>294,028</a:t>
          </a:r>
          <a:r>
            <a:rPr kumimoji="1" lang="ja-JP" altLang="ja-JP" sz="1100">
              <a:solidFill>
                <a:schemeClr val="dk1"/>
              </a:solidFill>
              <a:effectLst/>
              <a:latin typeface="+mn-lt"/>
              <a:ea typeface="+mn-ea"/>
              <a:cs typeface="+mn-cs"/>
            </a:rPr>
            <a:t>円）と比較すると同程度の水準となっている。</a:t>
          </a:r>
          <a:endParaRPr lang="ja-JP" altLang="ja-JP" sz="1400">
            <a:effectLst/>
          </a:endParaRPr>
        </a:p>
        <a:p>
          <a:r>
            <a:rPr kumimoji="1" lang="ja-JP" altLang="ja-JP" sz="1100">
              <a:solidFill>
                <a:schemeClr val="dk1"/>
              </a:solidFill>
              <a:effectLst/>
              <a:latin typeface="+mn-lt"/>
              <a:ea typeface="+mn-ea"/>
              <a:cs typeface="+mn-cs"/>
            </a:rPr>
            <a:t>　増加要因として、物価高騰の影響によ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光熱水費（</a:t>
          </a:r>
          <a:r>
            <a:rPr kumimoji="1" lang="en-US" altLang="ja-JP" sz="1100">
              <a:solidFill>
                <a:schemeClr val="dk1"/>
              </a:solidFill>
              <a:effectLst/>
              <a:latin typeface="+mn-lt"/>
              <a:ea typeface="+mn-ea"/>
              <a:cs typeface="+mn-cs"/>
            </a:rPr>
            <a:t>15,245</a:t>
          </a:r>
          <a:r>
            <a:rPr kumimoji="1" lang="ja-JP" altLang="ja-JP" sz="1100">
              <a:solidFill>
                <a:schemeClr val="dk1"/>
              </a:solidFill>
              <a:effectLst/>
              <a:latin typeface="+mn-lt"/>
              <a:ea typeface="+mn-ea"/>
              <a:cs typeface="+mn-cs"/>
            </a:rPr>
            <a:t>千円増）、屋外運動場照明灯撤去工事（</a:t>
          </a:r>
          <a:r>
            <a:rPr kumimoji="1" lang="en-US" altLang="ja-JP" sz="1100">
              <a:solidFill>
                <a:schemeClr val="dk1"/>
              </a:solidFill>
              <a:effectLst/>
              <a:latin typeface="+mn-lt"/>
              <a:ea typeface="+mn-ea"/>
              <a:cs typeface="+mn-cs"/>
            </a:rPr>
            <a:t>13,585</a:t>
          </a:r>
          <a:r>
            <a:rPr kumimoji="1" lang="ja-JP" altLang="ja-JP" sz="1100">
              <a:solidFill>
                <a:schemeClr val="dk1"/>
              </a:solidFill>
              <a:effectLst/>
              <a:latin typeface="+mn-lt"/>
              <a:ea typeface="+mn-ea"/>
              <a:cs typeface="+mn-cs"/>
            </a:rPr>
            <a:t>千円増）</a:t>
          </a:r>
          <a:r>
            <a:rPr kumimoji="1" lang="ja-JP" altLang="en-US" sz="1100">
              <a:solidFill>
                <a:schemeClr val="dk1"/>
              </a:solidFill>
              <a:effectLst/>
              <a:latin typeface="+mn-lt"/>
              <a:ea typeface="+mn-ea"/>
              <a:cs typeface="+mn-cs"/>
            </a:rPr>
            <a:t>等の物件費の増加</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今後も経常経費の削減等の行財政改革等を進め、類似団体平均を下回る水準となるよう努める。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17898</xdr:rowOff>
    </xdr:from>
    <xdr:to>
      <xdr:col>23</xdr:col>
      <xdr:colOff>133350</xdr:colOff>
      <xdr:row>82</xdr:row>
      <xdr:rowOff>22440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76798"/>
          <a:ext cx="838200" cy="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5981</xdr:rowOff>
    </xdr:from>
    <xdr:to>
      <xdr:col>19</xdr:col>
      <xdr:colOff>133350</xdr:colOff>
      <xdr:row>82</xdr:row>
      <xdr:rowOff>17898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64881"/>
          <a:ext cx="889000" cy="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132885</xdr:rowOff>
    </xdr:from>
    <xdr:to>
      <xdr:col>15</xdr:col>
      <xdr:colOff>82550</xdr:colOff>
      <xdr:row>82</xdr:row>
      <xdr:rowOff>5981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0335"/>
          <a:ext cx="889000" cy="4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127967</xdr:rowOff>
    </xdr:from>
    <xdr:to>
      <xdr:col>11</xdr:col>
      <xdr:colOff>31750</xdr:colOff>
      <xdr:row>81</xdr:row>
      <xdr:rowOff>132885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15417"/>
          <a:ext cx="889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143090</xdr:rowOff>
    </xdr:from>
    <xdr:to>
      <xdr:col>23</xdr:col>
      <xdr:colOff>184150</xdr:colOff>
      <xdr:row>82</xdr:row>
      <xdr:rowOff>73240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3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115167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0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138548</xdr:rowOff>
    </xdr:from>
    <xdr:to>
      <xdr:col>19</xdr:col>
      <xdr:colOff>184150</xdr:colOff>
      <xdr:row>82</xdr:row>
      <xdr:rowOff>68698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53475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12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126631</xdr:rowOff>
    </xdr:from>
    <xdr:to>
      <xdr:col>15</xdr:col>
      <xdr:colOff>133350</xdr:colOff>
      <xdr:row>82</xdr:row>
      <xdr:rowOff>56781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41558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82085</xdr:rowOff>
    </xdr:from>
    <xdr:to>
      <xdr:col>11</xdr:col>
      <xdr:colOff>82550</xdr:colOff>
      <xdr:row>82</xdr:row>
      <xdr:rowOff>12235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168462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5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77167</xdr:rowOff>
    </xdr:from>
    <xdr:to>
      <xdr:col>7</xdr:col>
      <xdr:colOff>31750</xdr:colOff>
      <xdr:row>82</xdr:row>
      <xdr:rowOff>7317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163544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5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前年度と同様の</a:t>
          </a:r>
          <a:r>
            <a:rPr kumimoji="1" lang="en-US" altLang="ja-JP" sz="1100">
              <a:solidFill>
                <a:schemeClr val="dk1"/>
              </a:solidFill>
              <a:effectLst/>
              <a:latin typeface="+mn-lt"/>
              <a:ea typeface="+mn-ea"/>
              <a:cs typeface="+mn-cs"/>
            </a:rPr>
            <a:t>96.0</a:t>
          </a:r>
          <a:r>
            <a:rPr kumimoji="1" lang="ja-JP" altLang="ja-JP" sz="1100">
              <a:solidFill>
                <a:schemeClr val="dk1"/>
              </a:solidFill>
              <a:effectLst/>
              <a:latin typeface="+mn-lt"/>
              <a:ea typeface="+mn-ea"/>
              <a:cs typeface="+mn-cs"/>
            </a:rPr>
            <a:t>となった。全国市平均（</a:t>
          </a:r>
          <a:r>
            <a:rPr kumimoji="1" lang="en-US" altLang="ja-JP" sz="1100">
              <a:solidFill>
                <a:schemeClr val="dk1"/>
              </a:solidFill>
              <a:effectLst/>
              <a:latin typeface="+mn-lt"/>
              <a:ea typeface="+mn-ea"/>
              <a:cs typeface="+mn-cs"/>
            </a:rPr>
            <a:t>98.7</a:t>
          </a:r>
          <a:r>
            <a:rPr kumimoji="1" lang="ja-JP" altLang="ja-JP" sz="1100">
              <a:solidFill>
                <a:schemeClr val="dk1"/>
              </a:solidFill>
              <a:effectLst/>
              <a:latin typeface="+mn-lt"/>
              <a:ea typeface="+mn-ea"/>
              <a:cs typeface="+mn-cs"/>
            </a:rPr>
            <a:t>）と比較すると下回っているが、全国町村平均（</a:t>
          </a:r>
          <a:r>
            <a:rPr kumimoji="1" lang="en-US" altLang="ja-JP" sz="1100">
              <a:solidFill>
                <a:schemeClr val="dk1"/>
              </a:solidFill>
              <a:effectLst/>
              <a:latin typeface="+mn-lt"/>
              <a:ea typeface="+mn-ea"/>
              <a:cs typeface="+mn-cs"/>
            </a:rPr>
            <a:t>96.3</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96.2</a:t>
          </a:r>
          <a:r>
            <a:rPr kumimoji="1" lang="ja-JP" altLang="ja-JP" sz="1100">
              <a:solidFill>
                <a:schemeClr val="dk1"/>
              </a:solidFill>
              <a:effectLst/>
              <a:latin typeface="+mn-lt"/>
              <a:ea typeface="+mn-ea"/>
              <a:cs typeface="+mn-cs"/>
            </a:rPr>
            <a:t>）と比較すると同程度の水準となっている。</a:t>
          </a:r>
          <a:endParaRPr lang="ja-JP" altLang="ja-JP" sz="1400">
            <a:effectLst/>
          </a:endParaRPr>
        </a:p>
        <a:p>
          <a:r>
            <a:rPr kumimoji="1" lang="ja-JP" altLang="ja-JP" sz="1100">
              <a:solidFill>
                <a:schemeClr val="dk1"/>
              </a:solidFill>
              <a:effectLst/>
              <a:latin typeface="+mn-lt"/>
              <a:ea typeface="+mn-ea"/>
              <a:cs typeface="+mn-cs"/>
            </a:rPr>
            <a:t>　今後も人事院勧告に基づいた運用に努め、適切な給与水準を保つことを目標とする。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379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379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9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0.29</a:t>
          </a:r>
          <a:r>
            <a:rPr kumimoji="1" lang="ja-JP" altLang="ja-JP" sz="1100">
              <a:solidFill>
                <a:schemeClr val="dk1"/>
              </a:solidFill>
              <a:effectLst/>
              <a:latin typeface="+mn-lt"/>
              <a:ea typeface="+mn-ea"/>
              <a:cs typeface="+mn-cs"/>
            </a:rPr>
            <a:t>人増の</a:t>
          </a:r>
          <a:r>
            <a:rPr kumimoji="1" lang="en-US" altLang="ja-JP" sz="1100">
              <a:solidFill>
                <a:schemeClr val="dk1"/>
              </a:solidFill>
              <a:effectLst/>
              <a:latin typeface="+mn-lt"/>
              <a:ea typeface="+mn-ea"/>
              <a:cs typeface="+mn-cs"/>
            </a:rPr>
            <a:t>15.31</a:t>
          </a:r>
          <a:r>
            <a:rPr kumimoji="1" lang="ja-JP" altLang="ja-JP" sz="1100">
              <a:solidFill>
                <a:schemeClr val="dk1"/>
              </a:solidFill>
              <a:effectLst/>
              <a:latin typeface="+mn-lt"/>
              <a:ea typeface="+mn-ea"/>
              <a:cs typeface="+mn-cs"/>
            </a:rPr>
            <a:t>人となった。全国平均（</a:t>
          </a:r>
          <a:r>
            <a:rPr kumimoji="1" lang="en-US" altLang="ja-JP" sz="1100">
              <a:solidFill>
                <a:schemeClr val="dk1"/>
              </a:solidFill>
              <a:effectLst/>
              <a:latin typeface="+mn-lt"/>
              <a:ea typeface="+mn-ea"/>
              <a:cs typeface="+mn-cs"/>
            </a:rPr>
            <a:t>8.25</a:t>
          </a:r>
          <a:r>
            <a:rPr kumimoji="1" lang="ja-JP" altLang="ja-JP" sz="1100">
              <a:solidFill>
                <a:schemeClr val="dk1"/>
              </a:solidFill>
              <a:effectLst/>
              <a:latin typeface="+mn-lt"/>
              <a:ea typeface="+mn-ea"/>
              <a:cs typeface="+mn-cs"/>
            </a:rPr>
            <a:t>人）、宮城県平均（</a:t>
          </a:r>
          <a:r>
            <a:rPr kumimoji="1" lang="en-US" altLang="ja-JP" sz="1100">
              <a:solidFill>
                <a:schemeClr val="dk1"/>
              </a:solidFill>
              <a:effectLst/>
              <a:latin typeface="+mn-lt"/>
              <a:ea typeface="+mn-ea"/>
              <a:cs typeface="+mn-cs"/>
            </a:rPr>
            <a:t>10.19</a:t>
          </a:r>
          <a:r>
            <a:rPr kumimoji="1" lang="ja-JP" altLang="ja-JP" sz="1100">
              <a:solidFill>
                <a:schemeClr val="dk1"/>
              </a:solidFill>
              <a:effectLst/>
              <a:latin typeface="+mn-lt"/>
              <a:ea typeface="+mn-ea"/>
              <a:cs typeface="+mn-cs"/>
            </a:rPr>
            <a:t>人）、類似団体平均（</a:t>
          </a:r>
          <a:r>
            <a:rPr kumimoji="1" lang="en-US" altLang="ja-JP" sz="1100">
              <a:solidFill>
                <a:schemeClr val="dk1"/>
              </a:solidFill>
              <a:effectLst/>
              <a:latin typeface="+mn-lt"/>
              <a:ea typeface="+mn-ea"/>
              <a:cs typeface="+mn-cs"/>
            </a:rPr>
            <a:t>13.83</a:t>
          </a:r>
          <a:r>
            <a:rPr kumimoji="1" lang="ja-JP" altLang="ja-JP" sz="1100">
              <a:solidFill>
                <a:schemeClr val="dk1"/>
              </a:solidFill>
              <a:effectLst/>
              <a:latin typeface="+mn-lt"/>
              <a:ea typeface="+mn-ea"/>
              <a:cs typeface="+mn-cs"/>
            </a:rPr>
            <a:t>人）と比較するといずれも上回っている状況である。</a:t>
          </a:r>
          <a:endParaRPr lang="ja-JP" altLang="ja-JP" sz="1400">
            <a:effectLst/>
          </a:endParaRPr>
        </a:p>
        <a:p>
          <a:r>
            <a:rPr kumimoji="1" lang="ja-JP" altLang="ja-JP" sz="1100">
              <a:solidFill>
                <a:schemeClr val="dk1"/>
              </a:solidFill>
              <a:effectLst/>
              <a:latin typeface="+mn-lt"/>
              <a:ea typeface="+mn-ea"/>
              <a:cs typeface="+mn-cs"/>
            </a:rPr>
            <a:t>　要因としては、定員管理人数に増減はないものの、人口が年々減少していることが挙げられる。</a:t>
          </a:r>
          <a:endParaRPr lang="ja-JP" altLang="ja-JP" sz="1400">
            <a:effectLst/>
          </a:endParaRPr>
        </a:p>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人当たり職員数は同水準で推移しており、事務の効率化等を行い、適切な定員管理に努める。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165572</xdr:rowOff>
    </xdr:from>
    <xdr:to>
      <xdr:col>81</xdr:col>
      <xdr:colOff>44450</xdr:colOff>
      <xdr:row>62</xdr:row>
      <xdr:rowOff>14115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24022"/>
          <a:ext cx="8382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146268</xdr:rowOff>
    </xdr:from>
    <xdr:to>
      <xdr:col>77</xdr:col>
      <xdr:colOff>44450</xdr:colOff>
      <xdr:row>61</xdr:row>
      <xdr:rowOff>165572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047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146268</xdr:rowOff>
    </xdr:from>
    <xdr:to>
      <xdr:col>72</xdr:col>
      <xdr:colOff>203200</xdr:colOff>
      <xdr:row>61</xdr:row>
      <xdr:rowOff>167640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04718"/>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100076</xdr:rowOff>
    </xdr:from>
    <xdr:to>
      <xdr:col>68</xdr:col>
      <xdr:colOff>152400</xdr:colOff>
      <xdr:row>61</xdr:row>
      <xdr:rowOff>167640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585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134765</xdr:rowOff>
    </xdr:from>
    <xdr:to>
      <xdr:col>81</xdr:col>
      <xdr:colOff>95250</xdr:colOff>
      <xdr:row>62</xdr:row>
      <xdr:rowOff>64915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9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106842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114772</xdr:rowOff>
    </xdr:from>
    <xdr:to>
      <xdr:col>77</xdr:col>
      <xdr:colOff>95250</xdr:colOff>
      <xdr:row>62</xdr:row>
      <xdr:rowOff>44922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29699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59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95468</xdr:rowOff>
    </xdr:from>
    <xdr:to>
      <xdr:col>73</xdr:col>
      <xdr:colOff>44450</xdr:colOff>
      <xdr:row>62</xdr:row>
      <xdr:rowOff>25618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10395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4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116840</xdr:rowOff>
    </xdr:from>
    <xdr:to>
      <xdr:col>68</xdr:col>
      <xdr:colOff>203200</xdr:colOff>
      <xdr:row>62</xdr:row>
      <xdr:rowOff>46990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31767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49276</xdr:rowOff>
    </xdr:from>
    <xdr:to>
      <xdr:col>64</xdr:col>
      <xdr:colOff>152400</xdr:colOff>
      <xdr:row>61</xdr:row>
      <xdr:rowOff>150876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135653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となった。全国平均（</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）、宮城県平均（</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）と比較して高い水準となっている。</a:t>
          </a:r>
          <a:endParaRPr lang="ja-JP" altLang="ja-JP" sz="1400">
            <a:effectLst/>
          </a:endParaRPr>
        </a:p>
        <a:p>
          <a:r>
            <a:rPr kumimoji="1" lang="ja-JP" altLang="ja-JP" sz="1100">
              <a:solidFill>
                <a:schemeClr val="dk1"/>
              </a:solidFill>
              <a:effectLst/>
              <a:latin typeface="+mn-lt"/>
              <a:ea typeface="+mn-ea"/>
              <a:cs typeface="+mn-cs"/>
            </a:rPr>
            <a:t>　主な要因としては、平成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年度に実施した小中一貫校施設整備事業に係る起債の元金償還の本格化が挙げられる。地方債償還のピークは令和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年度で、その後しばらくの間は減少傾向になると見込んでいる。</a:t>
          </a:r>
          <a:endParaRPr lang="ja-JP" altLang="ja-JP" sz="1400">
            <a:effectLst/>
          </a:endParaRPr>
        </a:p>
        <a:p>
          <a:r>
            <a:rPr kumimoji="1" lang="ja-JP" altLang="ja-JP" sz="1100">
              <a:solidFill>
                <a:schemeClr val="dk1"/>
              </a:solidFill>
              <a:effectLst/>
              <a:latin typeface="+mn-lt"/>
              <a:ea typeface="+mn-ea"/>
              <a:cs typeface="+mn-cs"/>
            </a:rPr>
            <a:t>　今後も、事業の精査等を行うことで地方債の発行抑制に努め、公債費負担の軽減を図る。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20574</xdr:rowOff>
    </xdr:from>
    <xdr:to>
      <xdr:col>81</xdr:col>
      <xdr:colOff>44450</xdr:colOff>
      <xdr:row>42</xdr:row>
      <xdr:rowOff>35052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22147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59182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359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39878</xdr:rowOff>
    </xdr:from>
    <xdr:to>
      <xdr:col>72</xdr:col>
      <xdr:colOff>203200</xdr:colOff>
      <xdr:row>42</xdr:row>
      <xdr:rowOff>59182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2407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158242</xdr:rowOff>
    </xdr:from>
    <xdr:to>
      <xdr:col>68</xdr:col>
      <xdr:colOff>152400</xdr:colOff>
      <xdr:row>42</xdr:row>
      <xdr:rowOff>39878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1876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141224</xdr:rowOff>
    </xdr:from>
    <xdr:to>
      <xdr:col>81</xdr:col>
      <xdr:colOff>95250</xdr:colOff>
      <xdr:row>42</xdr:row>
      <xdr:rowOff>71374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113301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8382</xdr:rowOff>
    </xdr:from>
    <xdr:to>
      <xdr:col>73</xdr:col>
      <xdr:colOff>44450</xdr:colOff>
      <xdr:row>42</xdr:row>
      <xdr:rowOff>109982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94759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160528</xdr:rowOff>
    </xdr:from>
    <xdr:to>
      <xdr:col>68</xdr:col>
      <xdr:colOff>203200</xdr:colOff>
      <xdr:row>42</xdr:row>
      <xdr:rowOff>90678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75455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76.3%</a:t>
          </a:r>
          <a:r>
            <a:rPr kumimoji="1" lang="ja-JP" altLang="ja-JP" sz="1100">
              <a:solidFill>
                <a:schemeClr val="dk1"/>
              </a:solidFill>
              <a:effectLst/>
              <a:latin typeface="+mn-lt"/>
              <a:ea typeface="+mn-ea"/>
              <a:cs typeface="+mn-cs"/>
            </a:rPr>
            <a:t>となった。地方債残高の減、充当可能基金の増が減少要因に挙げられるが依然として加美郡保健医療福祉行政事務組合をはじめとした一部事務組合負担金等や公営企業債繰入金等が大きな割合を占めている。</a:t>
          </a:r>
          <a:endParaRPr lang="ja-JP" altLang="ja-JP" sz="1400">
            <a:effectLst/>
          </a:endParaRPr>
        </a:p>
        <a:p>
          <a:r>
            <a:rPr kumimoji="1" lang="ja-JP" altLang="ja-JP" sz="1100">
              <a:solidFill>
                <a:schemeClr val="dk1"/>
              </a:solidFill>
              <a:effectLst/>
              <a:latin typeface="+mn-lt"/>
              <a:ea typeface="+mn-ea"/>
              <a:cs typeface="+mn-cs"/>
            </a:rPr>
            <a:t>　そのため、今後も引き続き新規地方債の発行を必要最小限に留める等、将来負担額の減少に努める。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103838</xdr:rowOff>
    </xdr:from>
    <xdr:to>
      <xdr:col>81</xdr:col>
      <xdr:colOff>44450</xdr:colOff>
      <xdr:row>18</xdr:row>
      <xdr:rowOff>136011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189938"/>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136011</xdr:rowOff>
    </xdr:from>
    <xdr:to>
      <xdr:col>77</xdr:col>
      <xdr:colOff>44450</xdr:colOff>
      <xdr:row>20</xdr:row>
      <xdr:rowOff>53945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222111"/>
          <a:ext cx="889000" cy="26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53945</xdr:rowOff>
    </xdr:from>
    <xdr:to>
      <xdr:col>72</xdr:col>
      <xdr:colOff>203200</xdr:colOff>
      <xdr:row>20</xdr:row>
      <xdr:rowOff>140123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482945"/>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140123</xdr:rowOff>
    </xdr:from>
    <xdr:to>
      <xdr:col>68</xdr:col>
      <xdr:colOff>152400</xdr:colOff>
      <xdr:row>20</xdr:row>
      <xdr:rowOff>141272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56912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53038</xdr:rowOff>
    </xdr:from>
    <xdr:to>
      <xdr:col>81</xdr:col>
      <xdr:colOff>95250</xdr:colOff>
      <xdr:row>18</xdr:row>
      <xdr:rowOff>154638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1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25115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11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85211</xdr:rowOff>
    </xdr:from>
    <xdr:to>
      <xdr:col>77</xdr:col>
      <xdr:colOff>95250</xdr:colOff>
      <xdr:row>19</xdr:row>
      <xdr:rowOff>15361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5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3145</xdr:rowOff>
    </xdr:from>
    <xdr:to>
      <xdr:col>73</xdr:col>
      <xdr:colOff>44450</xdr:colOff>
      <xdr:row>20</xdr:row>
      <xdr:rowOff>104745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43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89522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51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89323</xdr:rowOff>
    </xdr:from>
    <xdr:to>
      <xdr:col>68</xdr:col>
      <xdr:colOff>203200</xdr:colOff>
      <xdr:row>21</xdr:row>
      <xdr:rowOff>19473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5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4250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60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90472</xdr:rowOff>
    </xdr:from>
    <xdr:to>
      <xdr:col>64</xdr:col>
      <xdr:colOff>152400</xdr:colOff>
      <xdr:row>21</xdr:row>
      <xdr:rowOff>20622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51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5399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60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C24CAFDA-7A1A-4B30-9D87-4086B682C778}"/>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63493322-CC94-409A-8A5C-FAD0F3814343}"/>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84249E08-C37F-4706-A640-FC1FE970739D}"/>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B2E04FCB-7CFB-42E8-96CA-1195F0657015}"/>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34887629-BF60-482F-AFA3-9029B787EDD8}"/>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8EA3A26F-190B-432D-9C9B-53052224A7CD}"/>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CFCFB453-DC70-41F2-A6A2-09912EF6FD0C}"/>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45238853-7CED-4886-9686-45E8CCB289F6}"/>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20A18FC-FA9B-4B43-A3FF-4496A8C9365B}"/>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91742FA9-5191-48D4-AD16-66D3D022EC8A}"/>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860DEA9C-5567-4E3D-B056-481200AF6355}"/>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6,401
6,369
109.28
4,870,987
4,748,118
116,040
3,202,805
3,330,433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9C618273-4F96-4C8A-881D-242774C43CEC}"/>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8A8B6D30-F5B2-43E4-BC78-CA0C6D71F184}"/>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6BAE67FB-7C2F-4588-8A9C-B796C2E31CAB}"/>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6A93859D-2811-4835-A68B-290429BD4E9F}"/>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C1A903CA-57DE-480A-9E89-02534BA66236}"/>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796D7D7B-239E-4B13-A36F-D059D53EFAF8}"/>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26725F45-0A20-4165-9200-0D2CEC99BDBC}"/>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4C028FC5-1565-45C9-BCF7-6AB8BC3C4823}"/>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EE0B9EE1-5B98-450B-B74B-84E80C990A7C}"/>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F45EBE6E-03F9-4C71-9549-762E993E7F3A}"/>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7A620AD6-FC12-44A8-970B-24241E6FB631}"/>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BA0951DE-629A-4C81-90DC-E44EBD2CAD3F}"/>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A4CFC5E7-87CF-4593-AA16-6E73AF4C1766}"/>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6802EBF4-82A6-43E4-B91B-BA1A7851A764}"/>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524C1BF4-6988-4DBC-B272-6EA0DE9F9EB9}"/>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D4D19A81-BDD4-48F3-AE50-386CB9847EC8}"/>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F115D9E1-072D-4C58-AC75-12C2292BBAE5}"/>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AA09E148-9751-4393-87A9-34A5EADDB3B2}"/>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1281ED90-65C2-4F42-BC4F-DB96FF769B8C}"/>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2BE05C3B-2A42-4188-9F5C-A1E870F0A8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81695E3E-456C-4305-8A59-79083BDAF79C}"/>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EA420E65-3089-455F-9CE2-E918C1346149}"/>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81E953A9-7BC6-49E8-B898-39B13DBECE09}"/>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C124D7D5-7CFF-434C-B0E6-92D28BEA6F8B}"/>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7EA35180-3852-495A-9DC7-2731FBE0CD2B}"/>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81B9F5FC-CBA4-4E07-9458-9F9CDFD9BEE2}"/>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5A2C4D7A-AA97-481E-BBC0-6A624D2C0DE9}"/>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3E263804-2F23-4BA4-BCE1-3A8EF88E694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231C7F56-95B7-4BC2-B1AC-7A8F1E9F5461}"/>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98D1F3CB-48A7-4C5A-B96B-385A516536B4}"/>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4CAE0BAE-414C-487D-A8E8-A050BF0F4587}"/>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1B4AACDB-733F-4431-B58A-E42D599C0EDC}"/>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前年度と比較すると</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ポイント増の</a:t>
          </a:r>
          <a:r>
            <a:rPr kumimoji="1" lang="en-US" altLang="ja-JP" sz="900">
              <a:solidFill>
                <a:schemeClr val="dk1"/>
              </a:solidFill>
              <a:effectLst/>
              <a:latin typeface="+mn-lt"/>
              <a:ea typeface="+mn-ea"/>
              <a:cs typeface="+mn-cs"/>
            </a:rPr>
            <a:t>26.2%</a:t>
          </a:r>
          <a:r>
            <a:rPr kumimoji="1" lang="ja-JP" altLang="ja-JP" sz="900">
              <a:solidFill>
                <a:schemeClr val="dk1"/>
              </a:solidFill>
              <a:effectLst/>
              <a:latin typeface="+mn-lt"/>
              <a:ea typeface="+mn-ea"/>
              <a:cs typeface="+mn-cs"/>
            </a:rPr>
            <a:t>となった。全国平均（</a:t>
          </a:r>
          <a:r>
            <a:rPr kumimoji="1" lang="en-US" altLang="ja-JP" sz="900">
              <a:solidFill>
                <a:schemeClr val="dk1"/>
              </a:solidFill>
              <a:effectLst/>
              <a:latin typeface="+mn-lt"/>
              <a:ea typeface="+mn-ea"/>
              <a:cs typeface="+mn-cs"/>
            </a:rPr>
            <a:t>25.9%</a:t>
          </a:r>
          <a:r>
            <a:rPr kumimoji="1" lang="ja-JP" altLang="ja-JP" sz="900">
              <a:solidFill>
                <a:schemeClr val="dk1"/>
              </a:solidFill>
              <a:effectLst/>
              <a:latin typeface="+mn-lt"/>
              <a:ea typeface="+mn-ea"/>
              <a:cs typeface="+mn-cs"/>
            </a:rPr>
            <a:t>）と比較すると同程度の水準であるが、宮城県平均（</a:t>
          </a:r>
          <a:r>
            <a:rPr kumimoji="1" lang="en-US" altLang="ja-JP" sz="900">
              <a:solidFill>
                <a:schemeClr val="dk1"/>
              </a:solidFill>
              <a:effectLst/>
              <a:latin typeface="+mn-lt"/>
              <a:ea typeface="+mn-ea"/>
              <a:cs typeface="+mn-cs"/>
            </a:rPr>
            <a:t>29.5%</a:t>
          </a:r>
          <a:r>
            <a:rPr kumimoji="1" lang="ja-JP" altLang="ja-JP" sz="900">
              <a:solidFill>
                <a:schemeClr val="dk1"/>
              </a:solidFill>
              <a:effectLst/>
              <a:latin typeface="+mn-lt"/>
              <a:ea typeface="+mn-ea"/>
              <a:cs typeface="+mn-cs"/>
            </a:rPr>
            <a:t>）と比較すると下回っており、類似団体平均（</a:t>
          </a:r>
          <a:r>
            <a:rPr kumimoji="1" lang="en-US" altLang="ja-JP" sz="900">
              <a:solidFill>
                <a:schemeClr val="dk1"/>
              </a:solidFill>
              <a:effectLst/>
              <a:latin typeface="+mn-lt"/>
              <a:ea typeface="+mn-ea"/>
              <a:cs typeface="+mn-cs"/>
            </a:rPr>
            <a:t>24.3%</a:t>
          </a:r>
          <a:r>
            <a:rPr kumimoji="1" lang="ja-JP" altLang="ja-JP" sz="900">
              <a:solidFill>
                <a:schemeClr val="dk1"/>
              </a:solidFill>
              <a:effectLst/>
              <a:latin typeface="+mn-lt"/>
              <a:ea typeface="+mn-ea"/>
              <a:cs typeface="+mn-cs"/>
            </a:rPr>
            <a:t>）と比較すると上回っている状況である。</a:t>
          </a:r>
          <a:endParaRPr lang="ja-JP" altLang="ja-JP" sz="105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6</a:t>
          </a:r>
          <a:r>
            <a:rPr kumimoji="1" lang="ja-JP" altLang="en-US"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4</a:t>
          </a:r>
          <a:r>
            <a:rPr kumimoji="1" lang="ja-JP" altLang="en-US" sz="900">
              <a:solidFill>
                <a:schemeClr val="dk1"/>
              </a:solidFill>
              <a:effectLst/>
              <a:latin typeface="+mn-lt"/>
              <a:ea typeface="+mn-ea"/>
              <a:cs typeface="+mn-cs"/>
            </a:rPr>
            <a:t>月に認定こども園開園に伴い、保育所及び幼稚園が廃止になることとなっており、同時に機構改革を実施する予定である。その結果、会計年度任用職員が現在の半分程度になり、人件費も減になる見込みである。</a:t>
          </a:r>
          <a:endParaRPr kumimoji="1"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　今後も事務事業の見直しによる効率化や適切な定員管理を図り、人件費の抑制に努めていく。</a:t>
          </a:r>
          <a:endParaRPr lang="ja-JP" altLang="ja-JP" sz="105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A58AAE1A-7CE7-4F6F-B3D6-362AA1A4466E}"/>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F6D162F1-CAE5-445D-8879-FCF0842E67B2}"/>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1D558046-C387-4097-9375-FC023A69616F}"/>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28496A87-4209-4764-881E-912428B83A88}"/>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4E9E35D7-C0AA-42A2-BB98-A5A53DD05C8A}"/>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B49525B6-C0CC-437B-914C-9FC9A27A3344}"/>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A9B6F988-7E81-4FAC-8D7D-CEBFE849976E}"/>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EFCD5E06-33C2-4294-9E51-DAF2A01FD85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132B185B-F053-457C-9146-519282688229}"/>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7DAAD7EF-A363-4FE4-8E18-502C5BEE5FDE}"/>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5F242D8A-88E4-476B-A8DC-D6EE16D0ACD3}"/>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3AB015F3-A3A5-460A-9D68-3D1B0E570643}"/>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C087F7B1-4992-476E-9574-58A0C00093C3}"/>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E92EF7FB-4628-4076-B1B6-13D00BE23DAD}"/>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985FF359-197F-4BFD-83D1-D73041DF959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966E53FC-CE9C-4F4F-8F71-2B880D11B72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82D16207-1295-441A-900D-39374CF64AA9}"/>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A18542A1-FB61-494D-A3D6-B7058C3F8C06}"/>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D0570D12-16D3-41E4-9639-4A81EA460C92}"/>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95C33227-342C-498C-945F-ED3D670FFFC2}"/>
            </a:ext>
          </a:extLst>
        </xdr:cNvPr>
        <xdr:cNvCxnSpPr/>
      </xdr:nvCxnSpPr>
      <xdr:spPr>
        <a:xfrm>
          <a:off x="3987800" y="64226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DA16E061-0408-46A3-BDAB-E4AC414D97CE}"/>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3607DE56-E205-44CB-930C-DA031DD01BC5}"/>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A3016563-4437-4E7E-894B-A873851752A9}"/>
            </a:ext>
          </a:extLst>
        </xdr:cNvPr>
        <xdr:cNvCxnSpPr/>
      </xdr:nvCxnSpPr>
      <xdr:spPr>
        <a:xfrm>
          <a:off x="3098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3902505C-BAA4-486D-859A-F98BC281DC36}"/>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DC2775B8-8D1C-4F6F-8992-5AE6B1E7D206}"/>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2B263A81-7D79-4B80-ABF8-11F35DD95087}"/>
            </a:ext>
          </a:extLst>
        </xdr:cNvPr>
        <xdr:cNvCxnSpPr/>
      </xdr:nvCxnSpPr>
      <xdr:spPr>
        <a:xfrm flipV="1">
          <a:off x="2209800" y="6408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51A7CEA4-6685-4A73-8F19-88B57B714EB7}"/>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6DC29E1B-1119-44A3-A4A0-303FD2A2935C}"/>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74422</xdr:rowOff>
    </xdr:to>
    <xdr:cxnSp macro="">
      <xdr:nvCxnSpPr>
        <xdr:cNvPr id="73" name="直線コネクタ 72">
          <a:extLst>
            <a:ext uri="{FF2B5EF4-FFF2-40B4-BE49-F238E27FC236}">
              <a16:creationId xmlns:a16="http://schemas.microsoft.com/office/drawing/2014/main" id="{6ECC3465-DF8E-4FDB-A6EE-E0829E439AD9}"/>
            </a:ext>
          </a:extLst>
        </xdr:cNvPr>
        <xdr:cNvCxnSpPr/>
      </xdr:nvCxnSpPr>
      <xdr:spPr>
        <a:xfrm>
          <a:off x="1320800" y="6408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220F13EB-E06A-4002-81F0-DED97013D1B7}"/>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FD4379F6-C2FF-45D5-8369-39B730F52DF9}"/>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40B559BB-1D08-447F-8643-CFC07345595F}"/>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58F4A37A-94B8-4742-8EAB-7BEBD948CD93}"/>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61FDBE2C-FFF9-48AF-8962-C5FEC2C9C6E4}"/>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CE560EDE-F849-4329-89A7-502434DDEC74}"/>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68991A06-0E20-43EA-B2F8-A98A617936ED}"/>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776BC165-34B4-4989-92DD-3B5057471E93}"/>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10649DF1-2B8B-43A4-9024-391F85687E8C}"/>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86A1243A-E909-48BE-A2F2-057E763381A6}"/>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420C6D73-51FA-434D-AD8A-DDA2EAC7245A}"/>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a:extLst>
            <a:ext uri="{FF2B5EF4-FFF2-40B4-BE49-F238E27FC236}">
              <a16:creationId xmlns:a16="http://schemas.microsoft.com/office/drawing/2014/main" id="{0083F354-5B8A-4CDA-87E9-3945DE32972F}"/>
            </a:ext>
          </a:extLst>
        </xdr:cNvPr>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114571</xdr:rowOff>
    </xdr:from>
    <xdr:ext cx="736600" cy="259045"/>
    <xdr:sp macro="" textlink="">
      <xdr:nvSpPr>
        <xdr:cNvPr id="86" name="テキスト ボックス 85">
          <a:extLst>
            <a:ext uri="{FF2B5EF4-FFF2-40B4-BE49-F238E27FC236}">
              <a16:creationId xmlns:a16="http://schemas.microsoft.com/office/drawing/2014/main" id="{A7FD431F-7D5A-481A-8F7F-002B0ADDAC09}"/>
            </a:ext>
          </a:extLst>
        </xdr:cNvPr>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id="{AF242E8E-9ABB-4DC4-8C03-B7688D1527E2}"/>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126255</xdr:rowOff>
    </xdr:from>
    <xdr:ext cx="762000" cy="259045"/>
    <xdr:sp macro="" textlink="">
      <xdr:nvSpPr>
        <xdr:cNvPr id="88" name="テキスト ボックス 87">
          <a:extLst>
            <a:ext uri="{FF2B5EF4-FFF2-40B4-BE49-F238E27FC236}">
              <a16:creationId xmlns:a16="http://schemas.microsoft.com/office/drawing/2014/main" id="{3B0A26C9-0752-4755-AD0B-19E3BC44C689}"/>
            </a:ext>
          </a:extLst>
        </xdr:cNvPr>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264A00CA-10CE-473C-963B-F003689C474B}"/>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F5AAE34-385C-4A54-8D67-4BA2516788A7}"/>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a:extLst>
            <a:ext uri="{FF2B5EF4-FFF2-40B4-BE49-F238E27FC236}">
              <a16:creationId xmlns:a16="http://schemas.microsoft.com/office/drawing/2014/main" id="{37166CFA-528A-4E85-A573-E24D58A659D6}"/>
            </a:ext>
          </a:extLst>
        </xdr:cNvPr>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a:extLst>
            <a:ext uri="{FF2B5EF4-FFF2-40B4-BE49-F238E27FC236}">
              <a16:creationId xmlns:a16="http://schemas.microsoft.com/office/drawing/2014/main" id="{374B4ECE-7A49-4680-8EB7-C46F806ED9AE}"/>
            </a:ext>
          </a:extLst>
        </xdr:cNvPr>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4758344D-DB95-4F78-ADD2-1B30C483605B}"/>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B4ED2863-5313-4D13-9E2F-1EBB697FB386}"/>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ABFA0207-9606-40FD-B720-9DF48BC3E57B}"/>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BD878901-5CE0-4C61-8507-CC8D856DB99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F83480E4-57CF-4016-93B4-02DA2B11BE51}"/>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BE91A35B-5EDC-437E-ADE6-B52C88202057}"/>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310574E4-5657-4153-9E4E-F7E430975AB6}"/>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AD4F4B1A-731B-4811-A4E5-8681348EEC18}"/>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A4D733A1-E91E-4780-A8CA-6B65B309208C}"/>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C7DD0B82-EFB1-4F5A-99B4-CA0F36E565CA}"/>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3E5C14A4-F5C0-42FA-AD3D-6E708B1EED45}"/>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となった。全国平均（</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）宮城県平均（</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）と比較すると上回っている状況である。</a:t>
          </a:r>
          <a:endParaRPr lang="ja-JP" altLang="ja-JP" sz="1400">
            <a:effectLst/>
          </a:endParaRPr>
        </a:p>
        <a:p>
          <a:r>
            <a:rPr kumimoji="1" lang="ja-JP" altLang="ja-JP" sz="1100">
              <a:solidFill>
                <a:schemeClr val="dk1"/>
              </a:solidFill>
              <a:effectLst/>
              <a:latin typeface="+mn-lt"/>
              <a:ea typeface="+mn-ea"/>
              <a:cs typeface="+mn-cs"/>
            </a:rPr>
            <a:t>　主な要因としては、物価高騰の影響によ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光熱水費</a:t>
          </a:r>
          <a:r>
            <a:rPr kumimoji="1" lang="ja-JP" altLang="en-US" sz="1100">
              <a:solidFill>
                <a:schemeClr val="dk1"/>
              </a:solidFill>
              <a:effectLst/>
              <a:latin typeface="+mn-lt"/>
              <a:ea typeface="+mn-ea"/>
              <a:cs typeface="+mn-cs"/>
            </a:rPr>
            <a:t>、燃料費の増や</a:t>
          </a:r>
          <a:r>
            <a:rPr kumimoji="1" lang="ja-JP" altLang="ja-JP" sz="1100">
              <a:solidFill>
                <a:schemeClr val="dk1"/>
              </a:solidFill>
              <a:effectLst/>
              <a:latin typeface="+mn-lt"/>
              <a:ea typeface="+mn-ea"/>
              <a:cs typeface="+mn-cs"/>
            </a:rPr>
            <a:t>屋外運動場照明灯撤去工事</a:t>
          </a:r>
          <a:r>
            <a:rPr kumimoji="1" lang="ja-JP" altLang="en-US" sz="1100">
              <a:solidFill>
                <a:schemeClr val="dk1"/>
              </a:solidFill>
              <a:effectLst/>
              <a:latin typeface="+mn-lt"/>
              <a:ea typeface="+mn-ea"/>
              <a:cs typeface="+mn-cs"/>
            </a:rPr>
            <a:t>が挙げられる。今後も世界情勢に影響して高い水準で推移する可能性がある。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A6865885-DA7A-41E4-BD59-FB1E74CE33C8}"/>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DFA1BF7-5B9E-470F-BD90-D388C4307734}"/>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97BE5B01-BCC1-47EC-9EC5-9670A39B33FC}"/>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80AD6F91-BD6F-4815-BC4A-15F3B1BA287C}"/>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55D617FD-1A05-474E-AF86-FBE6BF7EE801}"/>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9C7F80CF-7A3E-41EB-B6CE-8644CA87139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BC187BEC-7C3B-4E54-8E38-D102BBE1E9E1}"/>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C0C64ED9-E6FD-4A70-BD7E-E9231F31FB37}"/>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255A6B1A-8BA0-4A51-8C29-5CDCBCF8FC51}"/>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A155847-9A17-49F6-981B-E4AE56F57B1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4A5E2003-CB8F-4F8C-979D-E6A51C778F03}"/>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C40A7BF5-6322-4F39-A14B-FDA7EDD82CCB}"/>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CA88403C-D01C-45A5-9BE3-C4AB6C6E5128}"/>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A82CE397-1D60-49F4-9F82-B3609E3D6D7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8180F66F-E79E-442E-AFBC-7F35C24999F7}"/>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547ED84E-D0A2-4BC2-A523-464178683152}"/>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E351C51F-E69E-4826-AA7B-03FE502FF1B4}"/>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E8F80E1-643F-4996-BB82-1975A52CF362}"/>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B02E3FDC-3585-49B7-BD7E-8373E81C0A5E}"/>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1E8E6DD1-F9F7-4377-AAAE-518B3149CFB9}"/>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59E88BD2-24B8-4F42-8400-D837C6EDD3F2}"/>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18</xdr:row>
      <xdr:rowOff>96520</xdr:rowOff>
    </xdr:to>
    <xdr:cxnSp macro="">
      <xdr:nvCxnSpPr>
        <xdr:cNvPr id="125" name="直線コネクタ 124">
          <a:extLst>
            <a:ext uri="{FF2B5EF4-FFF2-40B4-BE49-F238E27FC236}">
              <a16:creationId xmlns:a16="http://schemas.microsoft.com/office/drawing/2014/main" id="{78101152-DF4E-49A1-94E4-BE9CA5FB3409}"/>
            </a:ext>
          </a:extLst>
        </xdr:cNvPr>
        <xdr:cNvCxnSpPr/>
      </xdr:nvCxnSpPr>
      <xdr:spPr>
        <a:xfrm>
          <a:off x="15671800" y="30378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F93A0F26-0760-4FBF-9263-6A13FAC04AE1}"/>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815E9666-FC17-4A0E-A538-50AEF812718C}"/>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123190</xdr:rowOff>
    </xdr:to>
    <xdr:cxnSp macro="">
      <xdr:nvCxnSpPr>
        <xdr:cNvPr id="128" name="直線コネクタ 127">
          <a:extLst>
            <a:ext uri="{FF2B5EF4-FFF2-40B4-BE49-F238E27FC236}">
              <a16:creationId xmlns:a16="http://schemas.microsoft.com/office/drawing/2014/main" id="{AB85A82A-60E6-4697-BBEC-691086EBEFB1}"/>
            </a:ext>
          </a:extLst>
        </xdr:cNvPr>
        <xdr:cNvCxnSpPr/>
      </xdr:nvCxnSpPr>
      <xdr:spPr>
        <a:xfrm>
          <a:off x="14782800" y="296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84821956-B34F-4CA7-AC7F-A401E9B7E4F5}"/>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9F0F90F6-F6B0-4122-8531-EC0BBCEA57FB}"/>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18</xdr:row>
      <xdr:rowOff>96520</xdr:rowOff>
    </xdr:to>
    <xdr:cxnSp macro="">
      <xdr:nvCxnSpPr>
        <xdr:cNvPr id="131" name="直線コネクタ 130">
          <a:extLst>
            <a:ext uri="{FF2B5EF4-FFF2-40B4-BE49-F238E27FC236}">
              <a16:creationId xmlns:a16="http://schemas.microsoft.com/office/drawing/2014/main" id="{4977A532-1B5E-4A59-ADFB-AFA8CB002B99}"/>
            </a:ext>
          </a:extLst>
        </xdr:cNvPr>
        <xdr:cNvCxnSpPr/>
      </xdr:nvCxnSpPr>
      <xdr:spPr>
        <a:xfrm flipV="1">
          <a:off x="13893800" y="29616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7B6EADA-A8D6-4FEA-BE55-AE91E6B6D684}"/>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A6E6DDE4-CACC-498F-965E-0D1021192D72}"/>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58420</xdr:rowOff>
    </xdr:from>
    <xdr:to>
      <xdr:col>69</xdr:col>
      <xdr:colOff>92075</xdr:colOff>
      <xdr:row>18</xdr:row>
      <xdr:rowOff>96520</xdr:rowOff>
    </xdr:to>
    <xdr:cxnSp macro="">
      <xdr:nvCxnSpPr>
        <xdr:cNvPr id="134" name="直線コネクタ 133">
          <a:extLst>
            <a:ext uri="{FF2B5EF4-FFF2-40B4-BE49-F238E27FC236}">
              <a16:creationId xmlns:a16="http://schemas.microsoft.com/office/drawing/2014/main" id="{92FAB3B7-3526-4C50-8008-A67DAF1F6577}"/>
            </a:ext>
          </a:extLst>
        </xdr:cNvPr>
        <xdr:cNvCxnSpPr/>
      </xdr:nvCxnSpPr>
      <xdr:spPr>
        <a:xfrm>
          <a:off x="13004800" y="3144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59F71A43-A14C-43C1-BB42-204EECB280B1}"/>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F60D8B89-176A-4531-B103-CE2F52D35137}"/>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E15DB3AD-7021-4F71-B0D6-20A688F311E2}"/>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20686A67-2952-4DA0-9C4B-90FB9B0C6A06}"/>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FB288AF7-C3DC-4F8D-A303-B0EB6DEE6033}"/>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7A2EB027-5EC2-4A7E-A6E3-20A589BE4B07}"/>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6CDDAB3A-0D9A-4087-B784-FB94419A37B5}"/>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C3771F22-2322-40F1-9A14-394F6745B063}"/>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EE6BFB71-78BB-42A9-8CB1-08395699FAE1}"/>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45720</xdr:rowOff>
    </xdr:from>
    <xdr:to>
      <xdr:col>82</xdr:col>
      <xdr:colOff>158750</xdr:colOff>
      <xdr:row>18</xdr:row>
      <xdr:rowOff>147320</xdr:rowOff>
    </xdr:to>
    <xdr:sp macro="" textlink="">
      <xdr:nvSpPr>
        <xdr:cNvPr id="144" name="楕円 143">
          <a:extLst>
            <a:ext uri="{FF2B5EF4-FFF2-40B4-BE49-F238E27FC236}">
              <a16:creationId xmlns:a16="http://schemas.microsoft.com/office/drawing/2014/main" id="{ED23BC9A-43AA-4E6C-95BA-DD13542945F6}"/>
            </a:ext>
          </a:extLst>
        </xdr:cNvPr>
        <xdr:cNvSpPr/>
      </xdr:nvSpPr>
      <xdr:spPr>
        <a:xfrm>
          <a:off x="164592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17797</xdr:rowOff>
    </xdr:from>
    <xdr:ext cx="762000" cy="259045"/>
    <xdr:sp macro="" textlink="">
      <xdr:nvSpPr>
        <xdr:cNvPr id="145" name="物件費該当値テキスト">
          <a:extLst>
            <a:ext uri="{FF2B5EF4-FFF2-40B4-BE49-F238E27FC236}">
              <a16:creationId xmlns:a16="http://schemas.microsoft.com/office/drawing/2014/main" id="{898C5AD2-42D1-41DA-8D8E-734CC7E3D0A6}"/>
            </a:ext>
          </a:extLst>
        </xdr:cNvPr>
        <xdr:cNvSpPr txBox="1"/>
      </xdr:nvSpPr>
      <xdr:spPr>
        <a:xfrm>
          <a:off x="165989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6" name="楕円 145">
          <a:extLst>
            <a:ext uri="{FF2B5EF4-FFF2-40B4-BE49-F238E27FC236}">
              <a16:creationId xmlns:a16="http://schemas.microsoft.com/office/drawing/2014/main" id="{B1B44419-D702-44F8-850A-F257B1B3796E}"/>
            </a:ext>
          </a:extLst>
        </xdr:cNvPr>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47" name="テキスト ボックス 146">
          <a:extLst>
            <a:ext uri="{FF2B5EF4-FFF2-40B4-BE49-F238E27FC236}">
              <a16:creationId xmlns:a16="http://schemas.microsoft.com/office/drawing/2014/main" id="{B7D0A5C5-35DE-42FF-AF97-1E77CFB6D5CB}"/>
            </a:ext>
          </a:extLst>
        </xdr:cNvPr>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8" name="楕円 147">
          <a:extLst>
            <a:ext uri="{FF2B5EF4-FFF2-40B4-BE49-F238E27FC236}">
              <a16:creationId xmlns:a16="http://schemas.microsoft.com/office/drawing/2014/main" id="{BBDAB270-9A91-4A42-A93E-3BC7BCCD5B4F}"/>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9" name="テキスト ボックス 148">
          <a:extLst>
            <a:ext uri="{FF2B5EF4-FFF2-40B4-BE49-F238E27FC236}">
              <a16:creationId xmlns:a16="http://schemas.microsoft.com/office/drawing/2014/main" id="{6837DAFB-9807-49BE-997A-441C685450C2}"/>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0" name="楕円 149">
          <a:extLst>
            <a:ext uri="{FF2B5EF4-FFF2-40B4-BE49-F238E27FC236}">
              <a16:creationId xmlns:a16="http://schemas.microsoft.com/office/drawing/2014/main" id="{70D8DE9E-A4E6-46B8-AEEC-DF2AA55D42C5}"/>
            </a:ext>
          </a:extLst>
        </xdr:cNvPr>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132097</xdr:rowOff>
    </xdr:from>
    <xdr:ext cx="762000" cy="259045"/>
    <xdr:sp macro="" textlink="">
      <xdr:nvSpPr>
        <xdr:cNvPr id="151" name="テキスト ボックス 150">
          <a:extLst>
            <a:ext uri="{FF2B5EF4-FFF2-40B4-BE49-F238E27FC236}">
              <a16:creationId xmlns:a16="http://schemas.microsoft.com/office/drawing/2014/main" id="{DA07B575-F2DA-4279-ACBA-8C5966498141}"/>
            </a:ext>
          </a:extLst>
        </xdr:cNvPr>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52" name="楕円 151">
          <a:extLst>
            <a:ext uri="{FF2B5EF4-FFF2-40B4-BE49-F238E27FC236}">
              <a16:creationId xmlns:a16="http://schemas.microsoft.com/office/drawing/2014/main" id="{489C6738-D7F9-4364-A545-7886D12018C2}"/>
            </a:ext>
          </a:extLst>
        </xdr:cNvPr>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53" name="テキスト ボックス 152">
          <a:extLst>
            <a:ext uri="{FF2B5EF4-FFF2-40B4-BE49-F238E27FC236}">
              <a16:creationId xmlns:a16="http://schemas.microsoft.com/office/drawing/2014/main" id="{3EEFAE10-CCEE-4482-86C0-F0422B2AA9A3}"/>
            </a:ext>
          </a:extLst>
        </xdr:cNvPr>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F6A7C1EF-BC14-4236-83DB-D74FF5A2A75B}"/>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3CF6C102-5D79-4C75-BA08-17DAD34081FF}"/>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9E308EEE-C125-45A5-89F8-779207C2D209}"/>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8C64514D-2516-4BE5-898A-8576C1884DD7}"/>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3E26C9E5-ECF2-4465-B321-F2DA76910D17}"/>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9326E40F-2CBF-4F32-989A-4DBD7287D1A4}"/>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9370862D-C140-4039-811D-7335F3A6A3C4}"/>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E7614AF3-D38C-4291-94CE-E1060CB47FD7}"/>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304A1BA4-B38D-43B8-8745-56B8BB82FFE7}"/>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12CD2349-D0C3-49F0-B147-941D8BFB200B}"/>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EAFEAD14-E009-491F-A186-D25B78E59AC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となった。全国平均（</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）、宮城県平均（</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）と比較するといずれも下回っている状況である。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人口は減少しているものの、子育て支援や高齢者福祉に係る経費が今後も同程度で推移するものと見込まれるので今後も適正な事業運営に努める必要がある。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1BD84398-FCE6-40BA-AC9F-4395F6C304E5}"/>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A0C97570-D7A8-419A-8BFB-C4EC551E64AA}"/>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A8D7F7C3-5B72-45F5-A6F7-4E2EB79DF53C}"/>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2D31B509-B9FB-4055-B810-2B53B311B40C}"/>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BFF9038B-A423-4AAD-902C-368E6ABC056D}"/>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4DCA31BB-6825-40FA-9F67-0F5C0FA4C267}"/>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AFAB2A97-7774-45E3-90FB-03EA4D19BF15}"/>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F854593E-F404-4320-B8E0-5C589C3D7A4D}"/>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C188F0C1-326B-4184-AD95-10D90CB3F2C7}"/>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EE2E46B9-BDF1-432E-978D-7DE00C7B1DDB}"/>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BB4707D6-1EAA-48E3-8A0D-C4046D3C5508}"/>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4D83A60F-D13B-4784-A50E-A67CD618FA88}"/>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D20F4A9B-D4EF-4373-A7A8-F83FFDABD7D6}"/>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7CD9F377-F87F-4E5D-B90E-A6439033E3C4}"/>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E136EB82-184C-4D94-AFA7-E002E0E8549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3AE17C24-B4B9-489F-BDFA-4846F5613E4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72E79A39-09C3-4786-A606-94276CEAD408}"/>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E80A20CE-C200-4611-AD4A-FB6CF0C78829}"/>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E781520-1C04-4F97-96F7-787B653FDF41}"/>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8FBFC11F-058F-4C29-886C-07D2F2F44537}"/>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50800</xdr:rowOff>
    </xdr:to>
    <xdr:cxnSp macro="">
      <xdr:nvCxnSpPr>
        <xdr:cNvPr id="185" name="直線コネクタ 184">
          <a:extLst>
            <a:ext uri="{FF2B5EF4-FFF2-40B4-BE49-F238E27FC236}">
              <a16:creationId xmlns:a16="http://schemas.microsoft.com/office/drawing/2014/main" id="{5B6CE89E-A96D-4646-AD3D-8E5F8292B0EA}"/>
            </a:ext>
          </a:extLst>
        </xdr:cNvPr>
        <xdr:cNvCxnSpPr/>
      </xdr:nvCxnSpPr>
      <xdr:spPr>
        <a:xfrm>
          <a:off x="3987800" y="963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9243E169-116F-4400-860F-6CDE71F63B74}"/>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6A67DE4-FACB-4D2E-A48D-19AFF6EB9FB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31750</xdr:rowOff>
    </xdr:to>
    <xdr:cxnSp macro="">
      <xdr:nvCxnSpPr>
        <xdr:cNvPr id="188" name="直線コネクタ 187">
          <a:extLst>
            <a:ext uri="{FF2B5EF4-FFF2-40B4-BE49-F238E27FC236}">
              <a16:creationId xmlns:a16="http://schemas.microsoft.com/office/drawing/2014/main" id="{ADC56D33-39A0-4566-A6E6-22A2011BE1C2}"/>
            </a:ext>
          </a:extLst>
        </xdr:cNvPr>
        <xdr:cNvCxnSpPr/>
      </xdr:nvCxnSpPr>
      <xdr:spPr>
        <a:xfrm>
          <a:off x="3098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FACF913E-6C1D-4671-A642-7A8C7D523936}"/>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F85D2649-1C45-445B-A647-18DA2E1609EB}"/>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57</xdr:row>
      <xdr:rowOff>69850</xdr:rowOff>
    </xdr:to>
    <xdr:cxnSp macro="">
      <xdr:nvCxnSpPr>
        <xdr:cNvPr id="191" name="直線コネクタ 190">
          <a:extLst>
            <a:ext uri="{FF2B5EF4-FFF2-40B4-BE49-F238E27FC236}">
              <a16:creationId xmlns:a16="http://schemas.microsoft.com/office/drawing/2014/main" id="{2441C686-8442-4785-A96A-F022D494969F}"/>
            </a:ext>
          </a:extLst>
        </xdr:cNvPr>
        <xdr:cNvCxnSpPr/>
      </xdr:nvCxnSpPr>
      <xdr:spPr>
        <a:xfrm flipV="1">
          <a:off x="2209800" y="96329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461170CC-65F0-47AB-B81F-0C8922F23BBA}"/>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58C3D047-8F8B-4CB7-8051-DE99FFA97462}"/>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69850</xdr:rowOff>
    </xdr:to>
    <xdr:cxnSp macro="">
      <xdr:nvCxnSpPr>
        <xdr:cNvPr id="194" name="直線コネクタ 193">
          <a:extLst>
            <a:ext uri="{FF2B5EF4-FFF2-40B4-BE49-F238E27FC236}">
              <a16:creationId xmlns:a16="http://schemas.microsoft.com/office/drawing/2014/main" id="{B5CAEF14-C331-4C71-BB72-AE9419862F29}"/>
            </a:ext>
          </a:extLst>
        </xdr:cNvPr>
        <xdr:cNvCxnSpPr/>
      </xdr:nvCxnSpPr>
      <xdr:spPr>
        <a:xfrm>
          <a:off x="1320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601AA3EF-0E24-4799-BBD4-C666726C2B0F}"/>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2404367A-3FDA-418C-9493-8951F8ABCCD7}"/>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360D0822-3E5F-4AD2-B9E8-E60E4968618D}"/>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2C80DCD1-4CFF-4C38-9423-8450EDA794F1}"/>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11F99E94-CBA1-4706-9D5E-9C6A9A88A50A}"/>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1DA52C6A-62BE-4E26-A439-885299C435A2}"/>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D7F25F80-2D9E-4995-A24A-895C9DF101DD}"/>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A7A2262C-03FC-4E4D-90B3-F282093BEE54}"/>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BB458313-319B-4557-89AC-4A6B5616D504}"/>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4" name="楕円 203">
          <a:extLst>
            <a:ext uri="{FF2B5EF4-FFF2-40B4-BE49-F238E27FC236}">
              <a16:creationId xmlns:a16="http://schemas.microsoft.com/office/drawing/2014/main" id="{9EC7D097-399C-4AA6-96E8-1BA4CC519E7B}"/>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5" name="扶助費該当値テキスト">
          <a:extLst>
            <a:ext uri="{FF2B5EF4-FFF2-40B4-BE49-F238E27FC236}">
              <a16:creationId xmlns:a16="http://schemas.microsoft.com/office/drawing/2014/main" id="{82585EB7-5605-418B-ACCB-8FFB4790FC24}"/>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6" name="楕円 205">
          <a:extLst>
            <a:ext uri="{FF2B5EF4-FFF2-40B4-BE49-F238E27FC236}">
              <a16:creationId xmlns:a16="http://schemas.microsoft.com/office/drawing/2014/main" id="{B0162289-9399-4717-A17F-51FB90744726}"/>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07" name="テキスト ボックス 206">
          <a:extLst>
            <a:ext uri="{FF2B5EF4-FFF2-40B4-BE49-F238E27FC236}">
              <a16:creationId xmlns:a16="http://schemas.microsoft.com/office/drawing/2014/main" id="{82968817-CE46-413C-927F-FBE9C2A3182B}"/>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8" name="楕円 207">
          <a:extLst>
            <a:ext uri="{FF2B5EF4-FFF2-40B4-BE49-F238E27FC236}">
              <a16:creationId xmlns:a16="http://schemas.microsoft.com/office/drawing/2014/main" id="{98C34A22-FE97-4972-9D73-7133821A2812}"/>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09" name="テキスト ボックス 208">
          <a:extLst>
            <a:ext uri="{FF2B5EF4-FFF2-40B4-BE49-F238E27FC236}">
              <a16:creationId xmlns:a16="http://schemas.microsoft.com/office/drawing/2014/main" id="{8D18D929-CB23-43B0-BB10-30FE7469F18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0" name="楕円 209">
          <a:extLst>
            <a:ext uri="{FF2B5EF4-FFF2-40B4-BE49-F238E27FC236}">
              <a16:creationId xmlns:a16="http://schemas.microsoft.com/office/drawing/2014/main" id="{64477569-433D-4C59-BAF0-B6A7F110D7CC}"/>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1" name="テキスト ボックス 210">
          <a:extLst>
            <a:ext uri="{FF2B5EF4-FFF2-40B4-BE49-F238E27FC236}">
              <a16:creationId xmlns:a16="http://schemas.microsoft.com/office/drawing/2014/main" id="{208F763B-C85D-4746-95BC-2111D7C0C7FD}"/>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2" name="楕円 211">
          <a:extLst>
            <a:ext uri="{FF2B5EF4-FFF2-40B4-BE49-F238E27FC236}">
              <a16:creationId xmlns:a16="http://schemas.microsoft.com/office/drawing/2014/main" id="{D6B99CCB-F5DA-4F3F-AE5D-87B72CF83094}"/>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3" name="テキスト ボックス 212">
          <a:extLst>
            <a:ext uri="{FF2B5EF4-FFF2-40B4-BE49-F238E27FC236}">
              <a16:creationId xmlns:a16="http://schemas.microsoft.com/office/drawing/2014/main" id="{C7808115-9784-4AF2-8CFB-16FAB2AA3D95}"/>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94723A43-1C2F-493C-836E-D2A7238BE6BB}"/>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5C571B22-FC5B-4A25-98CB-59411A665A54}"/>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96F77659-2744-4666-B232-6ECDC3352CE9}"/>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CE66617A-17C6-44D3-A191-12CA978B832C}"/>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653228F7-56E6-492D-A691-306BFB29C399}"/>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22DD2202-A646-4861-9234-A35ED2E0D12D}"/>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B55FE80C-BC7F-4DDF-8A4B-26BD9CB81DB7}"/>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A41791DC-A360-4FDA-A75B-A17B5FDD0695}"/>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1500BE1D-9406-4E6F-AE23-13489630751E}"/>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38404219-834E-41EB-90A3-34D1653294BE}"/>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124DC7A-5065-4C36-B54E-6AD0C193001C}"/>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前年度と比較すると</a:t>
          </a: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ポイント減の</a:t>
          </a:r>
          <a:r>
            <a:rPr kumimoji="1" lang="en-US" altLang="ja-JP" sz="1050">
              <a:solidFill>
                <a:schemeClr val="dk1"/>
              </a:solidFill>
              <a:effectLst/>
              <a:latin typeface="+mn-lt"/>
              <a:ea typeface="+mn-ea"/>
              <a:cs typeface="+mn-cs"/>
            </a:rPr>
            <a:t>11.3%</a:t>
          </a:r>
          <a:r>
            <a:rPr kumimoji="1" lang="ja-JP" altLang="ja-JP" sz="1050">
              <a:solidFill>
                <a:schemeClr val="dk1"/>
              </a:solidFill>
              <a:effectLst/>
              <a:latin typeface="+mn-lt"/>
              <a:ea typeface="+mn-ea"/>
              <a:cs typeface="+mn-cs"/>
            </a:rPr>
            <a:t>となった。宮城県平均（</a:t>
          </a:r>
          <a:r>
            <a:rPr kumimoji="1" lang="en-US" altLang="ja-JP" sz="1050">
              <a:solidFill>
                <a:schemeClr val="dk1"/>
              </a:solidFill>
              <a:effectLst/>
              <a:latin typeface="+mn-lt"/>
              <a:ea typeface="+mn-ea"/>
              <a:cs typeface="+mn-cs"/>
            </a:rPr>
            <a:t>12.9%</a:t>
          </a:r>
          <a:r>
            <a:rPr kumimoji="1" lang="ja-JP" altLang="ja-JP" sz="1050">
              <a:solidFill>
                <a:schemeClr val="dk1"/>
              </a:solidFill>
              <a:effectLst/>
              <a:latin typeface="+mn-lt"/>
              <a:ea typeface="+mn-ea"/>
              <a:cs typeface="+mn-cs"/>
            </a:rPr>
            <a:t>）、全国平均（</a:t>
          </a:r>
          <a:r>
            <a:rPr kumimoji="1" lang="en-US" altLang="ja-JP" sz="1050">
              <a:solidFill>
                <a:schemeClr val="dk1"/>
              </a:solidFill>
              <a:effectLst/>
              <a:latin typeface="+mn-lt"/>
              <a:ea typeface="+mn-ea"/>
              <a:cs typeface="+mn-cs"/>
            </a:rPr>
            <a:t>12.4%</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と比較すると下回っている状況である。</a:t>
          </a:r>
          <a:endParaRPr lang="ja-JP" altLang="ja-JP" sz="1200">
            <a:effectLst/>
          </a:endParaRPr>
        </a:p>
        <a:p>
          <a:r>
            <a:rPr kumimoji="1" lang="ja-JP" altLang="ja-JP" sz="1050">
              <a:solidFill>
                <a:schemeClr val="dk1"/>
              </a:solidFill>
              <a:effectLst/>
              <a:latin typeface="+mn-lt"/>
              <a:ea typeface="+mn-ea"/>
              <a:cs typeface="+mn-cs"/>
            </a:rPr>
            <a:t>　公共施設の老朽化による修繕等に伴い、維持補修費が増加傾向にあり、</a:t>
          </a:r>
          <a:r>
            <a:rPr kumimoji="1" lang="ja-JP" altLang="en-US" sz="1050">
              <a:solidFill>
                <a:schemeClr val="dk1"/>
              </a:solidFill>
              <a:effectLst/>
              <a:latin typeface="+mn-lt"/>
              <a:ea typeface="+mn-ea"/>
              <a:cs typeface="+mn-cs"/>
            </a:rPr>
            <a:t>今後、</a:t>
          </a:r>
          <a:r>
            <a:rPr kumimoji="1" lang="ja-JP" altLang="ja-JP" sz="1050">
              <a:solidFill>
                <a:schemeClr val="dk1"/>
              </a:solidFill>
              <a:effectLst/>
              <a:latin typeface="+mn-lt"/>
              <a:ea typeface="+mn-ea"/>
              <a:cs typeface="+mn-cs"/>
            </a:rPr>
            <a:t>その傾向はさらに強まる見込みである。</a:t>
          </a:r>
          <a:endParaRPr lang="ja-JP" altLang="ja-JP" sz="1200">
            <a:effectLst/>
          </a:endParaRPr>
        </a:p>
        <a:p>
          <a:r>
            <a:rPr kumimoji="1" lang="ja-JP" altLang="ja-JP" sz="1050">
              <a:solidFill>
                <a:schemeClr val="dk1"/>
              </a:solidFill>
              <a:effectLst/>
              <a:latin typeface="+mn-lt"/>
              <a:ea typeface="+mn-ea"/>
              <a:cs typeface="+mn-cs"/>
            </a:rPr>
            <a:t>　そのため、公共施設等総合管理計画並びに個別計画に基づく適正な維持補修に取り組み、財政を圧迫させない計画的な財政運営に努める。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53A22666-F877-4275-A3F0-AA7C76E4E9BB}"/>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2E19FA67-280F-45BF-A7E4-2B61AB19724B}"/>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1E61242A-0DF2-4741-87B3-2A98A2B161F1}"/>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1ED2FF6-4DE8-4636-8F24-2C62E765F3BB}"/>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E675F905-0909-42E1-B54B-4138657B395F}"/>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B37859C6-FAE5-44F1-86CC-F5C1E6CB6E58}"/>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817A195A-6972-464A-A91A-355A41C22FF6}"/>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EC9D7F5C-B0B0-4767-870D-3BB655B82569}"/>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3486E95F-F34B-490B-AA58-9292395FC507}"/>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51D5AAC3-D887-4338-9C0A-166595C152FE}"/>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67B9AC8F-06D1-40BE-87E6-054BDF896ABD}"/>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5DF5F8E2-B52C-4AD2-A906-E2F3ACCB04D4}"/>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2DBDBB9F-3C78-4D81-B98D-D4F0D599F20E}"/>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A05A3AEA-10DD-4248-9930-9D98D292C575}"/>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70539D15-4A71-42E9-A6F2-7DA6F6706D9E}"/>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674D313D-3D44-4A27-8356-1B88E720E99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C0B27EE6-9EB7-453D-A73F-C9683825FABA}"/>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C8F553B6-02ED-480F-B183-0CD4B7F1BDBD}"/>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9712A83-61D1-42EC-BEA8-5BB1A69F32A5}"/>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30F34E1B-A101-4471-B8E5-CBE6A5AB49BA}"/>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A68360FD-F92D-406C-B070-7053DC7576A8}"/>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56</xdr:row>
      <xdr:rowOff>43180</xdr:rowOff>
    </xdr:to>
    <xdr:cxnSp macro="">
      <xdr:nvCxnSpPr>
        <xdr:cNvPr id="246" name="直線コネクタ 245">
          <a:extLst>
            <a:ext uri="{FF2B5EF4-FFF2-40B4-BE49-F238E27FC236}">
              <a16:creationId xmlns:a16="http://schemas.microsoft.com/office/drawing/2014/main" id="{4A5E106D-241A-45A3-BA51-857E2B561E15}"/>
            </a:ext>
          </a:extLst>
        </xdr:cNvPr>
        <xdr:cNvCxnSpPr/>
      </xdr:nvCxnSpPr>
      <xdr:spPr>
        <a:xfrm flipV="1">
          <a:off x="15671800" y="95605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1C726E1-0191-41FF-A20A-2DB05A5D7119}"/>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8BAE0080-C325-4468-AC4E-BD1A64AC9A4B}"/>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50800</xdr:rowOff>
    </xdr:to>
    <xdr:cxnSp macro="">
      <xdr:nvCxnSpPr>
        <xdr:cNvPr id="249" name="直線コネクタ 248">
          <a:extLst>
            <a:ext uri="{FF2B5EF4-FFF2-40B4-BE49-F238E27FC236}">
              <a16:creationId xmlns:a16="http://schemas.microsoft.com/office/drawing/2014/main" id="{9566787E-CE55-47DD-9C66-15656F7389F1}"/>
            </a:ext>
          </a:extLst>
        </xdr:cNvPr>
        <xdr:cNvCxnSpPr/>
      </xdr:nvCxnSpPr>
      <xdr:spPr>
        <a:xfrm flipV="1">
          <a:off x="14782800" y="964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FE7B90DB-ECB6-45E9-97FD-DE3D803E9AD9}"/>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86F403AC-DE20-4219-8903-DA4C1AB36B9A}"/>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50800</xdr:rowOff>
    </xdr:to>
    <xdr:cxnSp macro="">
      <xdr:nvCxnSpPr>
        <xdr:cNvPr id="252" name="直線コネクタ 251">
          <a:extLst>
            <a:ext uri="{FF2B5EF4-FFF2-40B4-BE49-F238E27FC236}">
              <a16:creationId xmlns:a16="http://schemas.microsoft.com/office/drawing/2014/main" id="{4FCBC139-8090-4279-B05E-C25331E9CDE9}"/>
            </a:ext>
          </a:extLst>
        </xdr:cNvPr>
        <xdr:cNvCxnSpPr/>
      </xdr:nvCxnSpPr>
      <xdr:spPr>
        <a:xfrm>
          <a:off x="13893800" y="9568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6D6FA92C-8809-454D-AA4A-C4370AD466E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9B6C3733-38ED-4C24-8187-37376E42E9CC}"/>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50800</xdr:rowOff>
    </xdr:to>
    <xdr:cxnSp macro="">
      <xdr:nvCxnSpPr>
        <xdr:cNvPr id="255" name="直線コネクタ 254">
          <a:extLst>
            <a:ext uri="{FF2B5EF4-FFF2-40B4-BE49-F238E27FC236}">
              <a16:creationId xmlns:a16="http://schemas.microsoft.com/office/drawing/2014/main" id="{1445DC85-4934-4AA4-B406-F96DFB48561F}"/>
            </a:ext>
          </a:extLst>
        </xdr:cNvPr>
        <xdr:cNvCxnSpPr/>
      </xdr:nvCxnSpPr>
      <xdr:spPr>
        <a:xfrm flipV="1">
          <a:off x="13004800" y="9568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392C47DC-F1E3-4B9B-BC1D-8721259918DC}"/>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FD385BB7-26B1-4D94-A216-7B5D62DC1E1B}"/>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E4E386E3-30F9-42EE-B276-B6492158A2F7}"/>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29AF9687-85B7-4347-B6AE-9FD1592EA692}"/>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F6FC5FA1-8198-4348-A6C1-27360C86B907}"/>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FEA06F51-778D-487E-9EAF-502C420EC0B2}"/>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178285C-0BA9-4672-AA67-AC7382920261}"/>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875968E8-A759-4E9C-B2FF-8D3682A0115E}"/>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C51E1C85-3192-4702-8191-C7B6246CD33C}"/>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5" name="楕円 264">
          <a:extLst>
            <a:ext uri="{FF2B5EF4-FFF2-40B4-BE49-F238E27FC236}">
              <a16:creationId xmlns:a16="http://schemas.microsoft.com/office/drawing/2014/main" id="{A13D6BE6-BB77-4112-A46E-BE6611E2A557}"/>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6" name="その他該当値テキスト">
          <a:extLst>
            <a:ext uri="{FF2B5EF4-FFF2-40B4-BE49-F238E27FC236}">
              <a16:creationId xmlns:a16="http://schemas.microsoft.com/office/drawing/2014/main" id="{E5C2D876-8C6B-42DD-AC02-CEE91BC98483}"/>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67" name="楕円 266">
          <a:extLst>
            <a:ext uri="{FF2B5EF4-FFF2-40B4-BE49-F238E27FC236}">
              <a16:creationId xmlns:a16="http://schemas.microsoft.com/office/drawing/2014/main" id="{697E6001-CD1F-4A88-83D0-D82716B02C47}"/>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68" name="テキスト ボックス 267">
          <a:extLst>
            <a:ext uri="{FF2B5EF4-FFF2-40B4-BE49-F238E27FC236}">
              <a16:creationId xmlns:a16="http://schemas.microsoft.com/office/drawing/2014/main" id="{C5F6755A-447F-453B-8EF3-9719D82AABA9}"/>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69" name="楕円 268">
          <a:extLst>
            <a:ext uri="{FF2B5EF4-FFF2-40B4-BE49-F238E27FC236}">
              <a16:creationId xmlns:a16="http://schemas.microsoft.com/office/drawing/2014/main" id="{411F4B17-A029-47D2-AE43-F36801FB5BE6}"/>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0" name="テキスト ボックス 269">
          <a:extLst>
            <a:ext uri="{FF2B5EF4-FFF2-40B4-BE49-F238E27FC236}">
              <a16:creationId xmlns:a16="http://schemas.microsoft.com/office/drawing/2014/main" id="{1F1A555A-4D6A-4CF9-B422-3CE73BEBC7C5}"/>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1" name="楕円 270">
          <a:extLst>
            <a:ext uri="{FF2B5EF4-FFF2-40B4-BE49-F238E27FC236}">
              <a16:creationId xmlns:a16="http://schemas.microsoft.com/office/drawing/2014/main" id="{88A8FC0B-34EC-4726-AB5E-FEE17D8D146A}"/>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2" name="テキスト ボックス 271">
          <a:extLst>
            <a:ext uri="{FF2B5EF4-FFF2-40B4-BE49-F238E27FC236}">
              <a16:creationId xmlns:a16="http://schemas.microsoft.com/office/drawing/2014/main" id="{03B491FD-B75E-4B1C-B7A6-684455074D47}"/>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3" name="楕円 272">
          <a:extLst>
            <a:ext uri="{FF2B5EF4-FFF2-40B4-BE49-F238E27FC236}">
              <a16:creationId xmlns:a16="http://schemas.microsoft.com/office/drawing/2014/main" id="{0762846E-5BF2-4843-B729-1FA411A9E0DA}"/>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4" name="テキスト ボックス 273">
          <a:extLst>
            <a:ext uri="{FF2B5EF4-FFF2-40B4-BE49-F238E27FC236}">
              <a16:creationId xmlns:a16="http://schemas.microsoft.com/office/drawing/2014/main" id="{1EC66A4A-570A-4742-8759-2BB318929BA3}"/>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D4CC7211-B45A-4D09-A4EF-CBE26BE52D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3B507B7E-A52D-4594-9CD3-04A57C7F2A79}"/>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FC020E66-E1BD-43E0-8F23-7BEEA05D6557}"/>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CD6C18CF-3CDE-447A-B917-4ED4D742588E}"/>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C96B645F-1839-4529-AA6B-DA6C85C04421}"/>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5D8D2A0D-53C4-48FB-AF19-A02710A54C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91760B81-CEE0-4C8F-8CAA-5F2CEA25D082}"/>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E6A384E6-92DE-44E2-A1BA-EC34C5F0DBFC}"/>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5A973DC0-F5D1-4C71-8C11-99E096F3101C}"/>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B9FD05FC-5053-4875-9D58-835BBD23939F}"/>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ACABC6BE-BB05-421C-B960-9BDB7CF41699}"/>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前年度と比較すると</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ポイント減の</a:t>
          </a:r>
          <a:r>
            <a:rPr kumimoji="1" lang="en-US" altLang="ja-JP" sz="900">
              <a:solidFill>
                <a:schemeClr val="dk1"/>
              </a:solidFill>
              <a:effectLst/>
              <a:latin typeface="+mn-lt"/>
              <a:ea typeface="+mn-ea"/>
              <a:cs typeface="+mn-cs"/>
            </a:rPr>
            <a:t>16.0%</a:t>
          </a:r>
          <a:r>
            <a:rPr kumimoji="1" lang="ja-JP" altLang="ja-JP" sz="900">
              <a:solidFill>
                <a:schemeClr val="dk1"/>
              </a:solidFill>
              <a:effectLst/>
              <a:latin typeface="+mn-lt"/>
              <a:ea typeface="+mn-ea"/>
              <a:cs typeface="+mn-cs"/>
            </a:rPr>
            <a:t>となった。全国平均（</a:t>
          </a:r>
          <a:r>
            <a:rPr kumimoji="1" lang="en-US" altLang="ja-JP" sz="900">
              <a:solidFill>
                <a:schemeClr val="dk1"/>
              </a:solidFill>
              <a:effectLst/>
              <a:latin typeface="+mn-lt"/>
              <a:ea typeface="+mn-ea"/>
              <a:cs typeface="+mn-cs"/>
            </a:rPr>
            <a:t>10.5%</a:t>
          </a:r>
          <a:r>
            <a:rPr kumimoji="1" lang="ja-JP" altLang="ja-JP" sz="900">
              <a:solidFill>
                <a:schemeClr val="dk1"/>
              </a:solidFill>
              <a:effectLst/>
              <a:latin typeface="+mn-lt"/>
              <a:ea typeface="+mn-ea"/>
              <a:cs typeface="+mn-cs"/>
            </a:rPr>
            <a:t>）、宮城県平均（</a:t>
          </a:r>
          <a:r>
            <a:rPr kumimoji="1" lang="en-US" altLang="ja-JP" sz="900">
              <a:solidFill>
                <a:schemeClr val="dk1"/>
              </a:solidFill>
              <a:effectLst/>
              <a:latin typeface="+mn-lt"/>
              <a:ea typeface="+mn-ea"/>
              <a:cs typeface="+mn-cs"/>
            </a:rPr>
            <a:t>11.6%</a:t>
          </a:r>
          <a:r>
            <a:rPr kumimoji="1" lang="ja-JP" altLang="ja-JP" sz="900">
              <a:solidFill>
                <a:schemeClr val="dk1"/>
              </a:solidFill>
              <a:effectLst/>
              <a:latin typeface="+mn-lt"/>
              <a:ea typeface="+mn-ea"/>
              <a:cs typeface="+mn-cs"/>
            </a:rPr>
            <a:t>）、類似団体平均（</a:t>
          </a:r>
          <a:r>
            <a:rPr kumimoji="1" lang="en-US" altLang="ja-JP" sz="900">
              <a:solidFill>
                <a:schemeClr val="dk1"/>
              </a:solidFill>
              <a:effectLst/>
              <a:latin typeface="+mn-lt"/>
              <a:ea typeface="+mn-ea"/>
              <a:cs typeface="+mn-cs"/>
            </a:rPr>
            <a:t>15.0%</a:t>
          </a:r>
          <a:r>
            <a:rPr kumimoji="1" lang="ja-JP" altLang="ja-JP" sz="900">
              <a:solidFill>
                <a:schemeClr val="dk1"/>
              </a:solidFill>
              <a:effectLst/>
              <a:latin typeface="+mn-lt"/>
              <a:ea typeface="+mn-ea"/>
              <a:cs typeface="+mn-cs"/>
            </a:rPr>
            <a:t>）と比較するといずれも上回っている状況である。</a:t>
          </a:r>
          <a:endParaRPr lang="ja-JP" altLang="ja-JP" sz="105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多面的機能支払交付金（</a:t>
          </a:r>
          <a:r>
            <a:rPr kumimoji="1" lang="en-US" altLang="ja-JP" sz="900">
              <a:solidFill>
                <a:schemeClr val="dk1"/>
              </a:solidFill>
              <a:effectLst/>
              <a:latin typeface="+mn-lt"/>
              <a:ea typeface="+mn-ea"/>
              <a:cs typeface="+mn-cs"/>
            </a:rPr>
            <a:t>11,772</a:t>
          </a:r>
          <a:r>
            <a:rPr kumimoji="1" lang="ja-JP" altLang="en-US" sz="900">
              <a:solidFill>
                <a:schemeClr val="dk1"/>
              </a:solidFill>
              <a:effectLst/>
              <a:latin typeface="+mn-lt"/>
              <a:ea typeface="+mn-ea"/>
              <a:cs typeface="+mn-cs"/>
            </a:rPr>
            <a:t>千円増）、色麻町産業開発公社補助金</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10,376</a:t>
          </a:r>
          <a:r>
            <a:rPr kumimoji="1" lang="ja-JP" altLang="ja-JP" sz="1050">
              <a:solidFill>
                <a:schemeClr val="dk1"/>
              </a:solidFill>
              <a:effectLst/>
              <a:latin typeface="+mn-lt"/>
              <a:ea typeface="+mn-ea"/>
              <a:cs typeface="+mn-cs"/>
            </a:rPr>
            <a:t>千円増）</a:t>
          </a:r>
          <a:r>
            <a:rPr kumimoji="1" lang="ja-JP" altLang="ja-JP" sz="900">
              <a:solidFill>
                <a:schemeClr val="dk1"/>
              </a:solidFill>
              <a:effectLst/>
              <a:latin typeface="+mn-lt"/>
              <a:ea typeface="+mn-ea"/>
              <a:cs typeface="+mn-cs"/>
            </a:rPr>
            <a:t>が主な要因として挙げられるが、加美郡保健医療福祉行政事務組合を始めとした一部事務組合負担金等は依然として高い水準にある。</a:t>
          </a:r>
          <a:endParaRPr lang="ja-JP" altLang="ja-JP" sz="1050">
            <a:effectLst/>
          </a:endParaRPr>
        </a:p>
        <a:p>
          <a:r>
            <a:rPr kumimoji="1" lang="ja-JP" altLang="ja-JP" sz="900">
              <a:solidFill>
                <a:schemeClr val="dk1"/>
              </a:solidFill>
              <a:effectLst/>
              <a:latin typeface="+mn-lt"/>
              <a:ea typeface="+mn-ea"/>
              <a:cs typeface="+mn-cs"/>
            </a:rPr>
            <a:t>　また、各種団体への補助金も大きな割合を占めていることから、補助金交付に係る基準の明確化や事業の見直しを図り、水準の適正化に努める。　　</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66FEF679-5525-4011-8716-147CF841FEB6}"/>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9D9F1F8F-5AEA-4915-A162-5A217F1673BD}"/>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E8B6161C-E367-4083-88CE-EB5602E95F4C}"/>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F18C7A25-481A-48EA-A286-D9E43C6928D8}"/>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1B8F3793-7656-440C-ABBD-873E51E68F26}"/>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2D1115B7-D5A5-4D66-893E-A9BB44DCF505}"/>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4EAC8B0D-0CA3-4439-89DF-0A5D6C74B521}"/>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F86A3478-CFA9-4E2C-953F-C2E80A9CB8A1}"/>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2B4F0033-E9F7-4F7F-8021-FA529BAC993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F4DE6E5B-8060-4E73-A7D2-78CD4B9CCE0E}"/>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121479A9-7B77-4624-9C6A-A194404BE0B1}"/>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374533A8-3A38-4B98-A48F-DDE7C444CDD2}"/>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A512EE7A-D5D1-41B9-8552-FCD413B4232F}"/>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4CAD44C4-0DE9-4A19-A399-E20566B873C1}"/>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11803C4A-5551-4253-AD52-EADDFAB037A7}"/>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E39F86D6-31B5-41D0-93E2-2C5927B2D805}"/>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273B94D1-EA13-4C15-BE4A-F804B16BF121}"/>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F110F63F-03C2-4184-A6BB-1B6791872672}"/>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30988</xdr:rowOff>
    </xdr:to>
    <xdr:cxnSp macro="">
      <xdr:nvCxnSpPr>
        <xdr:cNvPr id="304" name="直線コネクタ 303">
          <a:extLst>
            <a:ext uri="{FF2B5EF4-FFF2-40B4-BE49-F238E27FC236}">
              <a16:creationId xmlns:a16="http://schemas.microsoft.com/office/drawing/2014/main" id="{E3F6EAE8-EDD7-4E20-A73A-280444857FDE}"/>
            </a:ext>
          </a:extLst>
        </xdr:cNvPr>
        <xdr:cNvCxnSpPr/>
      </xdr:nvCxnSpPr>
      <xdr:spPr>
        <a:xfrm flipV="1">
          <a:off x="15671800" y="64592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CD71A476-28B5-482A-B852-54EEFEA9E0FB}"/>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926AAC6E-3D3F-496B-96BF-C24C8F2564A1}"/>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127000</xdr:rowOff>
    </xdr:to>
    <xdr:cxnSp macro="">
      <xdr:nvCxnSpPr>
        <xdr:cNvPr id="307" name="直線コネクタ 306">
          <a:extLst>
            <a:ext uri="{FF2B5EF4-FFF2-40B4-BE49-F238E27FC236}">
              <a16:creationId xmlns:a16="http://schemas.microsoft.com/office/drawing/2014/main" id="{483EDD72-814D-491B-800D-34A5AEB0E7F0}"/>
            </a:ext>
          </a:extLst>
        </xdr:cNvPr>
        <xdr:cNvCxnSpPr/>
      </xdr:nvCxnSpPr>
      <xdr:spPr>
        <a:xfrm flipV="1">
          <a:off x="14782800" y="65460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18F4A92-FE3C-4D99-9D82-5E9E94930033}"/>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19764104-10AC-4504-9A98-56911B93A0E7}"/>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127000</xdr:rowOff>
    </xdr:to>
    <xdr:cxnSp macro="">
      <xdr:nvCxnSpPr>
        <xdr:cNvPr id="310" name="直線コネクタ 309">
          <a:extLst>
            <a:ext uri="{FF2B5EF4-FFF2-40B4-BE49-F238E27FC236}">
              <a16:creationId xmlns:a16="http://schemas.microsoft.com/office/drawing/2014/main" id="{1B47FDA3-6217-4E3D-AE23-7B42B23B4DCB}"/>
            </a:ext>
          </a:extLst>
        </xdr:cNvPr>
        <xdr:cNvCxnSpPr/>
      </xdr:nvCxnSpPr>
      <xdr:spPr>
        <a:xfrm>
          <a:off x="13893800" y="65415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D3F6FF04-9890-473A-9447-BB17C5C45E42}"/>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30D0B048-E140-4937-A63F-9DE65C5873F4}"/>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38</xdr:row>
      <xdr:rowOff>81280</xdr:rowOff>
    </xdr:to>
    <xdr:cxnSp macro="">
      <xdr:nvCxnSpPr>
        <xdr:cNvPr id="313" name="直線コネクタ 312">
          <a:extLst>
            <a:ext uri="{FF2B5EF4-FFF2-40B4-BE49-F238E27FC236}">
              <a16:creationId xmlns:a16="http://schemas.microsoft.com/office/drawing/2014/main" id="{4B9C4B0C-336B-4F31-905A-E0E61E97FBB1}"/>
            </a:ext>
          </a:extLst>
        </xdr:cNvPr>
        <xdr:cNvCxnSpPr/>
      </xdr:nvCxnSpPr>
      <xdr:spPr>
        <a:xfrm flipV="1">
          <a:off x="13004800" y="65415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72804611-40C0-4FD1-9CAE-AAEC4A63D3D8}"/>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FF779D75-5507-4EF1-A9B5-A70D9BDD3938}"/>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2DFFCCB4-23E2-4B8D-9D90-5E26DEAF37E3}"/>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B37B46CC-9F85-474A-8DD5-E2B9E3DD7D7B}"/>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F4E16D7F-D6AB-49CB-8E47-4B3B35E3DBDF}"/>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20FF0D4A-D35D-4947-B86A-92EA701B7FA8}"/>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2EABC12A-1C81-4051-8541-D91895D91C97}"/>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BF296D81-0CAD-41A4-B676-6203310676D4}"/>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8D62B01B-F3EE-43B7-89DB-9C8B3DAF1C05}"/>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3" name="楕円 322">
          <a:extLst>
            <a:ext uri="{FF2B5EF4-FFF2-40B4-BE49-F238E27FC236}">
              <a16:creationId xmlns:a16="http://schemas.microsoft.com/office/drawing/2014/main" id="{494A3D33-43FF-4A2D-98D1-F5894BBC26F5}"/>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4" name="補助費等該当値テキスト">
          <a:extLst>
            <a:ext uri="{FF2B5EF4-FFF2-40B4-BE49-F238E27FC236}">
              <a16:creationId xmlns:a16="http://schemas.microsoft.com/office/drawing/2014/main" id="{9E8FFB40-BF6E-45F8-A629-40366B54A46F}"/>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5" name="楕円 324">
          <a:extLst>
            <a:ext uri="{FF2B5EF4-FFF2-40B4-BE49-F238E27FC236}">
              <a16:creationId xmlns:a16="http://schemas.microsoft.com/office/drawing/2014/main" id="{1C472F0D-E7EE-4CD4-8A58-64F695B50B1B}"/>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6" name="テキスト ボックス 325">
          <a:extLst>
            <a:ext uri="{FF2B5EF4-FFF2-40B4-BE49-F238E27FC236}">
              <a16:creationId xmlns:a16="http://schemas.microsoft.com/office/drawing/2014/main" id="{375E4F85-7DE5-4AF3-8172-D0E1AC7929AA}"/>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27" name="楕円 326">
          <a:extLst>
            <a:ext uri="{FF2B5EF4-FFF2-40B4-BE49-F238E27FC236}">
              <a16:creationId xmlns:a16="http://schemas.microsoft.com/office/drawing/2014/main" id="{DF47D3AB-1E1D-488B-A748-FB1BCE111073}"/>
            </a:ext>
          </a:extLst>
        </xdr:cNvPr>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28" name="テキスト ボックス 327">
          <a:extLst>
            <a:ext uri="{FF2B5EF4-FFF2-40B4-BE49-F238E27FC236}">
              <a16:creationId xmlns:a16="http://schemas.microsoft.com/office/drawing/2014/main" id="{F9E33A0A-6D99-4497-9D94-4A0A39862D1B}"/>
            </a:ext>
          </a:extLst>
        </xdr:cNvPr>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29" name="楕円 328">
          <a:extLst>
            <a:ext uri="{FF2B5EF4-FFF2-40B4-BE49-F238E27FC236}">
              <a16:creationId xmlns:a16="http://schemas.microsoft.com/office/drawing/2014/main" id="{525B22CC-4CD0-4676-8B25-9F2B72052F43}"/>
            </a:ext>
          </a:extLst>
        </xdr:cNvPr>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0" name="テキスト ボックス 329">
          <a:extLst>
            <a:ext uri="{FF2B5EF4-FFF2-40B4-BE49-F238E27FC236}">
              <a16:creationId xmlns:a16="http://schemas.microsoft.com/office/drawing/2014/main" id="{0AB3724D-D4DC-4DA4-8901-2628F4A465B0}"/>
            </a:ext>
          </a:extLst>
        </xdr:cNvPr>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1" name="楕円 330">
          <a:extLst>
            <a:ext uri="{FF2B5EF4-FFF2-40B4-BE49-F238E27FC236}">
              <a16:creationId xmlns:a16="http://schemas.microsoft.com/office/drawing/2014/main" id="{90913BAE-9802-4061-9F4E-CB83AC4D7CC4}"/>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2" name="テキスト ボックス 331">
          <a:extLst>
            <a:ext uri="{FF2B5EF4-FFF2-40B4-BE49-F238E27FC236}">
              <a16:creationId xmlns:a16="http://schemas.microsoft.com/office/drawing/2014/main" id="{C5CAEE6E-C11E-414D-8433-A0F05DC10E8F}"/>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FB71662F-28A2-4008-8D9D-6F94118CCF71}"/>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37111C7D-DA30-44F5-B0F7-18A29A642BE5}"/>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4F6C1F11-82A4-4C08-A694-7ACBC60536AA}"/>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D448BD44-BB4D-4C8D-BD56-DF61FA9D1CC4}"/>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1B91BB24-E30E-4F3A-895B-68B1C99B904C}"/>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C8295C7A-C2EF-4FB2-9CCC-3DA4D2826CA1}"/>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EA064480-D1AB-4C7D-BEE7-E05A4FB5A081}"/>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4F02B082-BDF2-4F83-805C-DCCDEDD60C1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401037CE-9523-496F-B823-51C08428E90B}"/>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E1F944C8-917B-48DF-87A8-9BFB197AD123}"/>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20890EAE-BE65-4EAE-B60B-147E862347AE}"/>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前</a:t>
          </a:r>
          <a:r>
            <a:rPr kumimoji="1" lang="ja-JP" altLang="ja-JP" sz="1000">
              <a:solidFill>
                <a:schemeClr val="dk1"/>
              </a:solidFill>
              <a:effectLst/>
              <a:latin typeface="+mn-lt"/>
              <a:ea typeface="+mn-ea"/>
              <a:cs typeface="+mn-cs"/>
            </a:rPr>
            <a:t>年度と比較すると</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10.4%</a:t>
          </a:r>
          <a:r>
            <a:rPr kumimoji="1" lang="ja-JP" altLang="ja-JP" sz="1000">
              <a:solidFill>
                <a:schemeClr val="dk1"/>
              </a:solidFill>
              <a:effectLst/>
              <a:latin typeface="+mn-lt"/>
              <a:ea typeface="+mn-ea"/>
              <a:cs typeface="+mn-cs"/>
            </a:rPr>
            <a:t>となった。全国平均（</a:t>
          </a:r>
          <a:r>
            <a:rPr kumimoji="1" lang="en-US" altLang="ja-JP" sz="1000">
              <a:solidFill>
                <a:schemeClr val="dk1"/>
              </a:solidFill>
              <a:effectLst/>
              <a:latin typeface="+mn-lt"/>
              <a:ea typeface="+mn-ea"/>
              <a:cs typeface="+mn-cs"/>
            </a:rPr>
            <a:t>16.0%</a:t>
          </a:r>
          <a:r>
            <a:rPr kumimoji="1" lang="ja-JP" altLang="ja-JP" sz="1000">
              <a:solidFill>
                <a:schemeClr val="dk1"/>
              </a:solidFill>
              <a:effectLst/>
              <a:latin typeface="+mn-lt"/>
              <a:ea typeface="+mn-ea"/>
              <a:cs typeface="+mn-cs"/>
            </a:rPr>
            <a:t>）、宮城県平均（</a:t>
          </a:r>
          <a:r>
            <a:rPr kumimoji="1" lang="en-US" altLang="ja-JP" sz="1000">
              <a:solidFill>
                <a:schemeClr val="dk1"/>
              </a:solidFill>
              <a:effectLst/>
              <a:latin typeface="+mn-lt"/>
              <a:ea typeface="+mn-ea"/>
              <a:cs typeface="+mn-cs"/>
            </a:rPr>
            <a:t>16.1%</a:t>
          </a:r>
          <a:r>
            <a:rPr kumimoji="1" lang="ja-JP" altLang="ja-JP" sz="1000">
              <a:solidFill>
                <a:schemeClr val="dk1"/>
              </a:solidFill>
              <a:effectLst/>
              <a:latin typeface="+mn-lt"/>
              <a:ea typeface="+mn-ea"/>
              <a:cs typeface="+mn-cs"/>
            </a:rPr>
            <a:t>）、類似団体平均（</a:t>
          </a:r>
          <a:r>
            <a:rPr kumimoji="1" lang="en-US" altLang="ja-JP" sz="1000">
              <a:solidFill>
                <a:schemeClr val="dk1"/>
              </a:solidFill>
              <a:effectLst/>
              <a:latin typeface="+mn-lt"/>
              <a:ea typeface="+mn-ea"/>
              <a:cs typeface="+mn-cs"/>
            </a:rPr>
            <a:t>16.1%</a:t>
          </a:r>
          <a:r>
            <a:rPr kumimoji="1" lang="ja-JP" altLang="ja-JP" sz="1000">
              <a:solidFill>
                <a:schemeClr val="dk1"/>
              </a:solidFill>
              <a:effectLst/>
              <a:latin typeface="+mn-lt"/>
              <a:ea typeface="+mn-ea"/>
              <a:cs typeface="+mn-cs"/>
            </a:rPr>
            <a:t>）と比較するといずれも下回っている状況である。</a:t>
          </a:r>
          <a:endParaRPr lang="ja-JP" altLang="ja-JP" sz="10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年度に実施した小中一貫校施設整備事業に係る起債の元金償還の本格化が挙げられる。地方債償還のピークは令和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年度で</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その後しばらくの間は</a:t>
          </a:r>
          <a:r>
            <a:rPr kumimoji="1" lang="ja-JP" altLang="en-US" sz="1000">
              <a:solidFill>
                <a:schemeClr val="dk1"/>
              </a:solidFill>
              <a:effectLst/>
              <a:latin typeface="+mn-lt"/>
              <a:ea typeface="+mn-ea"/>
              <a:cs typeface="+mn-cs"/>
            </a:rPr>
            <a:t>減少傾向</a:t>
          </a:r>
          <a:r>
            <a:rPr kumimoji="1" lang="ja-JP" altLang="ja-JP" sz="1000">
              <a:solidFill>
                <a:schemeClr val="dk1"/>
              </a:solidFill>
              <a:effectLst/>
              <a:latin typeface="+mn-lt"/>
              <a:ea typeface="+mn-ea"/>
              <a:cs typeface="+mn-cs"/>
            </a:rPr>
            <a:t>になると見込んでいる。</a:t>
          </a:r>
          <a:endParaRPr lang="ja-JP" altLang="ja-JP" sz="1000">
            <a:effectLst/>
          </a:endParaRPr>
        </a:p>
        <a:p>
          <a:r>
            <a:rPr kumimoji="1" lang="ja-JP" altLang="ja-JP" sz="1000">
              <a:solidFill>
                <a:schemeClr val="dk1"/>
              </a:solidFill>
              <a:effectLst/>
              <a:latin typeface="+mn-lt"/>
              <a:ea typeface="+mn-ea"/>
              <a:cs typeface="+mn-cs"/>
            </a:rPr>
            <a:t>　そのため、事業内容の見直しや精査を行うことで新規地方債の発行を抑制し、起債に極力依存しない財政運営を心がけていく。</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75C99D23-E11C-4EEC-93A4-F2EAEDAD2E4B}"/>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1ED813E6-461C-4FE7-AB81-1211101A183B}"/>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5F7922E7-AAD8-4915-874A-A179BD2EE23E}"/>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4D0060F2-B490-4848-8846-A72291BFE8E4}"/>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5478B0B6-6A47-4C8A-84D5-ED9E7B184EFE}"/>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B8E613F9-4E54-450E-B521-37F6B1112F85}"/>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BE62FAEB-3CF9-4507-89FA-C3A9CA076758}"/>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23D312CE-0561-4DE5-9F3C-ABB6BBF3A588}"/>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7DC571EA-7DD2-4C8D-A712-3693AD56F70B}"/>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E717BFE2-39FC-48F2-8D54-D805ADC929C5}"/>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7DD1BC3A-5681-483C-88F8-66AFC1A5BA39}"/>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F1572357-02D3-480A-AA65-03C504735B31}"/>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4E8BD8CD-7701-4433-A78F-C7DB76CBEE56}"/>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79CB1541-4AF2-4F29-8B15-335B46466DD6}"/>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96A076A8-E40F-452F-A1AC-8AF38052F74E}"/>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75E132C4-DCD0-4DD0-93E8-EDAEC5683A8B}"/>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E6DB032A-05E1-443F-84BE-5B85AEA80E65}"/>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6B33BC09-8BE8-4AB0-8C51-23A823E636A7}"/>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7A47F590-47E4-441F-B32B-907995656756}"/>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461CFD8-63B3-4CBD-9026-15A1761B471E}"/>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46990</xdr:rowOff>
    </xdr:to>
    <xdr:cxnSp macro="">
      <xdr:nvCxnSpPr>
        <xdr:cNvPr id="364" name="直線コネクタ 363">
          <a:extLst>
            <a:ext uri="{FF2B5EF4-FFF2-40B4-BE49-F238E27FC236}">
              <a16:creationId xmlns:a16="http://schemas.microsoft.com/office/drawing/2014/main" id="{2F41F12C-A6DF-49C6-B769-D7DC47642B9E}"/>
            </a:ext>
          </a:extLst>
        </xdr:cNvPr>
        <xdr:cNvCxnSpPr/>
      </xdr:nvCxnSpPr>
      <xdr:spPr>
        <a:xfrm>
          <a:off x="3987800" y="12867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1ADA5BA3-05ED-4D53-808D-DDAC7F93A519}"/>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3CC7756C-4B64-4565-8D08-929AB25AA703}"/>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31750</xdr:rowOff>
    </xdr:to>
    <xdr:cxnSp macro="">
      <xdr:nvCxnSpPr>
        <xdr:cNvPr id="367" name="直線コネクタ 366">
          <a:extLst>
            <a:ext uri="{FF2B5EF4-FFF2-40B4-BE49-F238E27FC236}">
              <a16:creationId xmlns:a16="http://schemas.microsoft.com/office/drawing/2014/main" id="{7090AD38-23CC-4F9D-B0FA-4C79A19CEB81}"/>
            </a:ext>
          </a:extLst>
        </xdr:cNvPr>
        <xdr:cNvCxnSpPr/>
      </xdr:nvCxnSpPr>
      <xdr:spPr>
        <a:xfrm flipV="1">
          <a:off x="3098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DC91B964-4E54-4DE3-BDA0-35DBA460DC84}"/>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3424446C-29D6-49D9-99A7-12B59F5502CA}"/>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54610</xdr:rowOff>
    </xdr:to>
    <xdr:cxnSp macro="">
      <xdr:nvCxnSpPr>
        <xdr:cNvPr id="370" name="直線コネクタ 369">
          <a:extLst>
            <a:ext uri="{FF2B5EF4-FFF2-40B4-BE49-F238E27FC236}">
              <a16:creationId xmlns:a16="http://schemas.microsoft.com/office/drawing/2014/main" id="{09D7BA74-4602-4D2C-A455-B4838F15AB10}"/>
            </a:ext>
          </a:extLst>
        </xdr:cNvPr>
        <xdr:cNvCxnSpPr/>
      </xdr:nvCxnSpPr>
      <xdr:spPr>
        <a:xfrm flipV="1">
          <a:off x="2209800" y="12890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1C1E3D80-D1F5-4402-A4C2-83EF1409FD23}"/>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40376041-D724-45FA-AA27-08E28761ABE4}"/>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43180</xdr:rowOff>
    </xdr:from>
    <xdr:to>
      <xdr:col>11</xdr:col>
      <xdr:colOff>9525</xdr:colOff>
      <xdr:row>75</xdr:row>
      <xdr:rowOff>54610</xdr:rowOff>
    </xdr:to>
    <xdr:cxnSp macro="">
      <xdr:nvCxnSpPr>
        <xdr:cNvPr id="373" name="直線コネクタ 372">
          <a:extLst>
            <a:ext uri="{FF2B5EF4-FFF2-40B4-BE49-F238E27FC236}">
              <a16:creationId xmlns:a16="http://schemas.microsoft.com/office/drawing/2014/main" id="{3EE34266-644D-4133-A8CF-4062452804B2}"/>
            </a:ext>
          </a:extLst>
        </xdr:cNvPr>
        <xdr:cNvCxnSpPr/>
      </xdr:nvCxnSpPr>
      <xdr:spPr>
        <a:xfrm>
          <a:off x="1320800" y="129019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FD5F0C98-18F5-4F3A-8022-EC67F906B1C5}"/>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E85B855D-965F-471E-9619-4FCE062600F2}"/>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3ED311D0-2609-4D4A-A63E-C7AFF520B4AA}"/>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68B2393-DF91-4BC6-89A6-CF88E5DF549E}"/>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5FE32185-DEE6-4E07-AA27-B328B5EF63CC}"/>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6BEB6DA0-635E-4935-ABD8-9EB5EE76B50E}"/>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6B17DEDB-BC74-44F2-B667-C5C47A007114}"/>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69C4C915-C52C-4D79-BEAC-6135BFD4462C}"/>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C614BF31-E98B-4154-8068-B2B90F7BA2C3}"/>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83" name="楕円 382">
          <a:extLst>
            <a:ext uri="{FF2B5EF4-FFF2-40B4-BE49-F238E27FC236}">
              <a16:creationId xmlns:a16="http://schemas.microsoft.com/office/drawing/2014/main" id="{5A8FD084-DC28-43D3-9CC9-5BC6DB66871E}"/>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84" name="公債費該当値テキスト">
          <a:extLst>
            <a:ext uri="{FF2B5EF4-FFF2-40B4-BE49-F238E27FC236}">
              <a16:creationId xmlns:a16="http://schemas.microsoft.com/office/drawing/2014/main" id="{1D70D091-89B6-4634-81F7-543F98EB00EF}"/>
            </a:ext>
          </a:extLst>
        </xdr:cNvPr>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85" name="楕円 384">
          <a:extLst>
            <a:ext uri="{FF2B5EF4-FFF2-40B4-BE49-F238E27FC236}">
              <a16:creationId xmlns:a16="http://schemas.microsoft.com/office/drawing/2014/main" id="{534FDE97-C80E-43DB-8F04-F37F4FF81D0F}"/>
            </a:ext>
          </a:extLst>
        </xdr:cNvPr>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86" name="テキスト ボックス 385">
          <a:extLst>
            <a:ext uri="{FF2B5EF4-FFF2-40B4-BE49-F238E27FC236}">
              <a16:creationId xmlns:a16="http://schemas.microsoft.com/office/drawing/2014/main" id="{58FBB1ED-B7C3-4956-AA1A-14B1E2984F41}"/>
            </a:ext>
          </a:extLst>
        </xdr:cNvPr>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87" name="楕円 386">
          <a:extLst>
            <a:ext uri="{FF2B5EF4-FFF2-40B4-BE49-F238E27FC236}">
              <a16:creationId xmlns:a16="http://schemas.microsoft.com/office/drawing/2014/main" id="{F15C8CF3-9468-48F8-8ADB-E9FA924B3CFA}"/>
            </a:ext>
          </a:extLst>
        </xdr:cNvPr>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88" name="テキスト ボックス 387">
          <a:extLst>
            <a:ext uri="{FF2B5EF4-FFF2-40B4-BE49-F238E27FC236}">
              <a16:creationId xmlns:a16="http://schemas.microsoft.com/office/drawing/2014/main" id="{1BEDA201-94AC-4EF0-B13C-0126D7AC1044}"/>
            </a:ext>
          </a:extLst>
        </xdr:cNvPr>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89" name="楕円 388">
          <a:extLst>
            <a:ext uri="{FF2B5EF4-FFF2-40B4-BE49-F238E27FC236}">
              <a16:creationId xmlns:a16="http://schemas.microsoft.com/office/drawing/2014/main" id="{130AADD2-4AF6-4130-BF26-BC94E2D11DA6}"/>
            </a:ext>
          </a:extLst>
        </xdr:cNvPr>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90" name="テキスト ボックス 389">
          <a:extLst>
            <a:ext uri="{FF2B5EF4-FFF2-40B4-BE49-F238E27FC236}">
              <a16:creationId xmlns:a16="http://schemas.microsoft.com/office/drawing/2014/main" id="{1B47F6B4-8148-40BD-9A04-000B1F9F8761}"/>
            </a:ext>
          </a:extLst>
        </xdr:cNvPr>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163830</xdr:rowOff>
    </xdr:from>
    <xdr:to>
      <xdr:col>6</xdr:col>
      <xdr:colOff>171450</xdr:colOff>
      <xdr:row>75</xdr:row>
      <xdr:rowOff>93980</xdr:rowOff>
    </xdr:to>
    <xdr:sp macro="" textlink="">
      <xdr:nvSpPr>
        <xdr:cNvPr id="391" name="楕円 390">
          <a:extLst>
            <a:ext uri="{FF2B5EF4-FFF2-40B4-BE49-F238E27FC236}">
              <a16:creationId xmlns:a16="http://schemas.microsoft.com/office/drawing/2014/main" id="{7A658C15-D694-4B66-AB02-C7F44D87A25F}"/>
            </a:ext>
          </a:extLst>
        </xdr:cNvPr>
        <xdr:cNvSpPr/>
      </xdr:nvSpPr>
      <xdr:spPr>
        <a:xfrm>
          <a:off x="1270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104157</xdr:rowOff>
    </xdr:from>
    <xdr:ext cx="762000" cy="259045"/>
    <xdr:sp macro="" textlink="">
      <xdr:nvSpPr>
        <xdr:cNvPr id="392" name="テキスト ボックス 391">
          <a:extLst>
            <a:ext uri="{FF2B5EF4-FFF2-40B4-BE49-F238E27FC236}">
              <a16:creationId xmlns:a16="http://schemas.microsoft.com/office/drawing/2014/main" id="{9242A96F-34AB-4A95-A4CB-8F7AC866291D}"/>
            </a:ext>
          </a:extLst>
        </xdr:cNvPr>
        <xdr:cNvSpPr txBox="1"/>
      </xdr:nvSpPr>
      <xdr:spPr>
        <a:xfrm>
          <a:off x="939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6626745C-8AF1-4C50-9382-080C9010EF3B}"/>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750C4CED-B9C5-4DA2-877F-1C2A721F2413}"/>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9BD55F97-6E3E-408C-9358-AE946F3E26A2}"/>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744B1162-EE64-4373-B079-6B98098237EE}"/>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4616B0FD-4CF3-46BE-AE66-8E9F9CFC7CA4}"/>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EEEB605-BA7C-4104-AA46-D37ED17BD9BE}"/>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EA5FD29D-B634-4FE6-92DE-52074A7298C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D9A2F4A1-D5A6-4BD6-B157-4E92F0827A29}"/>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D6C86683-7228-46BB-BCB0-A8A222871464}"/>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F0277B98-178C-4BF7-A80D-A5CDE17E3015}"/>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33E697E9-F67A-4799-BE7E-624BC3C75DD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前年度と</a:t>
          </a:r>
          <a:r>
            <a:rPr kumimoji="1" lang="ja-JP" altLang="en-US" sz="800">
              <a:solidFill>
                <a:schemeClr val="dk1"/>
              </a:solidFill>
              <a:effectLst/>
              <a:latin typeface="+mn-lt"/>
              <a:ea typeface="+mn-ea"/>
              <a:cs typeface="+mn-cs"/>
            </a:rPr>
            <a:t>同様</a:t>
          </a:r>
          <a:r>
            <a:rPr kumimoji="1" lang="ja-JP" altLang="ja-JP" sz="800">
              <a:solidFill>
                <a:schemeClr val="dk1"/>
              </a:solidFill>
              <a:effectLst/>
              <a:latin typeface="+mn-lt"/>
              <a:ea typeface="+mn-ea"/>
              <a:cs typeface="+mn-cs"/>
            </a:rPr>
            <a:t>の</a:t>
          </a:r>
          <a:r>
            <a:rPr kumimoji="1" lang="en-US" altLang="ja-JP" sz="800">
              <a:solidFill>
                <a:schemeClr val="dk1"/>
              </a:solidFill>
              <a:effectLst/>
              <a:latin typeface="+mn-lt"/>
              <a:ea typeface="+mn-ea"/>
              <a:cs typeface="+mn-cs"/>
            </a:rPr>
            <a:t>74.1%</a:t>
          </a:r>
          <a:r>
            <a:rPr kumimoji="1" lang="ja-JP" altLang="ja-JP" sz="800">
              <a:solidFill>
                <a:schemeClr val="dk1"/>
              </a:solidFill>
              <a:effectLst/>
              <a:latin typeface="+mn-lt"/>
              <a:ea typeface="+mn-ea"/>
              <a:cs typeface="+mn-cs"/>
            </a:rPr>
            <a:t>となった。宮城県平均（</a:t>
          </a:r>
          <a:r>
            <a:rPr kumimoji="1" lang="en-US" altLang="ja-JP" sz="800">
              <a:solidFill>
                <a:schemeClr val="dk1"/>
              </a:solidFill>
              <a:effectLst/>
              <a:latin typeface="+mn-lt"/>
              <a:ea typeface="+mn-ea"/>
              <a:cs typeface="+mn-cs"/>
            </a:rPr>
            <a:t>80.4%</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全国平均（</a:t>
          </a:r>
          <a:r>
            <a:rPr kumimoji="1" lang="en-US" altLang="ja-JP" sz="800">
              <a:solidFill>
                <a:schemeClr val="dk1"/>
              </a:solidFill>
              <a:effectLst/>
              <a:latin typeface="+mn-lt"/>
              <a:ea typeface="+mn-ea"/>
              <a:cs typeface="+mn-cs"/>
            </a:rPr>
            <a:t>76.2%</a:t>
          </a:r>
          <a:r>
            <a:rPr kumimoji="1" lang="ja-JP" altLang="ja-JP" sz="800">
              <a:solidFill>
                <a:schemeClr val="dk1"/>
              </a:solidFill>
              <a:effectLst/>
              <a:latin typeface="+mn-lt"/>
              <a:ea typeface="+mn-ea"/>
              <a:cs typeface="+mn-cs"/>
            </a:rPr>
            <a:t>）と比較すると下回っているが、類似団体平均（</a:t>
          </a:r>
          <a:r>
            <a:rPr kumimoji="1" lang="en-US" altLang="ja-JP" sz="800">
              <a:solidFill>
                <a:schemeClr val="dk1"/>
              </a:solidFill>
              <a:effectLst/>
              <a:latin typeface="+mn-lt"/>
              <a:ea typeface="+mn-ea"/>
              <a:cs typeface="+mn-cs"/>
            </a:rPr>
            <a:t>70.0%</a:t>
          </a:r>
          <a:r>
            <a:rPr kumimoji="1" lang="ja-JP" altLang="ja-JP" sz="800">
              <a:solidFill>
                <a:schemeClr val="dk1"/>
              </a:solidFill>
              <a:effectLst/>
              <a:latin typeface="+mn-lt"/>
              <a:ea typeface="+mn-ea"/>
              <a:cs typeface="+mn-cs"/>
            </a:rPr>
            <a:t>）と比較すると上回っている状況であり、類似団体と比較して上位の水準にある公債費とは対照的に下位の水準に位置している。</a:t>
          </a:r>
          <a:endParaRPr lang="ja-JP" altLang="ja-JP" sz="1000">
            <a:effectLst/>
          </a:endParaRPr>
        </a:p>
        <a:p>
          <a:r>
            <a:rPr kumimoji="1" lang="ja-JP" altLang="ja-JP" sz="800">
              <a:solidFill>
                <a:schemeClr val="dk1"/>
              </a:solidFill>
              <a:effectLst/>
              <a:latin typeface="+mn-lt"/>
              <a:ea typeface="+mn-ea"/>
              <a:cs typeface="+mn-cs"/>
            </a:rPr>
            <a:t>　主な要因としては、補助費等の経常収支比率が類似団体内の平均値から乖離しており、類似団体内でも高い水準に位置していることが考えられる。補助費等の大部分を占める一部事務組合（加美郡保健医療福祉行政事務組合、大崎地域広域行政事務組合）への負担金が高い水準で推移しているため、早急な改善は難しい状況である。そのため、長期的に経常経費の削減に努め、類似団体内平均以下の水準まで公債費以外の経常収支比率を引き下げるよう財政運営に努める。</a:t>
          </a:r>
          <a:endParaRPr lang="ja-JP" altLang="ja-JP" sz="10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5927BF14-A571-40B0-A1F6-A04A6807CAC1}"/>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5D056661-2DF0-4DF7-B29C-D485307F7577}"/>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616F765F-F9F1-4194-B9F0-7942D2EA2F97}"/>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8A6795CD-9607-41CD-9180-42F2EE05137B}"/>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49BEEFBB-A378-4A28-AC31-D54B28DFE37F}"/>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C87A0037-838D-49B1-8B89-8441D22C573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5403DF9-8FC7-4315-B33C-25CC4724EDB2}"/>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1426AF95-87D6-4CB3-91CD-6D46CDFA4791}"/>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D5DEC1BD-A0C5-4ED4-9FEC-1694E1EDD116}"/>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4E7CF3E1-7BFA-4F4F-93BB-AB2CF6126B2C}"/>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F4E96D45-C330-4F24-A564-8636D8AE335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6FD25958-42DC-4725-938F-2951D76918CB}"/>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8FE84FB6-1A15-4413-8076-3D67FB27510D}"/>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72C0C915-BDE2-449A-B49F-935A87C1C809}"/>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BB52C59D-3EF4-41E5-8E10-0B93F521C74F}"/>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B70B1C8-FB27-47AA-8C49-01F071AC527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C3EB633E-A984-40E2-9B54-1993E52D80C8}"/>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DF24016C-26D8-4A3B-9B1A-9C2AD586512A}"/>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84C58FDF-9F95-40F5-BDD1-6FF3EA7AD156}"/>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163576</xdr:rowOff>
    </xdr:from>
    <xdr:to>
      <xdr:col>82</xdr:col>
      <xdr:colOff>107950</xdr:colOff>
      <xdr:row>77</xdr:row>
      <xdr:rowOff>163576</xdr:rowOff>
    </xdr:to>
    <xdr:cxnSp macro="">
      <xdr:nvCxnSpPr>
        <xdr:cNvPr id="423" name="直線コネクタ 422">
          <a:extLst>
            <a:ext uri="{FF2B5EF4-FFF2-40B4-BE49-F238E27FC236}">
              <a16:creationId xmlns:a16="http://schemas.microsoft.com/office/drawing/2014/main" id="{A00A5C70-8656-4FD9-8C11-E924618B341D}"/>
            </a:ext>
          </a:extLst>
        </xdr:cNvPr>
        <xdr:cNvCxnSpPr/>
      </xdr:nvCxnSpPr>
      <xdr:spPr>
        <a:xfrm>
          <a:off x="15671800" y="133652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3F22BB45-CFE5-4A20-A737-3D23153C1B05}"/>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18BB7DD3-FF01-441A-ACDF-7F3BEFD9FFD3}"/>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163576</xdr:rowOff>
    </xdr:from>
    <xdr:to>
      <xdr:col>78</xdr:col>
      <xdr:colOff>69850</xdr:colOff>
      <xdr:row>78</xdr:row>
      <xdr:rowOff>12700</xdr:rowOff>
    </xdr:to>
    <xdr:cxnSp macro="">
      <xdr:nvCxnSpPr>
        <xdr:cNvPr id="426" name="直線コネクタ 425">
          <a:extLst>
            <a:ext uri="{FF2B5EF4-FFF2-40B4-BE49-F238E27FC236}">
              <a16:creationId xmlns:a16="http://schemas.microsoft.com/office/drawing/2014/main" id="{507A2F40-7C98-434C-8A5B-783BC3105935}"/>
            </a:ext>
          </a:extLst>
        </xdr:cNvPr>
        <xdr:cNvCxnSpPr/>
      </xdr:nvCxnSpPr>
      <xdr:spPr>
        <a:xfrm flipV="1">
          <a:off x="14782800" y="133652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E3634561-0BAC-419B-8936-08EB25F77901}"/>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16DB3203-AAFD-47F3-9EC4-45C510FA82FF}"/>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33274</xdr:rowOff>
    </xdr:to>
    <xdr:cxnSp macro="">
      <xdr:nvCxnSpPr>
        <xdr:cNvPr id="429" name="直線コネクタ 428">
          <a:extLst>
            <a:ext uri="{FF2B5EF4-FFF2-40B4-BE49-F238E27FC236}">
              <a16:creationId xmlns:a16="http://schemas.microsoft.com/office/drawing/2014/main" id="{1867EA6F-5E4A-4C97-8454-52199E800A5E}"/>
            </a:ext>
          </a:extLst>
        </xdr:cNvPr>
        <xdr:cNvCxnSpPr/>
      </xdr:nvCxnSpPr>
      <xdr:spPr>
        <a:xfrm flipV="1">
          <a:off x="13893800" y="1338580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47A08383-5D30-41F7-84C5-67C64F9D528F}"/>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AF1B685F-5553-4153-B6CF-7CECF987F263}"/>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33274</xdr:rowOff>
    </xdr:from>
    <xdr:to>
      <xdr:col>69</xdr:col>
      <xdr:colOff>92075</xdr:colOff>
      <xdr:row>78</xdr:row>
      <xdr:rowOff>60706</xdr:rowOff>
    </xdr:to>
    <xdr:cxnSp macro="">
      <xdr:nvCxnSpPr>
        <xdr:cNvPr id="432" name="直線コネクタ 431">
          <a:extLst>
            <a:ext uri="{FF2B5EF4-FFF2-40B4-BE49-F238E27FC236}">
              <a16:creationId xmlns:a16="http://schemas.microsoft.com/office/drawing/2014/main" id="{BE2FFCED-D9F7-496B-B105-2728A7A25984}"/>
            </a:ext>
          </a:extLst>
        </xdr:cNvPr>
        <xdr:cNvCxnSpPr/>
      </xdr:nvCxnSpPr>
      <xdr:spPr>
        <a:xfrm flipV="1">
          <a:off x="13004800" y="1340637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BCDBFF93-8025-4655-90E1-54C207FF384D}"/>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656C521B-9CB0-4034-A20E-F337801B6BD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22EC002B-2479-487A-81FF-C6191EF3E57D}"/>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11AC5E3D-F96F-452F-8F27-EAD1EF7AF3BC}"/>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BF4E907A-6A41-404E-92B7-4C14E53738DB}"/>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6A0E6633-071A-4967-927F-4974393EE3C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21AC01E3-95B0-4901-9316-0E7AFA442A49}"/>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C50A63CF-183E-4865-AF00-AB269EE17C0D}"/>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166CEDAA-E734-493C-9704-875B6E7C429E}"/>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112776</xdr:rowOff>
    </xdr:from>
    <xdr:to>
      <xdr:col>82</xdr:col>
      <xdr:colOff>158750</xdr:colOff>
      <xdr:row>78</xdr:row>
      <xdr:rowOff>42926</xdr:rowOff>
    </xdr:to>
    <xdr:sp macro="" textlink="">
      <xdr:nvSpPr>
        <xdr:cNvPr id="442" name="楕円 441">
          <a:extLst>
            <a:ext uri="{FF2B5EF4-FFF2-40B4-BE49-F238E27FC236}">
              <a16:creationId xmlns:a16="http://schemas.microsoft.com/office/drawing/2014/main" id="{DF2ABE9E-4DF9-429A-9851-07E80279018E}"/>
            </a:ext>
          </a:extLst>
        </xdr:cNvPr>
        <xdr:cNvSpPr/>
      </xdr:nvSpPr>
      <xdr:spPr>
        <a:xfrm>
          <a:off x="16459200" y="133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84853</xdr:rowOff>
    </xdr:from>
    <xdr:ext cx="762000" cy="259045"/>
    <xdr:sp macro="" textlink="">
      <xdr:nvSpPr>
        <xdr:cNvPr id="443" name="公債費以外該当値テキスト">
          <a:extLst>
            <a:ext uri="{FF2B5EF4-FFF2-40B4-BE49-F238E27FC236}">
              <a16:creationId xmlns:a16="http://schemas.microsoft.com/office/drawing/2014/main" id="{2DD61301-AF07-4D29-A959-2E8D26B6CE13}"/>
            </a:ext>
          </a:extLst>
        </xdr:cNvPr>
        <xdr:cNvSpPr txBox="1"/>
      </xdr:nvSpPr>
      <xdr:spPr>
        <a:xfrm>
          <a:off x="16598900" y="1328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112776</xdr:rowOff>
    </xdr:from>
    <xdr:to>
      <xdr:col>78</xdr:col>
      <xdr:colOff>120650</xdr:colOff>
      <xdr:row>78</xdr:row>
      <xdr:rowOff>42926</xdr:rowOff>
    </xdr:to>
    <xdr:sp macro="" textlink="">
      <xdr:nvSpPr>
        <xdr:cNvPr id="444" name="楕円 443">
          <a:extLst>
            <a:ext uri="{FF2B5EF4-FFF2-40B4-BE49-F238E27FC236}">
              <a16:creationId xmlns:a16="http://schemas.microsoft.com/office/drawing/2014/main" id="{222BB993-7B5F-4C24-A90B-2481A128DC70}"/>
            </a:ext>
          </a:extLst>
        </xdr:cNvPr>
        <xdr:cNvSpPr/>
      </xdr:nvSpPr>
      <xdr:spPr>
        <a:xfrm>
          <a:off x="15621000" y="133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27703</xdr:rowOff>
    </xdr:from>
    <xdr:ext cx="736600" cy="259045"/>
    <xdr:sp macro="" textlink="">
      <xdr:nvSpPr>
        <xdr:cNvPr id="445" name="テキスト ボックス 444">
          <a:extLst>
            <a:ext uri="{FF2B5EF4-FFF2-40B4-BE49-F238E27FC236}">
              <a16:creationId xmlns:a16="http://schemas.microsoft.com/office/drawing/2014/main" id="{EC60C6F1-0704-4F8C-AB77-3ED4EAFA5D1E}"/>
            </a:ext>
          </a:extLst>
        </xdr:cNvPr>
        <xdr:cNvSpPr txBox="1"/>
      </xdr:nvSpPr>
      <xdr:spPr>
        <a:xfrm>
          <a:off x="15290800" y="1340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6" name="楕円 445">
          <a:extLst>
            <a:ext uri="{FF2B5EF4-FFF2-40B4-BE49-F238E27FC236}">
              <a16:creationId xmlns:a16="http://schemas.microsoft.com/office/drawing/2014/main" id="{F126479E-46F1-4725-A06F-5319359D036D}"/>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7" name="テキスト ボックス 446">
          <a:extLst>
            <a:ext uri="{FF2B5EF4-FFF2-40B4-BE49-F238E27FC236}">
              <a16:creationId xmlns:a16="http://schemas.microsoft.com/office/drawing/2014/main" id="{DEF82E7E-52B2-4EDF-8C49-FDD5179D2603}"/>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153924</xdr:rowOff>
    </xdr:from>
    <xdr:to>
      <xdr:col>69</xdr:col>
      <xdr:colOff>142875</xdr:colOff>
      <xdr:row>78</xdr:row>
      <xdr:rowOff>84074</xdr:rowOff>
    </xdr:to>
    <xdr:sp macro="" textlink="">
      <xdr:nvSpPr>
        <xdr:cNvPr id="448" name="楕円 447">
          <a:extLst>
            <a:ext uri="{FF2B5EF4-FFF2-40B4-BE49-F238E27FC236}">
              <a16:creationId xmlns:a16="http://schemas.microsoft.com/office/drawing/2014/main" id="{F6C22FA7-87BF-4843-96EF-6C55ADA0F75E}"/>
            </a:ext>
          </a:extLst>
        </xdr:cNvPr>
        <xdr:cNvSpPr/>
      </xdr:nvSpPr>
      <xdr:spPr>
        <a:xfrm>
          <a:off x="13843000" y="133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68851</xdr:rowOff>
    </xdr:from>
    <xdr:ext cx="762000" cy="259045"/>
    <xdr:sp macro="" textlink="">
      <xdr:nvSpPr>
        <xdr:cNvPr id="449" name="テキスト ボックス 448">
          <a:extLst>
            <a:ext uri="{FF2B5EF4-FFF2-40B4-BE49-F238E27FC236}">
              <a16:creationId xmlns:a16="http://schemas.microsoft.com/office/drawing/2014/main" id="{D1992B94-0795-45C1-B737-7FD67CF65181}"/>
            </a:ext>
          </a:extLst>
        </xdr:cNvPr>
        <xdr:cNvSpPr txBox="1"/>
      </xdr:nvSpPr>
      <xdr:spPr>
        <a:xfrm>
          <a:off x="13512800" y="1344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xdr:rowOff>
    </xdr:from>
    <xdr:to>
      <xdr:col>65</xdr:col>
      <xdr:colOff>53975</xdr:colOff>
      <xdr:row>78</xdr:row>
      <xdr:rowOff>111506</xdr:rowOff>
    </xdr:to>
    <xdr:sp macro="" textlink="">
      <xdr:nvSpPr>
        <xdr:cNvPr id="450" name="楕円 449">
          <a:extLst>
            <a:ext uri="{FF2B5EF4-FFF2-40B4-BE49-F238E27FC236}">
              <a16:creationId xmlns:a16="http://schemas.microsoft.com/office/drawing/2014/main" id="{C2233A30-4B43-4887-94BD-39F931B8F345}"/>
            </a:ext>
          </a:extLst>
        </xdr:cNvPr>
        <xdr:cNvSpPr/>
      </xdr:nvSpPr>
      <xdr:spPr>
        <a:xfrm>
          <a:off x="12954000" y="133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96283</xdr:rowOff>
    </xdr:from>
    <xdr:ext cx="762000" cy="259045"/>
    <xdr:sp macro="" textlink="">
      <xdr:nvSpPr>
        <xdr:cNvPr id="451" name="テキスト ボックス 450">
          <a:extLst>
            <a:ext uri="{FF2B5EF4-FFF2-40B4-BE49-F238E27FC236}">
              <a16:creationId xmlns:a16="http://schemas.microsoft.com/office/drawing/2014/main" id="{C1E7AF68-1F06-40BC-943B-A6DB14A36DA7}"/>
            </a:ext>
          </a:extLst>
        </xdr:cNvPr>
        <xdr:cNvSpPr txBox="1"/>
      </xdr:nvSpPr>
      <xdr:spPr>
        <a:xfrm>
          <a:off x="12623800" y="1346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B0EC8747-28C7-4551-8A1B-A03811942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99C50800-AE68-4E4A-ABA4-FE0632023DD5}"/>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50DD580F-86AF-478D-B9F1-775010BC70DC}"/>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82EA73CF-006C-4217-B149-1633FBF72458}"/>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4D04E19C-8285-4E9E-819B-00288D966C07}"/>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12A7DBCC-7907-466C-8354-9EFA98E7094D}"/>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5D7A64BB-83B8-410D-B481-529F44AC21FB}"/>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D916788B-4D86-4625-8EDA-3A85F7F09D95}"/>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58E397F9-7B2E-4C95-B23D-3C33C17A1F6C}"/>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652AB9FE-918E-4F04-BC6B-906EA0E066BB}"/>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FE8AC5C-586B-4738-A74E-4234EBEA3F2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7B9BCC61-221B-448F-9120-6B156EAC3524}"/>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8B1E0FD0-FA42-4759-A569-90297FE02B2C}"/>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4F24C6BF-A8D9-4C87-9EEB-424217D2BC2A}"/>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C67A412A-C8A2-4364-9268-F6C4B52C239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281E1D5D-D9A5-4DB5-BCA4-63F6C7BCE46C}"/>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697A9D64-F795-40F7-BC8E-22C6D30B6C5F}"/>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4CA6B893-563A-40FE-9111-959FD3001AF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682E93DD-6BA6-43FF-9EB9-2F993C7D9CF8}"/>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F54857B9-2F36-4F5E-963A-EC2EF272A2C5}"/>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C6C3D682-E3BC-4720-96FD-304A8003E95A}"/>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FD4D7984-1CEF-4A86-A29B-5E12229A003C}"/>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ADBE506C-F737-4D9C-9B29-7F0729F14996}"/>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399668B4-0F4A-43BD-AE1C-840E755C0655}"/>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E9B4320F-1CE1-4814-9FF1-EAABA85BADCF}"/>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F08CDFD5-8493-47AD-8079-A0900DD6CB13}"/>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36E82C59-A93B-4F00-8A38-D03E1ECEE2FC}"/>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289C4124-AD89-4D1F-97EE-0CEB042EEA8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C344D27E-B641-4194-836E-92BDAFAB6912}"/>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E2E2B313-D005-44A3-B481-DF90C2FE60C7}"/>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3F24C999-00E7-436E-B811-1A3DE806DB3E}"/>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16AC7382-0FC8-4561-8805-E6559B33EE6C}"/>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6ACFF629-A0EF-4118-B1F0-3679FA2CD5E3}"/>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1EE6DF13-1067-4657-96AE-C34316A4C0B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B1E7ED89-ED4D-49A8-806E-5ED6412F98FC}"/>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B56F56CA-C534-4D53-B746-871304B22D07}"/>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C9110FAB-3583-40EA-846C-6539957E3102}"/>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ED4D9DF3-A2AB-4148-8DEF-1CDFFC933CE9}"/>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BDF80056-D6FB-4D96-A231-1E0D98425B7A}"/>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7D5DDF21-37C5-46A1-A573-F5EB5AC51DB5}"/>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679CFF2B-7272-4647-9C75-CC20AB225C9F}"/>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7E332FB7-0FE8-4F57-A2DF-E93D4B212C1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8CF7EFF8-DDC6-401A-BBB8-1D0404CDCA5C}"/>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DFA71A92-D908-4FF1-97F6-B709443EB4D6}"/>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FA0ED274-3C62-4B3F-AF05-D39281E7D48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899ADFD1-2142-45C6-BDA2-50CE7CB5D029}"/>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115052</xdr:rowOff>
    </xdr:from>
    <xdr:to>
      <xdr:col>29</xdr:col>
      <xdr:colOff>127000</xdr:colOff>
      <xdr:row>17</xdr:row>
      <xdr:rowOff>12456</xdr:rowOff>
    </xdr:to>
    <xdr:cxnSp macro="">
      <xdr:nvCxnSpPr>
        <xdr:cNvPr id="48" name="直線コネクタ 47">
          <a:extLst>
            <a:ext uri="{FF2B5EF4-FFF2-40B4-BE49-F238E27FC236}">
              <a16:creationId xmlns:a16="http://schemas.microsoft.com/office/drawing/2014/main" id="{784082D5-9D11-4A78-973F-86B103BA6E5A}"/>
            </a:ext>
          </a:extLst>
        </xdr:cNvPr>
        <xdr:cNvCxnSpPr/>
      </xdr:nvCxnSpPr>
      <xdr:spPr bwMode="auto">
        <a:xfrm flipV="1">
          <a:off x="5003800" y="2905877"/>
          <a:ext cx="647700" cy="68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A2AF5EFC-24B3-4EAA-94F2-0F72C71536B6}"/>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6DC3DE61-6119-425B-8C31-B61A508A577B}"/>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35362</xdr:rowOff>
    </xdr:from>
    <xdr:to>
      <xdr:col>26</xdr:col>
      <xdr:colOff>50800</xdr:colOff>
      <xdr:row>17</xdr:row>
      <xdr:rowOff>12456</xdr:rowOff>
    </xdr:to>
    <xdr:cxnSp macro="">
      <xdr:nvCxnSpPr>
        <xdr:cNvPr id="51" name="直線コネクタ 50">
          <a:extLst>
            <a:ext uri="{FF2B5EF4-FFF2-40B4-BE49-F238E27FC236}">
              <a16:creationId xmlns:a16="http://schemas.microsoft.com/office/drawing/2014/main" id="{8212F47F-EB51-46B1-8876-3B302BD8E355}"/>
            </a:ext>
          </a:extLst>
        </xdr:cNvPr>
        <xdr:cNvCxnSpPr/>
      </xdr:nvCxnSpPr>
      <xdr:spPr bwMode="auto">
        <a:xfrm>
          <a:off x="4305300" y="2654737"/>
          <a:ext cx="698500" cy="319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FDC88FBB-BAA1-41A7-940E-659D7E7B25C8}"/>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62801054-0B7A-4760-A0F0-929AAD47B65D}"/>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35362</xdr:rowOff>
    </xdr:from>
    <xdr:to>
      <xdr:col>22</xdr:col>
      <xdr:colOff>114300</xdr:colOff>
      <xdr:row>17</xdr:row>
      <xdr:rowOff>53760</xdr:rowOff>
    </xdr:to>
    <xdr:cxnSp macro="">
      <xdr:nvCxnSpPr>
        <xdr:cNvPr id="54" name="直線コネクタ 53">
          <a:extLst>
            <a:ext uri="{FF2B5EF4-FFF2-40B4-BE49-F238E27FC236}">
              <a16:creationId xmlns:a16="http://schemas.microsoft.com/office/drawing/2014/main" id="{FBF1C3B1-2CA2-4C53-8AF6-11E4A5FB0A6A}"/>
            </a:ext>
          </a:extLst>
        </xdr:cNvPr>
        <xdr:cNvCxnSpPr/>
      </xdr:nvCxnSpPr>
      <xdr:spPr bwMode="auto">
        <a:xfrm flipV="1">
          <a:off x="3606800" y="2654737"/>
          <a:ext cx="698500" cy="36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AF1B3C30-E333-421C-93AE-2014AB163BFA}"/>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8913B8A6-EF25-4240-93E0-567C38944AFE}"/>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53760</xdr:rowOff>
    </xdr:from>
    <xdr:to>
      <xdr:col>18</xdr:col>
      <xdr:colOff>177800</xdr:colOff>
      <xdr:row>17</xdr:row>
      <xdr:rowOff>62693</xdr:rowOff>
    </xdr:to>
    <xdr:cxnSp macro="">
      <xdr:nvCxnSpPr>
        <xdr:cNvPr id="57" name="直線コネクタ 56">
          <a:extLst>
            <a:ext uri="{FF2B5EF4-FFF2-40B4-BE49-F238E27FC236}">
              <a16:creationId xmlns:a16="http://schemas.microsoft.com/office/drawing/2014/main" id="{176EB73C-FEAA-40AD-BB90-8A902ECF1722}"/>
            </a:ext>
          </a:extLst>
        </xdr:cNvPr>
        <xdr:cNvCxnSpPr/>
      </xdr:nvCxnSpPr>
      <xdr:spPr bwMode="auto">
        <a:xfrm flipV="1">
          <a:off x="2908300" y="3016035"/>
          <a:ext cx="698500" cy="8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80D0B111-87E0-4967-BF9D-108F363B8E11}"/>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617E2FE1-78D4-4031-9554-811BC204F35D}"/>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4852DA71-A87D-4BF5-8973-29F5E5D4E59F}"/>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FF96A635-E13B-455D-9856-3A8853D98811}"/>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598D27F0-7DF9-4956-B2E4-B836DBBA92FB}"/>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53D63815-D2B4-43D9-A43F-44565101AD96}"/>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DBD43654-923D-4AFD-9D3F-2516822CCD17}"/>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69476117-36C8-41F5-8819-C789C076E51A}"/>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2E4DCAD8-4E15-4D81-9DE5-050F41B0243A}"/>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64252</xdr:rowOff>
    </xdr:from>
    <xdr:to>
      <xdr:col>29</xdr:col>
      <xdr:colOff>177800</xdr:colOff>
      <xdr:row>16</xdr:row>
      <xdr:rowOff>165852</xdr:rowOff>
    </xdr:to>
    <xdr:sp macro="" textlink="">
      <xdr:nvSpPr>
        <xdr:cNvPr id="67" name="楕円 66">
          <a:extLst>
            <a:ext uri="{FF2B5EF4-FFF2-40B4-BE49-F238E27FC236}">
              <a16:creationId xmlns:a16="http://schemas.microsoft.com/office/drawing/2014/main" id="{0FCD42B2-9582-4A6A-B54D-9BD9F583DA77}"/>
            </a:ext>
          </a:extLst>
        </xdr:cNvPr>
        <xdr:cNvSpPr/>
      </xdr:nvSpPr>
      <xdr:spPr bwMode="auto">
        <a:xfrm>
          <a:off x="5600700" y="2855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80779</xdr:rowOff>
    </xdr:from>
    <xdr:ext cx="762000" cy="259045"/>
    <xdr:sp macro="" textlink="">
      <xdr:nvSpPr>
        <xdr:cNvPr id="68" name="人口1人当たり決算額の推移該当値テキスト130">
          <a:extLst>
            <a:ext uri="{FF2B5EF4-FFF2-40B4-BE49-F238E27FC236}">
              <a16:creationId xmlns:a16="http://schemas.microsoft.com/office/drawing/2014/main" id="{91E55D40-08F4-48BA-9C45-D0A096E4D1CA}"/>
            </a:ext>
          </a:extLst>
        </xdr:cNvPr>
        <xdr:cNvSpPr txBox="1"/>
      </xdr:nvSpPr>
      <xdr:spPr>
        <a:xfrm>
          <a:off x="5740400" y="27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133106</xdr:rowOff>
    </xdr:from>
    <xdr:to>
      <xdr:col>26</xdr:col>
      <xdr:colOff>101600</xdr:colOff>
      <xdr:row>17</xdr:row>
      <xdr:rowOff>63256</xdr:rowOff>
    </xdr:to>
    <xdr:sp macro="" textlink="">
      <xdr:nvSpPr>
        <xdr:cNvPr id="69" name="楕円 68">
          <a:extLst>
            <a:ext uri="{FF2B5EF4-FFF2-40B4-BE49-F238E27FC236}">
              <a16:creationId xmlns:a16="http://schemas.microsoft.com/office/drawing/2014/main" id="{475EBA43-1DBE-41A8-8493-7D5E205B5DA1}"/>
            </a:ext>
          </a:extLst>
        </xdr:cNvPr>
        <xdr:cNvSpPr/>
      </xdr:nvSpPr>
      <xdr:spPr bwMode="auto">
        <a:xfrm>
          <a:off x="4953000" y="292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73433</xdr:rowOff>
    </xdr:from>
    <xdr:ext cx="736600" cy="259045"/>
    <xdr:sp macro="" textlink="">
      <xdr:nvSpPr>
        <xdr:cNvPr id="70" name="テキスト ボックス 69">
          <a:extLst>
            <a:ext uri="{FF2B5EF4-FFF2-40B4-BE49-F238E27FC236}">
              <a16:creationId xmlns:a16="http://schemas.microsoft.com/office/drawing/2014/main" id="{05BB5389-DAA9-4CE7-AC63-192CA0BDFD29}"/>
            </a:ext>
          </a:extLst>
        </xdr:cNvPr>
        <xdr:cNvSpPr txBox="1"/>
      </xdr:nvSpPr>
      <xdr:spPr>
        <a:xfrm>
          <a:off x="4622800" y="2692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156012</xdr:rowOff>
    </xdr:from>
    <xdr:to>
      <xdr:col>22</xdr:col>
      <xdr:colOff>165100</xdr:colOff>
      <xdr:row>15</xdr:row>
      <xdr:rowOff>86162</xdr:rowOff>
    </xdr:to>
    <xdr:sp macro="" textlink="">
      <xdr:nvSpPr>
        <xdr:cNvPr id="71" name="楕円 70">
          <a:extLst>
            <a:ext uri="{FF2B5EF4-FFF2-40B4-BE49-F238E27FC236}">
              <a16:creationId xmlns:a16="http://schemas.microsoft.com/office/drawing/2014/main" id="{F18093DD-58F3-4701-BC9F-CB95994AF270}"/>
            </a:ext>
          </a:extLst>
        </xdr:cNvPr>
        <xdr:cNvSpPr/>
      </xdr:nvSpPr>
      <xdr:spPr bwMode="auto">
        <a:xfrm>
          <a:off x="4254500" y="260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96339</xdr:rowOff>
    </xdr:from>
    <xdr:ext cx="762000" cy="259045"/>
    <xdr:sp macro="" textlink="">
      <xdr:nvSpPr>
        <xdr:cNvPr id="72" name="テキスト ボックス 71">
          <a:extLst>
            <a:ext uri="{FF2B5EF4-FFF2-40B4-BE49-F238E27FC236}">
              <a16:creationId xmlns:a16="http://schemas.microsoft.com/office/drawing/2014/main" id="{B355D9BC-F288-4EFC-B723-CFCF4ABB53EA}"/>
            </a:ext>
          </a:extLst>
        </xdr:cNvPr>
        <xdr:cNvSpPr txBox="1"/>
      </xdr:nvSpPr>
      <xdr:spPr>
        <a:xfrm>
          <a:off x="3924300" y="237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2960</xdr:rowOff>
    </xdr:from>
    <xdr:to>
      <xdr:col>19</xdr:col>
      <xdr:colOff>38100</xdr:colOff>
      <xdr:row>17</xdr:row>
      <xdr:rowOff>104560</xdr:rowOff>
    </xdr:to>
    <xdr:sp macro="" textlink="">
      <xdr:nvSpPr>
        <xdr:cNvPr id="73" name="楕円 72">
          <a:extLst>
            <a:ext uri="{FF2B5EF4-FFF2-40B4-BE49-F238E27FC236}">
              <a16:creationId xmlns:a16="http://schemas.microsoft.com/office/drawing/2014/main" id="{871A43AA-72DB-4A16-942A-EC80256684E4}"/>
            </a:ext>
          </a:extLst>
        </xdr:cNvPr>
        <xdr:cNvSpPr/>
      </xdr:nvSpPr>
      <xdr:spPr bwMode="auto">
        <a:xfrm>
          <a:off x="3556000" y="2965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114737</xdr:rowOff>
    </xdr:from>
    <xdr:ext cx="762000" cy="259045"/>
    <xdr:sp macro="" textlink="">
      <xdr:nvSpPr>
        <xdr:cNvPr id="74" name="テキスト ボックス 73">
          <a:extLst>
            <a:ext uri="{FF2B5EF4-FFF2-40B4-BE49-F238E27FC236}">
              <a16:creationId xmlns:a16="http://schemas.microsoft.com/office/drawing/2014/main" id="{32C6B19A-95BF-47E4-8585-65B3206548E9}"/>
            </a:ext>
          </a:extLst>
        </xdr:cNvPr>
        <xdr:cNvSpPr txBox="1"/>
      </xdr:nvSpPr>
      <xdr:spPr>
        <a:xfrm>
          <a:off x="3225800" y="273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11893</xdr:rowOff>
    </xdr:from>
    <xdr:to>
      <xdr:col>15</xdr:col>
      <xdr:colOff>101600</xdr:colOff>
      <xdr:row>17</xdr:row>
      <xdr:rowOff>113493</xdr:rowOff>
    </xdr:to>
    <xdr:sp macro="" textlink="">
      <xdr:nvSpPr>
        <xdr:cNvPr id="75" name="楕円 74">
          <a:extLst>
            <a:ext uri="{FF2B5EF4-FFF2-40B4-BE49-F238E27FC236}">
              <a16:creationId xmlns:a16="http://schemas.microsoft.com/office/drawing/2014/main" id="{2EDDA6C0-E835-4983-9852-B673062891D0}"/>
            </a:ext>
          </a:extLst>
        </xdr:cNvPr>
        <xdr:cNvSpPr/>
      </xdr:nvSpPr>
      <xdr:spPr bwMode="auto">
        <a:xfrm>
          <a:off x="2857500" y="297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123670</xdr:rowOff>
    </xdr:from>
    <xdr:ext cx="762000" cy="259045"/>
    <xdr:sp macro="" textlink="">
      <xdr:nvSpPr>
        <xdr:cNvPr id="76" name="テキスト ボックス 75">
          <a:extLst>
            <a:ext uri="{FF2B5EF4-FFF2-40B4-BE49-F238E27FC236}">
              <a16:creationId xmlns:a16="http://schemas.microsoft.com/office/drawing/2014/main" id="{F04A1E10-70EA-4DFF-A7DD-B1513E958E96}"/>
            </a:ext>
          </a:extLst>
        </xdr:cNvPr>
        <xdr:cNvSpPr txBox="1"/>
      </xdr:nvSpPr>
      <xdr:spPr>
        <a:xfrm>
          <a:off x="2527300" y="274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7C4B7B46-7A2E-43A5-B250-9E23A63FBB8D}"/>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53F21DAD-9772-4C7A-95F2-68E96EB8C559}"/>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7A5D14F7-DF87-4B48-BF75-74A00A2497CA}"/>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33942BCD-A6C4-4548-9E0B-FBC07A037D02}"/>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8E4046F1-CC59-4056-8A91-AB75886405C8}"/>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C7A6934C-8637-4CCA-9148-CACA830993F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CB63A071-63D9-424C-82F5-6ADD3F88C37A}"/>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B2970247-7BC1-4B4B-B4AC-D31FC95511A7}"/>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BDA704AD-AF29-49D9-848B-6B283BF9377D}"/>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38A01C6-3E78-4825-958D-2FFBC67952C2}"/>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FC2E3A64-FE6A-48E2-90E0-71D29FAD8362}"/>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40B39323-74A6-4194-8BF9-31E158182D22}"/>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10048C4C-1128-4813-B54B-C055545B0424}"/>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8D492083-1491-4F95-916B-5B4D16011CC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BF74123D-3F89-467A-8CEB-CCDFBC8F743C}"/>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98C7C373-43D0-41D0-8793-4D8AA02F2EBB}"/>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4EFB4D77-ED9C-47DD-942D-841415A6714F}"/>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9BB760CE-B48F-4425-BC1E-4C8ECE1DFD4B}"/>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29206735-E652-4DDF-92E2-A61B75E657C8}"/>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1C2CAA2B-E811-4C0A-BE77-C6E3BF9E18A8}"/>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FD7E48C0-179E-49CE-BDB5-F95F4082A46B}"/>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EBAE9F44-C0C1-45D4-B558-5188E26C7F2F}"/>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8A8EE66B-AF87-4FD5-996F-A6ECF82465FF}"/>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D7A1E795-374F-4A7F-82B4-4EF20FCCB7A1}"/>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A725BED4-F564-4BD3-BCBF-C850AB63254C}"/>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B4631C19-7451-4BD7-900E-0F971AC9E1EC}"/>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5AE0F6F0-6ED2-439F-91C8-C1DE143D366A}"/>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653051E5-3FEE-4231-AA2D-D9D77316AAD6}"/>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1AC3D7C2-B6C9-4EAD-8B1B-906EFE490F0A}"/>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BDC67E11-F2ED-4DF5-AE42-553642E7933F}"/>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6997C46-002E-4E2E-A2B0-30820BF02283}"/>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A2BB2B9D-0118-43ED-A58F-4E04DFA9B965}"/>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A3435016-5CED-4A46-9D21-4F555C4E72F4}"/>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52C59579-5B62-469B-A2BD-3A30B7E4160D}"/>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187851</xdr:rowOff>
    </xdr:from>
    <xdr:to>
      <xdr:col>29</xdr:col>
      <xdr:colOff>127000</xdr:colOff>
      <xdr:row>35</xdr:row>
      <xdr:rowOff>210646</xdr:rowOff>
    </xdr:to>
    <xdr:cxnSp macro="">
      <xdr:nvCxnSpPr>
        <xdr:cNvPr id="111" name="直線コネクタ 110">
          <a:extLst>
            <a:ext uri="{FF2B5EF4-FFF2-40B4-BE49-F238E27FC236}">
              <a16:creationId xmlns:a16="http://schemas.microsoft.com/office/drawing/2014/main" id="{360FCE54-C91B-447F-9DCF-C6283A5BE917}"/>
            </a:ext>
          </a:extLst>
        </xdr:cNvPr>
        <xdr:cNvCxnSpPr/>
      </xdr:nvCxnSpPr>
      <xdr:spPr bwMode="auto">
        <a:xfrm flipV="1">
          <a:off x="5003800" y="6798201"/>
          <a:ext cx="647700" cy="22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2644691E-5C78-447F-83F9-719FB40DD473}"/>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7124614F-C00D-472C-A784-17E85B499C7A}"/>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210646</xdr:rowOff>
    </xdr:from>
    <xdr:to>
      <xdr:col>26</xdr:col>
      <xdr:colOff>50800</xdr:colOff>
      <xdr:row>35</xdr:row>
      <xdr:rowOff>222359</xdr:rowOff>
    </xdr:to>
    <xdr:cxnSp macro="">
      <xdr:nvCxnSpPr>
        <xdr:cNvPr id="114" name="直線コネクタ 113">
          <a:extLst>
            <a:ext uri="{FF2B5EF4-FFF2-40B4-BE49-F238E27FC236}">
              <a16:creationId xmlns:a16="http://schemas.microsoft.com/office/drawing/2014/main" id="{382AC05D-E4E9-410F-BC11-1A09DE1E21A7}"/>
            </a:ext>
          </a:extLst>
        </xdr:cNvPr>
        <xdr:cNvCxnSpPr/>
      </xdr:nvCxnSpPr>
      <xdr:spPr bwMode="auto">
        <a:xfrm flipV="1">
          <a:off x="4305300" y="6820996"/>
          <a:ext cx="698500" cy="11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ABE31A37-0AA3-4A8A-BAAD-1ECBF9B5A605}"/>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CB0336B6-858B-4469-A138-C98063A7AAD5}"/>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222359</xdr:rowOff>
    </xdr:from>
    <xdr:to>
      <xdr:col>22</xdr:col>
      <xdr:colOff>114300</xdr:colOff>
      <xdr:row>35</xdr:row>
      <xdr:rowOff>227312</xdr:rowOff>
    </xdr:to>
    <xdr:cxnSp macro="">
      <xdr:nvCxnSpPr>
        <xdr:cNvPr id="117" name="直線コネクタ 116">
          <a:extLst>
            <a:ext uri="{FF2B5EF4-FFF2-40B4-BE49-F238E27FC236}">
              <a16:creationId xmlns:a16="http://schemas.microsoft.com/office/drawing/2014/main" id="{0C2C322E-AABD-407B-AB87-F7479A84529C}"/>
            </a:ext>
          </a:extLst>
        </xdr:cNvPr>
        <xdr:cNvCxnSpPr/>
      </xdr:nvCxnSpPr>
      <xdr:spPr bwMode="auto">
        <a:xfrm flipV="1">
          <a:off x="3606800" y="6832709"/>
          <a:ext cx="698500" cy="4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DA67E73C-9F6E-4E78-A6A1-8E57AC4815D2}"/>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2DBBD303-205B-4957-8D54-BD1CCE254A0D}"/>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227312</xdr:rowOff>
    </xdr:from>
    <xdr:to>
      <xdr:col>18</xdr:col>
      <xdr:colOff>177800</xdr:colOff>
      <xdr:row>35</xdr:row>
      <xdr:rowOff>240070</xdr:rowOff>
    </xdr:to>
    <xdr:cxnSp macro="">
      <xdr:nvCxnSpPr>
        <xdr:cNvPr id="120" name="直線コネクタ 119">
          <a:extLst>
            <a:ext uri="{FF2B5EF4-FFF2-40B4-BE49-F238E27FC236}">
              <a16:creationId xmlns:a16="http://schemas.microsoft.com/office/drawing/2014/main" id="{A81BE2DF-5840-4DFD-BC5F-B305610C45C3}"/>
            </a:ext>
          </a:extLst>
        </xdr:cNvPr>
        <xdr:cNvCxnSpPr/>
      </xdr:nvCxnSpPr>
      <xdr:spPr bwMode="auto">
        <a:xfrm flipV="1">
          <a:off x="2908300" y="6837662"/>
          <a:ext cx="698500" cy="12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5E05BA6D-B8DA-4B83-A07A-FA0297E67671}"/>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6435598-F68B-41C4-B742-6A8392B02B69}"/>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4B206E5E-B708-4569-A0A5-6F1DE3075C96}"/>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88666D79-EFA4-47D9-AE58-92FBF0CB5ECD}"/>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B67F2E2C-E295-455D-A34F-95E3B9CA7D05}"/>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1D6A58F1-CA87-469C-98E6-DEFA79F457A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ECFD2704-FE32-4966-98F8-D0904F9B32EA}"/>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1556EA4A-CA67-42F5-AD20-A7E4025112C1}"/>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AFACC60-50AE-4438-BCDE-1CABF72801BF}"/>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137051</xdr:rowOff>
    </xdr:from>
    <xdr:to>
      <xdr:col>29</xdr:col>
      <xdr:colOff>177800</xdr:colOff>
      <xdr:row>35</xdr:row>
      <xdr:rowOff>238651</xdr:rowOff>
    </xdr:to>
    <xdr:sp macro="" textlink="">
      <xdr:nvSpPr>
        <xdr:cNvPr id="130" name="楕円 129">
          <a:extLst>
            <a:ext uri="{FF2B5EF4-FFF2-40B4-BE49-F238E27FC236}">
              <a16:creationId xmlns:a16="http://schemas.microsoft.com/office/drawing/2014/main" id="{D0E66D19-074A-4099-A232-9F2E72D3D17B}"/>
            </a:ext>
          </a:extLst>
        </xdr:cNvPr>
        <xdr:cNvSpPr/>
      </xdr:nvSpPr>
      <xdr:spPr bwMode="auto">
        <a:xfrm>
          <a:off x="5600700" y="674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325028</xdr:rowOff>
    </xdr:from>
    <xdr:ext cx="762000" cy="259045"/>
    <xdr:sp macro="" textlink="">
      <xdr:nvSpPr>
        <xdr:cNvPr id="131" name="人口1人当たり決算額の推移該当値テキスト445">
          <a:extLst>
            <a:ext uri="{FF2B5EF4-FFF2-40B4-BE49-F238E27FC236}">
              <a16:creationId xmlns:a16="http://schemas.microsoft.com/office/drawing/2014/main" id="{17164984-80F4-4C02-9ECF-CEB54DD5E4B2}"/>
            </a:ext>
          </a:extLst>
        </xdr:cNvPr>
        <xdr:cNvSpPr txBox="1"/>
      </xdr:nvSpPr>
      <xdr:spPr>
        <a:xfrm>
          <a:off x="5740400" y="659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159846</xdr:rowOff>
    </xdr:from>
    <xdr:to>
      <xdr:col>26</xdr:col>
      <xdr:colOff>101600</xdr:colOff>
      <xdr:row>35</xdr:row>
      <xdr:rowOff>261446</xdr:rowOff>
    </xdr:to>
    <xdr:sp macro="" textlink="">
      <xdr:nvSpPr>
        <xdr:cNvPr id="132" name="楕円 131">
          <a:extLst>
            <a:ext uri="{FF2B5EF4-FFF2-40B4-BE49-F238E27FC236}">
              <a16:creationId xmlns:a16="http://schemas.microsoft.com/office/drawing/2014/main" id="{0D962C5A-95D9-4A1E-B8B1-9B728EF1655C}"/>
            </a:ext>
          </a:extLst>
        </xdr:cNvPr>
        <xdr:cNvSpPr/>
      </xdr:nvSpPr>
      <xdr:spPr bwMode="auto">
        <a:xfrm>
          <a:off x="4953000" y="677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271623</xdr:rowOff>
    </xdr:from>
    <xdr:ext cx="736600" cy="259045"/>
    <xdr:sp macro="" textlink="">
      <xdr:nvSpPr>
        <xdr:cNvPr id="133" name="テキスト ボックス 132">
          <a:extLst>
            <a:ext uri="{FF2B5EF4-FFF2-40B4-BE49-F238E27FC236}">
              <a16:creationId xmlns:a16="http://schemas.microsoft.com/office/drawing/2014/main" id="{C320C1B3-9DE2-4646-8E9F-2C5716937AC3}"/>
            </a:ext>
          </a:extLst>
        </xdr:cNvPr>
        <xdr:cNvSpPr txBox="1"/>
      </xdr:nvSpPr>
      <xdr:spPr>
        <a:xfrm>
          <a:off x="4622800" y="653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171559</xdr:rowOff>
    </xdr:from>
    <xdr:to>
      <xdr:col>22</xdr:col>
      <xdr:colOff>165100</xdr:colOff>
      <xdr:row>35</xdr:row>
      <xdr:rowOff>273159</xdr:rowOff>
    </xdr:to>
    <xdr:sp macro="" textlink="">
      <xdr:nvSpPr>
        <xdr:cNvPr id="134" name="楕円 133">
          <a:extLst>
            <a:ext uri="{FF2B5EF4-FFF2-40B4-BE49-F238E27FC236}">
              <a16:creationId xmlns:a16="http://schemas.microsoft.com/office/drawing/2014/main" id="{BF7448ED-8722-4C48-8BA5-40918FA174F5}"/>
            </a:ext>
          </a:extLst>
        </xdr:cNvPr>
        <xdr:cNvSpPr/>
      </xdr:nvSpPr>
      <xdr:spPr bwMode="auto">
        <a:xfrm>
          <a:off x="4254500" y="6781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283336</xdr:rowOff>
    </xdr:from>
    <xdr:ext cx="762000" cy="259045"/>
    <xdr:sp macro="" textlink="">
      <xdr:nvSpPr>
        <xdr:cNvPr id="135" name="テキスト ボックス 134">
          <a:extLst>
            <a:ext uri="{FF2B5EF4-FFF2-40B4-BE49-F238E27FC236}">
              <a16:creationId xmlns:a16="http://schemas.microsoft.com/office/drawing/2014/main" id="{F13083B5-9575-4D56-A929-FE537B51B0A1}"/>
            </a:ext>
          </a:extLst>
        </xdr:cNvPr>
        <xdr:cNvSpPr txBox="1"/>
      </xdr:nvSpPr>
      <xdr:spPr>
        <a:xfrm>
          <a:off x="3924300" y="655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176512</xdr:rowOff>
    </xdr:from>
    <xdr:to>
      <xdr:col>19</xdr:col>
      <xdr:colOff>38100</xdr:colOff>
      <xdr:row>35</xdr:row>
      <xdr:rowOff>278112</xdr:rowOff>
    </xdr:to>
    <xdr:sp macro="" textlink="">
      <xdr:nvSpPr>
        <xdr:cNvPr id="136" name="楕円 135">
          <a:extLst>
            <a:ext uri="{FF2B5EF4-FFF2-40B4-BE49-F238E27FC236}">
              <a16:creationId xmlns:a16="http://schemas.microsoft.com/office/drawing/2014/main" id="{91B4AE99-CAD1-47F8-B47F-F2EADA88C282}"/>
            </a:ext>
          </a:extLst>
        </xdr:cNvPr>
        <xdr:cNvSpPr/>
      </xdr:nvSpPr>
      <xdr:spPr bwMode="auto">
        <a:xfrm>
          <a:off x="3556000" y="678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288289</xdr:rowOff>
    </xdr:from>
    <xdr:ext cx="762000" cy="259045"/>
    <xdr:sp macro="" textlink="">
      <xdr:nvSpPr>
        <xdr:cNvPr id="137" name="テキスト ボックス 136">
          <a:extLst>
            <a:ext uri="{FF2B5EF4-FFF2-40B4-BE49-F238E27FC236}">
              <a16:creationId xmlns:a16="http://schemas.microsoft.com/office/drawing/2014/main" id="{2EF8545F-DCFF-437D-98C4-4B3A5715D327}"/>
            </a:ext>
          </a:extLst>
        </xdr:cNvPr>
        <xdr:cNvSpPr txBox="1"/>
      </xdr:nvSpPr>
      <xdr:spPr>
        <a:xfrm>
          <a:off x="3225800" y="655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189270</xdr:rowOff>
    </xdr:from>
    <xdr:to>
      <xdr:col>15</xdr:col>
      <xdr:colOff>101600</xdr:colOff>
      <xdr:row>35</xdr:row>
      <xdr:rowOff>290870</xdr:rowOff>
    </xdr:to>
    <xdr:sp macro="" textlink="">
      <xdr:nvSpPr>
        <xdr:cNvPr id="138" name="楕円 137">
          <a:extLst>
            <a:ext uri="{FF2B5EF4-FFF2-40B4-BE49-F238E27FC236}">
              <a16:creationId xmlns:a16="http://schemas.microsoft.com/office/drawing/2014/main" id="{830A86FA-9641-4407-9CDC-9157155FAC04}"/>
            </a:ext>
          </a:extLst>
        </xdr:cNvPr>
        <xdr:cNvSpPr/>
      </xdr:nvSpPr>
      <xdr:spPr bwMode="auto">
        <a:xfrm>
          <a:off x="2857500" y="679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301047</xdr:rowOff>
    </xdr:from>
    <xdr:ext cx="762000" cy="259045"/>
    <xdr:sp macro="" textlink="">
      <xdr:nvSpPr>
        <xdr:cNvPr id="139" name="テキスト ボックス 138">
          <a:extLst>
            <a:ext uri="{FF2B5EF4-FFF2-40B4-BE49-F238E27FC236}">
              <a16:creationId xmlns:a16="http://schemas.microsoft.com/office/drawing/2014/main" id="{DD69F28B-B6E3-4945-97AD-FC4218C1272A}"/>
            </a:ext>
          </a:extLst>
        </xdr:cNvPr>
        <xdr:cNvSpPr txBox="1"/>
      </xdr:nvSpPr>
      <xdr:spPr>
        <a:xfrm>
          <a:off x="2527300" y="656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57EE17B-CE09-4C72-91D0-8B7F8F6EE1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17712A-850E-49A4-ADCE-BB39D4DA2B8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47D0B67-82B4-4BF0-A727-BD5C4309DAC1}"/>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14C5135-33EC-41EA-8122-51DAE4BB1108}"/>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46D1158-8693-454F-9C20-5624C0E51CF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1CAD941-872C-43BF-A7B0-0358787334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64A07F3-C36C-437C-82EE-C61B6E27340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AC4DFC-D71A-45B5-B6F9-ED8726F30B3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6DFCB9E-C3C3-4513-8847-ED07B0564A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D44248F-69F1-475D-B00D-CC69A45F40A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6,401
6,369
109.28
4,870,987
4,748,118
116,040
3,202,805
3,330,433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622A694-4929-475B-B0EE-07D5D44BA6F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DB21DD-784E-4502-9EA1-5B73E693A5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D76670-9FE3-4C93-9A48-E855630AEFD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06C705-3204-49A2-ABF6-BB8FDE79144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027F818-3F33-4258-8A59-E806654CC8B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CE5127E-0217-41A3-B79C-446D13EA9A8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15219F1C-48ED-426E-AE48-A39A5C14FC8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DC1C4C4-0C04-4521-98C2-7061D35DD28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6190E96A-50AA-486C-AD61-79EA890247B9}"/>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07B8FC1-4AA6-4C7A-B637-DB892CD04C1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63F7B13-F23A-41F2-A2B1-74F32B0AD7E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AC8ABB0-082E-4E42-8AD4-6967FFA23993}"/>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2689E62D-3F6B-491C-9417-8ABAE2D028CD}"/>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E60ECBE-698E-4A23-8D26-1DA961CD1BCE}"/>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2989B1-B9B1-42F9-8BFA-99953DC174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21430581-8F9B-4B83-A586-39C1AF11C057}"/>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3B6A4B7-083A-4F63-A696-00B52F5FCBB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3029812-3F80-45A0-A31A-001BAB0BF609}"/>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6B829DF4-6CAE-4BA0-9573-37607D3EA57C}"/>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F2236C3-3A66-4FCC-814C-97C5E9933097}"/>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D994306-2D1E-4E11-B2EE-0D2AF89026B7}"/>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BC39CA10-B12F-4BAD-B1DF-4EE721D2442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F30FB0C1-E25C-4479-ACB9-7FFB1BA0951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BB8150AB-B165-44FE-96E3-C94C2329C51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2F219BB6-858D-4B2A-86F6-DE74C075D37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9A2429BB-3A50-4C98-84AB-6B1FA6ABD0E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C49125BC-13F3-4C5B-B344-DCBD3A29CA61}"/>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653BC11-D821-43AC-A51B-52B6ABC9224E}"/>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F3C63AA-CD8F-43D7-8552-3A15B6057F3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0AA5FA5-32C5-49C3-9EFA-741D29CA2F0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EB1FA763-40D9-4899-B329-2F92CC5EC64B}"/>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DCC228DE-4A46-499C-BDAB-C3AB82933E31}"/>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6C59036A-2E5A-48D4-9BA4-EAEBFC533F94}"/>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8CC4517E-49A1-4B2F-A228-81E9913E971D}"/>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4C3CDDEB-7E7E-43EE-B5CF-88BB28CC4805}"/>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B0A52F33-B167-4389-A1A1-C598E3B2AC8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11D1CD1D-54B4-4357-82DA-7D63C282EE9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7131B538-D68D-4171-955D-157240592671}"/>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AAA2B53F-109C-481C-9712-85BB2A424004}"/>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DE81C5A-6D44-4936-9C2C-163296285D5E}"/>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C672A3FE-E55A-427B-B2D7-248D7828527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14C6AC42-3CEE-45ED-8F11-FAF01EB17C9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38F56DCD-F3B9-44EA-8A9B-C5DDF666079C}"/>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5171FC61-2F5B-4C36-8DD0-2CD22B13C691}"/>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50199A2C-7838-490D-B3DC-5EBE5870240C}"/>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1E31CF6B-6083-4269-908A-3510ED14177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192E8568-3623-4EF5-888A-35EC6670AFF7}"/>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42838</xdr:rowOff>
    </xdr:from>
    <xdr:to>
      <xdr:col>24</xdr:col>
      <xdr:colOff>63500</xdr:colOff>
      <xdr:row>36</xdr:row>
      <xdr:rowOff>62122</xdr:rowOff>
    </xdr:to>
    <xdr:cxnSp macro="">
      <xdr:nvCxnSpPr>
        <xdr:cNvPr id="59" name="直線コネクタ 58">
          <a:extLst>
            <a:ext uri="{FF2B5EF4-FFF2-40B4-BE49-F238E27FC236}">
              <a16:creationId xmlns:a16="http://schemas.microsoft.com/office/drawing/2014/main" id="{30E21EB5-3F5C-46EA-B25E-9F9D2C2B6E2F}"/>
            </a:ext>
          </a:extLst>
        </xdr:cNvPr>
        <xdr:cNvCxnSpPr/>
      </xdr:nvCxnSpPr>
      <xdr:spPr>
        <a:xfrm flipV="1">
          <a:off x="3797300" y="6215038"/>
          <a:ext cx="8382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874DDFDE-486B-4321-B79F-9183EBFCDC23}"/>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56F3E121-67A5-411C-87D3-6B8FFAB8D25A}"/>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62122</xdr:rowOff>
    </xdr:from>
    <xdr:to>
      <xdr:col>19</xdr:col>
      <xdr:colOff>177800</xdr:colOff>
      <xdr:row>36</xdr:row>
      <xdr:rowOff>136097</xdr:rowOff>
    </xdr:to>
    <xdr:cxnSp macro="">
      <xdr:nvCxnSpPr>
        <xdr:cNvPr id="62" name="直線コネクタ 61">
          <a:extLst>
            <a:ext uri="{FF2B5EF4-FFF2-40B4-BE49-F238E27FC236}">
              <a16:creationId xmlns:a16="http://schemas.microsoft.com/office/drawing/2014/main" id="{609E5706-63B7-41A5-A25D-DB7B8C6AA720}"/>
            </a:ext>
          </a:extLst>
        </xdr:cNvPr>
        <xdr:cNvCxnSpPr/>
      </xdr:nvCxnSpPr>
      <xdr:spPr>
        <a:xfrm flipV="1">
          <a:off x="2908300" y="6234322"/>
          <a:ext cx="889000" cy="7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2D25A770-108C-4CFE-99FB-63C99855386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38E444AB-9633-4A11-8063-CFBC9313CDED}"/>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136097</xdr:rowOff>
    </xdr:from>
    <xdr:to>
      <xdr:col>15</xdr:col>
      <xdr:colOff>50800</xdr:colOff>
      <xdr:row>37</xdr:row>
      <xdr:rowOff>112908</xdr:rowOff>
    </xdr:to>
    <xdr:cxnSp macro="">
      <xdr:nvCxnSpPr>
        <xdr:cNvPr id="65" name="直線コネクタ 64">
          <a:extLst>
            <a:ext uri="{FF2B5EF4-FFF2-40B4-BE49-F238E27FC236}">
              <a16:creationId xmlns:a16="http://schemas.microsoft.com/office/drawing/2014/main" id="{5D449439-D530-42E2-B0EC-218D5EAA44EF}"/>
            </a:ext>
          </a:extLst>
        </xdr:cNvPr>
        <xdr:cNvCxnSpPr/>
      </xdr:nvCxnSpPr>
      <xdr:spPr>
        <a:xfrm flipV="1">
          <a:off x="2019300" y="6308297"/>
          <a:ext cx="889000" cy="1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3A649446-703A-4781-A239-ED4DEC019A31}"/>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9216F8C8-A64B-4F38-A459-5AE6D31F9381}"/>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112908</xdr:rowOff>
    </xdr:from>
    <xdr:to>
      <xdr:col>10</xdr:col>
      <xdr:colOff>114300</xdr:colOff>
      <xdr:row>37</xdr:row>
      <xdr:rowOff>150728</xdr:rowOff>
    </xdr:to>
    <xdr:cxnSp macro="">
      <xdr:nvCxnSpPr>
        <xdr:cNvPr id="68" name="直線コネクタ 67">
          <a:extLst>
            <a:ext uri="{FF2B5EF4-FFF2-40B4-BE49-F238E27FC236}">
              <a16:creationId xmlns:a16="http://schemas.microsoft.com/office/drawing/2014/main" id="{102CB54D-E788-4FC7-90D0-57C32AB40C73}"/>
            </a:ext>
          </a:extLst>
        </xdr:cNvPr>
        <xdr:cNvCxnSpPr/>
      </xdr:nvCxnSpPr>
      <xdr:spPr>
        <a:xfrm flipV="1">
          <a:off x="1130300" y="6456558"/>
          <a:ext cx="889000" cy="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3AD227A0-DA58-490F-9E1E-25D284477F1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4E831B94-E211-4225-B08A-D07E74090121}"/>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6E38390B-AA36-4CA3-9897-B007A4979D5F}"/>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8B3DC900-87DF-4838-B9B2-61A672DC42D9}"/>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53BE3710-618E-4AF7-9F47-74397DCB013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C30E4760-7276-46C8-927B-EC778F69D0E8}"/>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D5B7B924-C31A-4BAA-BF35-F857E8751225}"/>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2BFF969B-7698-45A3-8372-CC45EC3D90B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3B89222-4D50-4A98-A0DD-AFB408C29BC7}"/>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163488</xdr:rowOff>
    </xdr:from>
    <xdr:to>
      <xdr:col>24</xdr:col>
      <xdr:colOff>114300</xdr:colOff>
      <xdr:row>36</xdr:row>
      <xdr:rowOff>93638</xdr:rowOff>
    </xdr:to>
    <xdr:sp macro="" textlink="">
      <xdr:nvSpPr>
        <xdr:cNvPr id="78" name="楕円 77">
          <a:extLst>
            <a:ext uri="{FF2B5EF4-FFF2-40B4-BE49-F238E27FC236}">
              <a16:creationId xmlns:a16="http://schemas.microsoft.com/office/drawing/2014/main" id="{A407FD73-7894-43D8-ADD8-0416EC6D9B78}"/>
            </a:ext>
          </a:extLst>
        </xdr:cNvPr>
        <xdr:cNvSpPr/>
      </xdr:nvSpPr>
      <xdr:spPr>
        <a:xfrm>
          <a:off x="4584700" y="616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14915</xdr:rowOff>
    </xdr:from>
    <xdr:ext cx="599010" cy="259045"/>
    <xdr:sp macro="" textlink="">
      <xdr:nvSpPr>
        <xdr:cNvPr id="79" name="人件費該当値テキスト">
          <a:extLst>
            <a:ext uri="{FF2B5EF4-FFF2-40B4-BE49-F238E27FC236}">
              <a16:creationId xmlns:a16="http://schemas.microsoft.com/office/drawing/2014/main" id="{9903E26F-45BB-44FE-B3F8-87A2266C9D7C}"/>
            </a:ext>
          </a:extLst>
        </xdr:cNvPr>
        <xdr:cNvSpPr txBox="1"/>
      </xdr:nvSpPr>
      <xdr:spPr>
        <a:xfrm>
          <a:off x="4686300" y="601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11322</xdr:rowOff>
    </xdr:from>
    <xdr:to>
      <xdr:col>20</xdr:col>
      <xdr:colOff>38100</xdr:colOff>
      <xdr:row>36</xdr:row>
      <xdr:rowOff>112922</xdr:rowOff>
    </xdr:to>
    <xdr:sp macro="" textlink="">
      <xdr:nvSpPr>
        <xdr:cNvPr id="80" name="楕円 79">
          <a:extLst>
            <a:ext uri="{FF2B5EF4-FFF2-40B4-BE49-F238E27FC236}">
              <a16:creationId xmlns:a16="http://schemas.microsoft.com/office/drawing/2014/main" id="{EAC45BFD-9835-418C-8AC7-B6068B32D298}"/>
            </a:ext>
          </a:extLst>
        </xdr:cNvPr>
        <xdr:cNvSpPr/>
      </xdr:nvSpPr>
      <xdr:spPr>
        <a:xfrm>
          <a:off x="3746500" y="618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129449</xdr:rowOff>
    </xdr:from>
    <xdr:ext cx="599010" cy="259045"/>
    <xdr:sp macro="" textlink="">
      <xdr:nvSpPr>
        <xdr:cNvPr id="81" name="テキスト ボックス 80">
          <a:extLst>
            <a:ext uri="{FF2B5EF4-FFF2-40B4-BE49-F238E27FC236}">
              <a16:creationId xmlns:a16="http://schemas.microsoft.com/office/drawing/2014/main" id="{7AC94F8C-D3C5-46A7-882D-56D47129DFCE}"/>
            </a:ext>
          </a:extLst>
        </xdr:cNvPr>
        <xdr:cNvSpPr txBox="1"/>
      </xdr:nvSpPr>
      <xdr:spPr>
        <a:xfrm>
          <a:off x="3497795" y="59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85297</xdr:rowOff>
    </xdr:from>
    <xdr:to>
      <xdr:col>15</xdr:col>
      <xdr:colOff>101600</xdr:colOff>
      <xdr:row>37</xdr:row>
      <xdr:rowOff>15447</xdr:rowOff>
    </xdr:to>
    <xdr:sp macro="" textlink="">
      <xdr:nvSpPr>
        <xdr:cNvPr id="82" name="楕円 81">
          <a:extLst>
            <a:ext uri="{FF2B5EF4-FFF2-40B4-BE49-F238E27FC236}">
              <a16:creationId xmlns:a16="http://schemas.microsoft.com/office/drawing/2014/main" id="{116F6AB5-6107-417D-9405-F0B7733C0EC7}"/>
            </a:ext>
          </a:extLst>
        </xdr:cNvPr>
        <xdr:cNvSpPr/>
      </xdr:nvSpPr>
      <xdr:spPr>
        <a:xfrm>
          <a:off x="2857500" y="625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31974</xdr:rowOff>
    </xdr:from>
    <xdr:ext cx="599010" cy="259045"/>
    <xdr:sp macro="" textlink="">
      <xdr:nvSpPr>
        <xdr:cNvPr id="83" name="テキスト ボックス 82">
          <a:extLst>
            <a:ext uri="{FF2B5EF4-FFF2-40B4-BE49-F238E27FC236}">
              <a16:creationId xmlns:a16="http://schemas.microsoft.com/office/drawing/2014/main" id="{7685C6CA-52BE-4C43-9632-77CC5B9C07F9}"/>
            </a:ext>
          </a:extLst>
        </xdr:cNvPr>
        <xdr:cNvSpPr txBox="1"/>
      </xdr:nvSpPr>
      <xdr:spPr>
        <a:xfrm>
          <a:off x="2608795" y="60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62108</xdr:rowOff>
    </xdr:from>
    <xdr:to>
      <xdr:col>10</xdr:col>
      <xdr:colOff>165100</xdr:colOff>
      <xdr:row>37</xdr:row>
      <xdr:rowOff>163708</xdr:rowOff>
    </xdr:to>
    <xdr:sp macro="" textlink="">
      <xdr:nvSpPr>
        <xdr:cNvPr id="84" name="楕円 83">
          <a:extLst>
            <a:ext uri="{FF2B5EF4-FFF2-40B4-BE49-F238E27FC236}">
              <a16:creationId xmlns:a16="http://schemas.microsoft.com/office/drawing/2014/main" id="{41A2730D-1D65-42BD-AEA7-40CEB6DA4EFA}"/>
            </a:ext>
          </a:extLst>
        </xdr:cNvPr>
        <xdr:cNvSpPr/>
      </xdr:nvSpPr>
      <xdr:spPr>
        <a:xfrm>
          <a:off x="1968500" y="64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8785</xdr:rowOff>
    </xdr:from>
    <xdr:ext cx="599010" cy="259045"/>
    <xdr:sp macro="" textlink="">
      <xdr:nvSpPr>
        <xdr:cNvPr id="85" name="テキスト ボックス 84">
          <a:extLst>
            <a:ext uri="{FF2B5EF4-FFF2-40B4-BE49-F238E27FC236}">
              <a16:creationId xmlns:a16="http://schemas.microsoft.com/office/drawing/2014/main" id="{B87D78CF-7C5F-4466-B084-494D3264EFF5}"/>
            </a:ext>
          </a:extLst>
        </xdr:cNvPr>
        <xdr:cNvSpPr txBox="1"/>
      </xdr:nvSpPr>
      <xdr:spPr>
        <a:xfrm>
          <a:off x="1719795" y="618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99928</xdr:rowOff>
    </xdr:from>
    <xdr:to>
      <xdr:col>6</xdr:col>
      <xdr:colOff>38100</xdr:colOff>
      <xdr:row>38</xdr:row>
      <xdr:rowOff>30077</xdr:rowOff>
    </xdr:to>
    <xdr:sp macro="" textlink="">
      <xdr:nvSpPr>
        <xdr:cNvPr id="86" name="楕円 85">
          <a:extLst>
            <a:ext uri="{FF2B5EF4-FFF2-40B4-BE49-F238E27FC236}">
              <a16:creationId xmlns:a16="http://schemas.microsoft.com/office/drawing/2014/main" id="{50B87EF4-8C9E-4892-8D14-E19A42573EC5}"/>
            </a:ext>
          </a:extLst>
        </xdr:cNvPr>
        <xdr:cNvSpPr/>
      </xdr:nvSpPr>
      <xdr:spPr>
        <a:xfrm>
          <a:off x="1079500" y="64435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46605</xdr:rowOff>
    </xdr:from>
    <xdr:ext cx="599010" cy="259045"/>
    <xdr:sp macro="" textlink="">
      <xdr:nvSpPr>
        <xdr:cNvPr id="87" name="テキスト ボックス 86">
          <a:extLst>
            <a:ext uri="{FF2B5EF4-FFF2-40B4-BE49-F238E27FC236}">
              <a16:creationId xmlns:a16="http://schemas.microsoft.com/office/drawing/2014/main" id="{DAD8C16D-FA6F-46E0-8BF5-8F8B351071AE}"/>
            </a:ext>
          </a:extLst>
        </xdr:cNvPr>
        <xdr:cNvSpPr txBox="1"/>
      </xdr:nvSpPr>
      <xdr:spPr>
        <a:xfrm>
          <a:off x="830795" y="621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C1C72F29-5B8C-419A-9219-820CA3F1F93F}"/>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F4C12F3C-D292-4495-928A-5F67F9C5DFE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B6066005-560B-4040-B382-9B48DB414FBA}"/>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BDB7DF6E-0880-42F3-A83F-B3E6917ABA3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FAAD503E-1867-4E4D-8E3C-4BB5427879BF}"/>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3BD1388A-DC75-4F48-B734-B23A0B7003A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2D167B47-647C-4F04-8B24-31DE65DABF65}"/>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805B2E10-2173-4553-9D40-C6E0F1240A5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F39BE555-C1BE-44EE-A1E8-5137E0D452C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A4569CF2-D8E4-4345-96C2-B11A088F21A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76448E-72F6-4540-AC0B-272D43C51C36}"/>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C1F68D19-9954-4BFE-9D6B-4A67CFA27D78}"/>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A2590785-037B-4F08-AAF4-36E290058817}"/>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392E2BD9-3568-4344-B524-1796CB725298}"/>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F7B4356E-1E30-48F7-AA5E-CB8BCF98043E}"/>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6A9C50E3-982B-479C-B330-C93E3E025F95}"/>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390DC89D-E3BD-41C4-BBCF-FB0266E3F555}"/>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BA21F6B4-4E2B-4A10-A167-1C79CC169809}"/>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3B7F2016-1AD1-4367-B59B-5C487CE03CED}"/>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BB477D3E-EDF1-4178-B34C-05F09B3B3C63}"/>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49118237-8DC5-4D76-85D9-51EA5B35C72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93C67094-BB2E-4587-801B-1BDB238EBB19}"/>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BAF9E847-27A6-4346-8138-0AC183287195}"/>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33794EFB-F964-4BA8-8D3A-022EEEBF22EA}"/>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885EE37E-6872-4EF0-AA7F-23EE1B62B5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A898A9EA-1AF7-43F5-9B4E-4928E0CD216F}"/>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BAC5C0AD-3944-47CB-94CF-26FD9937DD93}"/>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625458FF-4B06-48FC-AC9E-634D123B0485}"/>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8F71C0BF-2ECB-49FF-B441-A057E8C68101}"/>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6B6514AF-B8F0-452F-A94D-80F0A0A59A56}"/>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120994</xdr:rowOff>
    </xdr:from>
    <xdr:to>
      <xdr:col>24</xdr:col>
      <xdr:colOff>63500</xdr:colOff>
      <xdr:row>58</xdr:row>
      <xdr:rowOff>130415</xdr:rowOff>
    </xdr:to>
    <xdr:cxnSp macro="">
      <xdr:nvCxnSpPr>
        <xdr:cNvPr id="118" name="直線コネクタ 117">
          <a:extLst>
            <a:ext uri="{FF2B5EF4-FFF2-40B4-BE49-F238E27FC236}">
              <a16:creationId xmlns:a16="http://schemas.microsoft.com/office/drawing/2014/main" id="{347E70D6-1504-436C-81C0-DFFDCEED3373}"/>
            </a:ext>
          </a:extLst>
        </xdr:cNvPr>
        <xdr:cNvCxnSpPr/>
      </xdr:nvCxnSpPr>
      <xdr:spPr>
        <a:xfrm flipV="1">
          <a:off x="3797300" y="10065094"/>
          <a:ext cx="8382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D6326A11-ED58-4E2D-8708-B21EA6983667}"/>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18C650CE-6D67-4F93-88C7-3277C7217A5D}"/>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129399</xdr:rowOff>
    </xdr:from>
    <xdr:to>
      <xdr:col>19</xdr:col>
      <xdr:colOff>177800</xdr:colOff>
      <xdr:row>58</xdr:row>
      <xdr:rowOff>130415</xdr:rowOff>
    </xdr:to>
    <xdr:cxnSp macro="">
      <xdr:nvCxnSpPr>
        <xdr:cNvPr id="121" name="直線コネクタ 120">
          <a:extLst>
            <a:ext uri="{FF2B5EF4-FFF2-40B4-BE49-F238E27FC236}">
              <a16:creationId xmlns:a16="http://schemas.microsoft.com/office/drawing/2014/main" id="{0DCA6EA5-16FA-4250-8D4F-FEADBFF21ABF}"/>
            </a:ext>
          </a:extLst>
        </xdr:cNvPr>
        <xdr:cNvCxnSpPr/>
      </xdr:nvCxnSpPr>
      <xdr:spPr>
        <a:xfrm>
          <a:off x="2908300" y="10073499"/>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689FFEBD-BF77-48DA-87DF-4114A8FB5CEB}"/>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F1C6E82A-3F76-4C73-A936-6C7059208D35}"/>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129399</xdr:rowOff>
    </xdr:from>
    <xdr:to>
      <xdr:col>15</xdr:col>
      <xdr:colOff>50800</xdr:colOff>
      <xdr:row>58</xdr:row>
      <xdr:rowOff>143734</xdr:rowOff>
    </xdr:to>
    <xdr:cxnSp macro="">
      <xdr:nvCxnSpPr>
        <xdr:cNvPr id="124" name="直線コネクタ 123">
          <a:extLst>
            <a:ext uri="{FF2B5EF4-FFF2-40B4-BE49-F238E27FC236}">
              <a16:creationId xmlns:a16="http://schemas.microsoft.com/office/drawing/2014/main" id="{6B0F0F35-25FD-4E06-943B-03CD91A457EA}"/>
            </a:ext>
          </a:extLst>
        </xdr:cNvPr>
        <xdr:cNvCxnSpPr/>
      </xdr:nvCxnSpPr>
      <xdr:spPr>
        <a:xfrm flipV="1">
          <a:off x="2019300" y="10073499"/>
          <a:ext cx="889000" cy="1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B816E0ED-D7AF-4B47-81A1-C7345AA89AA4}"/>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FFD47F28-2EAD-4D3F-9971-B08AE28CA769}"/>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143734</xdr:rowOff>
    </xdr:from>
    <xdr:to>
      <xdr:col>10</xdr:col>
      <xdr:colOff>114300</xdr:colOff>
      <xdr:row>58</xdr:row>
      <xdr:rowOff>149344</xdr:rowOff>
    </xdr:to>
    <xdr:cxnSp macro="">
      <xdr:nvCxnSpPr>
        <xdr:cNvPr id="127" name="直線コネクタ 126">
          <a:extLst>
            <a:ext uri="{FF2B5EF4-FFF2-40B4-BE49-F238E27FC236}">
              <a16:creationId xmlns:a16="http://schemas.microsoft.com/office/drawing/2014/main" id="{48FFC1C0-C294-4AA3-8525-B5097F48E17C}"/>
            </a:ext>
          </a:extLst>
        </xdr:cNvPr>
        <xdr:cNvCxnSpPr/>
      </xdr:nvCxnSpPr>
      <xdr:spPr>
        <a:xfrm flipV="1">
          <a:off x="1130300" y="10087834"/>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91F07D85-D8CE-446D-BAC8-65BD526DD97A}"/>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976DE2FB-21C1-4203-BDF6-09BB0482BFEC}"/>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6526AE7F-7017-441B-81DC-31F2F30C68CB}"/>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E84AEABF-3A65-4F47-9F94-396D9CAC09A5}"/>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BADA1389-8208-4183-A64B-80A3B4814DD9}"/>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945F827-377E-4E28-AE56-EEE6E57F921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B1EE017-969A-4A7A-8063-E7DA5011AFC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12D3EC90-6816-4FBB-8250-80D5817F1AB2}"/>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AB34E117-B704-4CD5-B55C-A54419AF2D0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70194</xdr:rowOff>
    </xdr:from>
    <xdr:to>
      <xdr:col>24</xdr:col>
      <xdr:colOff>114300</xdr:colOff>
      <xdr:row>59</xdr:row>
      <xdr:rowOff>344</xdr:rowOff>
    </xdr:to>
    <xdr:sp macro="" textlink="">
      <xdr:nvSpPr>
        <xdr:cNvPr id="137" name="楕円 136">
          <a:extLst>
            <a:ext uri="{FF2B5EF4-FFF2-40B4-BE49-F238E27FC236}">
              <a16:creationId xmlns:a16="http://schemas.microsoft.com/office/drawing/2014/main" id="{69DCBB26-A433-419E-97F9-2558E5A01879}"/>
            </a:ext>
          </a:extLst>
        </xdr:cNvPr>
        <xdr:cNvSpPr/>
      </xdr:nvSpPr>
      <xdr:spPr>
        <a:xfrm>
          <a:off x="4584700" y="100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16A557F6-25A4-4CCC-A772-C916D6A861BF}"/>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79615</xdr:rowOff>
    </xdr:from>
    <xdr:to>
      <xdr:col>20</xdr:col>
      <xdr:colOff>38100</xdr:colOff>
      <xdr:row>59</xdr:row>
      <xdr:rowOff>9765</xdr:rowOff>
    </xdr:to>
    <xdr:sp macro="" textlink="">
      <xdr:nvSpPr>
        <xdr:cNvPr id="139" name="楕円 138">
          <a:extLst>
            <a:ext uri="{FF2B5EF4-FFF2-40B4-BE49-F238E27FC236}">
              <a16:creationId xmlns:a16="http://schemas.microsoft.com/office/drawing/2014/main" id="{6B8178B6-B2A2-4098-B9F4-337203553C47}"/>
            </a:ext>
          </a:extLst>
        </xdr:cNvPr>
        <xdr:cNvSpPr/>
      </xdr:nvSpPr>
      <xdr:spPr>
        <a:xfrm>
          <a:off x="3746500" y="100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892</xdr:rowOff>
    </xdr:from>
    <xdr:ext cx="599010" cy="259045"/>
    <xdr:sp macro="" textlink="">
      <xdr:nvSpPr>
        <xdr:cNvPr id="140" name="テキスト ボックス 139">
          <a:extLst>
            <a:ext uri="{FF2B5EF4-FFF2-40B4-BE49-F238E27FC236}">
              <a16:creationId xmlns:a16="http://schemas.microsoft.com/office/drawing/2014/main" id="{49C76836-BF74-40D2-B228-E4D252AA4CAC}"/>
            </a:ext>
          </a:extLst>
        </xdr:cNvPr>
        <xdr:cNvSpPr txBox="1"/>
      </xdr:nvSpPr>
      <xdr:spPr>
        <a:xfrm>
          <a:off x="3497795" y="1011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78599</xdr:rowOff>
    </xdr:from>
    <xdr:to>
      <xdr:col>15</xdr:col>
      <xdr:colOff>101600</xdr:colOff>
      <xdr:row>59</xdr:row>
      <xdr:rowOff>8749</xdr:rowOff>
    </xdr:to>
    <xdr:sp macro="" textlink="">
      <xdr:nvSpPr>
        <xdr:cNvPr id="141" name="楕円 140">
          <a:extLst>
            <a:ext uri="{FF2B5EF4-FFF2-40B4-BE49-F238E27FC236}">
              <a16:creationId xmlns:a16="http://schemas.microsoft.com/office/drawing/2014/main" id="{60981312-DA1F-475B-97B0-1836392EAAB1}"/>
            </a:ext>
          </a:extLst>
        </xdr:cNvPr>
        <xdr:cNvSpPr/>
      </xdr:nvSpPr>
      <xdr:spPr>
        <a:xfrm>
          <a:off x="2857500" y="100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25276</xdr:rowOff>
    </xdr:from>
    <xdr:ext cx="599010" cy="259045"/>
    <xdr:sp macro="" textlink="">
      <xdr:nvSpPr>
        <xdr:cNvPr id="142" name="テキスト ボックス 141">
          <a:extLst>
            <a:ext uri="{FF2B5EF4-FFF2-40B4-BE49-F238E27FC236}">
              <a16:creationId xmlns:a16="http://schemas.microsoft.com/office/drawing/2014/main" id="{D721E143-8636-44C9-9B68-C08B14351ED9}"/>
            </a:ext>
          </a:extLst>
        </xdr:cNvPr>
        <xdr:cNvSpPr txBox="1"/>
      </xdr:nvSpPr>
      <xdr:spPr>
        <a:xfrm>
          <a:off x="2608795" y="979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92934</xdr:rowOff>
    </xdr:from>
    <xdr:to>
      <xdr:col>10</xdr:col>
      <xdr:colOff>165100</xdr:colOff>
      <xdr:row>59</xdr:row>
      <xdr:rowOff>23084</xdr:rowOff>
    </xdr:to>
    <xdr:sp macro="" textlink="">
      <xdr:nvSpPr>
        <xdr:cNvPr id="143" name="楕円 142">
          <a:extLst>
            <a:ext uri="{FF2B5EF4-FFF2-40B4-BE49-F238E27FC236}">
              <a16:creationId xmlns:a16="http://schemas.microsoft.com/office/drawing/2014/main" id="{2C9586CE-B8BC-4892-B790-44B8F2A3B970}"/>
            </a:ext>
          </a:extLst>
        </xdr:cNvPr>
        <xdr:cNvSpPr/>
      </xdr:nvSpPr>
      <xdr:spPr>
        <a:xfrm>
          <a:off x="1968500" y="1003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39611</xdr:rowOff>
    </xdr:from>
    <xdr:ext cx="599010" cy="259045"/>
    <xdr:sp macro="" textlink="">
      <xdr:nvSpPr>
        <xdr:cNvPr id="144" name="テキスト ボックス 143">
          <a:extLst>
            <a:ext uri="{FF2B5EF4-FFF2-40B4-BE49-F238E27FC236}">
              <a16:creationId xmlns:a16="http://schemas.microsoft.com/office/drawing/2014/main" id="{41686438-E36F-45F3-907E-42BD159D78DB}"/>
            </a:ext>
          </a:extLst>
        </xdr:cNvPr>
        <xdr:cNvSpPr txBox="1"/>
      </xdr:nvSpPr>
      <xdr:spPr>
        <a:xfrm>
          <a:off x="1719795" y="98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98544</xdr:rowOff>
    </xdr:from>
    <xdr:to>
      <xdr:col>6</xdr:col>
      <xdr:colOff>38100</xdr:colOff>
      <xdr:row>59</xdr:row>
      <xdr:rowOff>28694</xdr:rowOff>
    </xdr:to>
    <xdr:sp macro="" textlink="">
      <xdr:nvSpPr>
        <xdr:cNvPr id="145" name="楕円 144">
          <a:extLst>
            <a:ext uri="{FF2B5EF4-FFF2-40B4-BE49-F238E27FC236}">
              <a16:creationId xmlns:a16="http://schemas.microsoft.com/office/drawing/2014/main" id="{27B965F3-B93F-48AF-9154-2405A11A56DC}"/>
            </a:ext>
          </a:extLst>
        </xdr:cNvPr>
        <xdr:cNvSpPr/>
      </xdr:nvSpPr>
      <xdr:spPr>
        <a:xfrm>
          <a:off x="1079500" y="100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19821</xdr:rowOff>
    </xdr:from>
    <xdr:ext cx="599010" cy="259045"/>
    <xdr:sp macro="" textlink="">
      <xdr:nvSpPr>
        <xdr:cNvPr id="146" name="テキスト ボックス 145">
          <a:extLst>
            <a:ext uri="{FF2B5EF4-FFF2-40B4-BE49-F238E27FC236}">
              <a16:creationId xmlns:a16="http://schemas.microsoft.com/office/drawing/2014/main" id="{AFF00A0E-5937-47A0-BE8E-451ED5C5B05E}"/>
            </a:ext>
          </a:extLst>
        </xdr:cNvPr>
        <xdr:cNvSpPr txBox="1"/>
      </xdr:nvSpPr>
      <xdr:spPr>
        <a:xfrm>
          <a:off x="830795" y="1013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94713C6F-DC99-461B-99D1-3971FCB01AC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7FB983A-3729-4789-A1D0-1A35DC7A1CE8}"/>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52D9D89D-F7C7-430C-ACC9-4AC26C67C94E}"/>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82660B28-6085-449E-86E2-9BAD9FAE2AEF}"/>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8F8B55BA-9424-456F-8978-BBD39372CDDE}"/>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FFA1AED-4238-4504-ACFA-C21C9820047B}"/>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6EEAC38D-AE84-4D2F-BA62-0CED4A7076F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89186F3E-4000-47A7-9CE8-5A602417CD9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DC73FF7D-5A8B-4DEF-BCA0-28B3990C2592}"/>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9BB61667-8463-4AD5-8A48-0388280B3B62}"/>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9E3E9C3C-9290-43B9-B4F7-FC480F174F2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DA139365-7AAA-49E4-8F5A-7A0DA789ABF3}"/>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4F9F4E42-38E1-4CAA-8D40-2385C531165D}"/>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E759978A-AF41-49A0-AA6D-1D8D41DE413E}"/>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5DEAE20E-C2E0-450A-ACB1-C397D192A383}"/>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2CD2059F-D88D-4504-A5DB-58EC59080BD5}"/>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F6D23928-4D75-490A-B726-BF251251BAC8}"/>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A66FBB00-AF65-466D-890B-40791B2B8278}"/>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A120206-90A7-4AC5-A336-10DEC11CEA0E}"/>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14DB349B-218E-4939-A5D7-7B3DD769A4D2}"/>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8E486DF1-B60F-455B-9F72-C93D70C3D91E}"/>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6347BDAF-1E4A-4D5B-A2FC-C458D34280DF}"/>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772339B5-6570-4138-9000-60376E76600B}"/>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DB0938EC-8ADB-4C38-9295-B811591138D1}"/>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7491FA22-81F8-44FB-819A-E59C7292F28B}"/>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50A47E85-16B8-4F08-9224-F776730EEC59}"/>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AEFA65C6-0242-4D5A-9FA1-8EDBBD1EC834}"/>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97F88FDB-4F59-4353-ABD5-0CAE33B2EB09}"/>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57AE7302-A7F7-494E-8D21-D989C0582B9A}"/>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8C465CB9-23A4-4896-943B-09E9CD9AA052}"/>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26527</xdr:rowOff>
    </xdr:from>
    <xdr:to>
      <xdr:col>24</xdr:col>
      <xdr:colOff>63500</xdr:colOff>
      <xdr:row>77</xdr:row>
      <xdr:rowOff>155163</xdr:rowOff>
    </xdr:to>
    <xdr:cxnSp macro="">
      <xdr:nvCxnSpPr>
        <xdr:cNvPr id="177" name="直線コネクタ 176">
          <a:extLst>
            <a:ext uri="{FF2B5EF4-FFF2-40B4-BE49-F238E27FC236}">
              <a16:creationId xmlns:a16="http://schemas.microsoft.com/office/drawing/2014/main" id="{0F8ECCED-94A2-45EF-92D7-7AA8D86FB14C}"/>
            </a:ext>
          </a:extLst>
        </xdr:cNvPr>
        <xdr:cNvCxnSpPr/>
      </xdr:nvCxnSpPr>
      <xdr:spPr>
        <a:xfrm>
          <a:off x="3797300" y="13228177"/>
          <a:ext cx="838200" cy="12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4F0ED75F-1850-4C7D-A8C4-CAB471944676}"/>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1ED6AAE0-1E06-411F-B47D-5EB7DCEC72AE}"/>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26527</xdr:rowOff>
    </xdr:from>
    <xdr:to>
      <xdr:col>19</xdr:col>
      <xdr:colOff>177800</xdr:colOff>
      <xdr:row>77</xdr:row>
      <xdr:rowOff>92756</xdr:rowOff>
    </xdr:to>
    <xdr:cxnSp macro="">
      <xdr:nvCxnSpPr>
        <xdr:cNvPr id="180" name="直線コネクタ 179">
          <a:extLst>
            <a:ext uri="{FF2B5EF4-FFF2-40B4-BE49-F238E27FC236}">
              <a16:creationId xmlns:a16="http://schemas.microsoft.com/office/drawing/2014/main" id="{05FF3F58-4CB2-4A43-AFF0-EA9D533D751E}"/>
            </a:ext>
          </a:extLst>
        </xdr:cNvPr>
        <xdr:cNvCxnSpPr/>
      </xdr:nvCxnSpPr>
      <xdr:spPr>
        <a:xfrm flipV="1">
          <a:off x="2908300" y="13228177"/>
          <a:ext cx="889000" cy="6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284F907E-F021-4FFE-BB9E-4B73CD61A281}"/>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a:extLst>
            <a:ext uri="{FF2B5EF4-FFF2-40B4-BE49-F238E27FC236}">
              <a16:creationId xmlns:a16="http://schemas.microsoft.com/office/drawing/2014/main" id="{9F5A05C7-749A-4CB1-871F-7A5C410B151C}"/>
            </a:ext>
          </a:extLst>
        </xdr:cNvPr>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92756</xdr:rowOff>
    </xdr:from>
    <xdr:to>
      <xdr:col>15</xdr:col>
      <xdr:colOff>50800</xdr:colOff>
      <xdr:row>78</xdr:row>
      <xdr:rowOff>75791</xdr:rowOff>
    </xdr:to>
    <xdr:cxnSp macro="">
      <xdr:nvCxnSpPr>
        <xdr:cNvPr id="183" name="直線コネクタ 182">
          <a:extLst>
            <a:ext uri="{FF2B5EF4-FFF2-40B4-BE49-F238E27FC236}">
              <a16:creationId xmlns:a16="http://schemas.microsoft.com/office/drawing/2014/main" id="{6BAD7D29-1E72-4916-B9CC-0968A25D1ED9}"/>
            </a:ext>
          </a:extLst>
        </xdr:cNvPr>
        <xdr:cNvCxnSpPr/>
      </xdr:nvCxnSpPr>
      <xdr:spPr>
        <a:xfrm flipV="1">
          <a:off x="2019300" y="13294406"/>
          <a:ext cx="889000" cy="15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6965A2AC-84E6-4F86-A4CA-B0AE13DBA2B9}"/>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a:extLst>
            <a:ext uri="{FF2B5EF4-FFF2-40B4-BE49-F238E27FC236}">
              <a16:creationId xmlns:a16="http://schemas.microsoft.com/office/drawing/2014/main" id="{4B45B069-AAA6-4642-855A-C20B94279EC7}"/>
            </a:ext>
          </a:extLst>
        </xdr:cNvPr>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2507</xdr:rowOff>
    </xdr:from>
    <xdr:to>
      <xdr:col>10</xdr:col>
      <xdr:colOff>114300</xdr:colOff>
      <xdr:row>78</xdr:row>
      <xdr:rowOff>75791</xdr:rowOff>
    </xdr:to>
    <xdr:cxnSp macro="">
      <xdr:nvCxnSpPr>
        <xdr:cNvPr id="186" name="直線コネクタ 185">
          <a:extLst>
            <a:ext uri="{FF2B5EF4-FFF2-40B4-BE49-F238E27FC236}">
              <a16:creationId xmlns:a16="http://schemas.microsoft.com/office/drawing/2014/main" id="{C3A4C83E-7E1A-4EEA-A832-CBA6EA354D67}"/>
            </a:ext>
          </a:extLst>
        </xdr:cNvPr>
        <xdr:cNvCxnSpPr/>
      </xdr:nvCxnSpPr>
      <xdr:spPr>
        <a:xfrm>
          <a:off x="1130300" y="13375607"/>
          <a:ext cx="889000" cy="7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39B879FD-A84B-48E5-8AC9-40C1F51B0937}"/>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FF988F1-E5D6-468C-A857-919EB13BF434}"/>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861D393F-C5F4-4FD3-BFB7-51B2E358CC8C}"/>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1CC8B69E-BDED-45CF-A3AF-317ED1118BDF}"/>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45505580-ED73-4FEF-A6EE-3FB88BFA89F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9E8F8545-12F2-405F-B719-D666A50A2F1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3DC0725-C2B8-42DE-97C7-9200239AC9A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30271724-58AA-4850-A05E-E0B3FCA0C14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DE5EDA29-5D22-4A36-8A4C-CC516C5BF61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104363</xdr:rowOff>
    </xdr:from>
    <xdr:to>
      <xdr:col>24</xdr:col>
      <xdr:colOff>114300</xdr:colOff>
      <xdr:row>78</xdr:row>
      <xdr:rowOff>34513</xdr:rowOff>
    </xdr:to>
    <xdr:sp macro="" textlink="">
      <xdr:nvSpPr>
        <xdr:cNvPr id="196" name="楕円 195">
          <a:extLst>
            <a:ext uri="{FF2B5EF4-FFF2-40B4-BE49-F238E27FC236}">
              <a16:creationId xmlns:a16="http://schemas.microsoft.com/office/drawing/2014/main" id="{CEA09195-7097-4215-9D1B-168CC01ACF61}"/>
            </a:ext>
          </a:extLst>
        </xdr:cNvPr>
        <xdr:cNvSpPr/>
      </xdr:nvSpPr>
      <xdr:spPr>
        <a:xfrm>
          <a:off x="4584700" y="133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82790</xdr:rowOff>
    </xdr:from>
    <xdr:ext cx="534377" cy="259045"/>
    <xdr:sp macro="" textlink="">
      <xdr:nvSpPr>
        <xdr:cNvPr id="197" name="維持補修費該当値テキスト">
          <a:extLst>
            <a:ext uri="{FF2B5EF4-FFF2-40B4-BE49-F238E27FC236}">
              <a16:creationId xmlns:a16="http://schemas.microsoft.com/office/drawing/2014/main" id="{16A6B6B6-E132-42EB-A5AC-645AA9EDACC0}"/>
            </a:ext>
          </a:extLst>
        </xdr:cNvPr>
        <xdr:cNvSpPr txBox="1"/>
      </xdr:nvSpPr>
      <xdr:spPr>
        <a:xfrm>
          <a:off x="4686300" y="132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147177</xdr:rowOff>
    </xdr:from>
    <xdr:to>
      <xdr:col>20</xdr:col>
      <xdr:colOff>38100</xdr:colOff>
      <xdr:row>77</xdr:row>
      <xdr:rowOff>77327</xdr:rowOff>
    </xdr:to>
    <xdr:sp macro="" textlink="">
      <xdr:nvSpPr>
        <xdr:cNvPr id="198" name="楕円 197">
          <a:extLst>
            <a:ext uri="{FF2B5EF4-FFF2-40B4-BE49-F238E27FC236}">
              <a16:creationId xmlns:a16="http://schemas.microsoft.com/office/drawing/2014/main" id="{8C13683A-B12C-4939-BCDC-743942D9D1AB}"/>
            </a:ext>
          </a:extLst>
        </xdr:cNvPr>
        <xdr:cNvSpPr/>
      </xdr:nvSpPr>
      <xdr:spPr>
        <a:xfrm>
          <a:off x="3746500" y="131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93853</xdr:rowOff>
    </xdr:from>
    <xdr:ext cx="534377" cy="259045"/>
    <xdr:sp macro="" textlink="">
      <xdr:nvSpPr>
        <xdr:cNvPr id="199" name="テキスト ボックス 198">
          <a:extLst>
            <a:ext uri="{FF2B5EF4-FFF2-40B4-BE49-F238E27FC236}">
              <a16:creationId xmlns:a16="http://schemas.microsoft.com/office/drawing/2014/main" id="{7FFC021A-3393-446B-880F-98BDB954A992}"/>
            </a:ext>
          </a:extLst>
        </xdr:cNvPr>
        <xdr:cNvSpPr txBox="1"/>
      </xdr:nvSpPr>
      <xdr:spPr>
        <a:xfrm>
          <a:off x="3530111" y="1295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41956</xdr:rowOff>
    </xdr:from>
    <xdr:to>
      <xdr:col>15</xdr:col>
      <xdr:colOff>101600</xdr:colOff>
      <xdr:row>77</xdr:row>
      <xdr:rowOff>143556</xdr:rowOff>
    </xdr:to>
    <xdr:sp macro="" textlink="">
      <xdr:nvSpPr>
        <xdr:cNvPr id="200" name="楕円 199">
          <a:extLst>
            <a:ext uri="{FF2B5EF4-FFF2-40B4-BE49-F238E27FC236}">
              <a16:creationId xmlns:a16="http://schemas.microsoft.com/office/drawing/2014/main" id="{FCBEC86F-AE47-43B0-8B86-A48949D065AF}"/>
            </a:ext>
          </a:extLst>
        </xdr:cNvPr>
        <xdr:cNvSpPr/>
      </xdr:nvSpPr>
      <xdr:spPr>
        <a:xfrm>
          <a:off x="2857500" y="132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160083</xdr:rowOff>
    </xdr:from>
    <xdr:ext cx="534377" cy="259045"/>
    <xdr:sp macro="" textlink="">
      <xdr:nvSpPr>
        <xdr:cNvPr id="201" name="テキスト ボックス 200">
          <a:extLst>
            <a:ext uri="{FF2B5EF4-FFF2-40B4-BE49-F238E27FC236}">
              <a16:creationId xmlns:a16="http://schemas.microsoft.com/office/drawing/2014/main" id="{8B986BC9-44A6-4013-8F8C-C7FB84C470AE}"/>
            </a:ext>
          </a:extLst>
        </xdr:cNvPr>
        <xdr:cNvSpPr txBox="1"/>
      </xdr:nvSpPr>
      <xdr:spPr>
        <a:xfrm>
          <a:off x="2641111" y="130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24991</xdr:rowOff>
    </xdr:from>
    <xdr:to>
      <xdr:col>10</xdr:col>
      <xdr:colOff>165100</xdr:colOff>
      <xdr:row>78</xdr:row>
      <xdr:rowOff>126591</xdr:rowOff>
    </xdr:to>
    <xdr:sp macro="" textlink="">
      <xdr:nvSpPr>
        <xdr:cNvPr id="202" name="楕円 201">
          <a:extLst>
            <a:ext uri="{FF2B5EF4-FFF2-40B4-BE49-F238E27FC236}">
              <a16:creationId xmlns:a16="http://schemas.microsoft.com/office/drawing/2014/main" id="{8FDC8678-145A-46BA-AD1B-10DF4185E9E3}"/>
            </a:ext>
          </a:extLst>
        </xdr:cNvPr>
        <xdr:cNvSpPr/>
      </xdr:nvSpPr>
      <xdr:spPr>
        <a:xfrm>
          <a:off x="1968500" y="133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143118</xdr:rowOff>
    </xdr:from>
    <xdr:ext cx="534377" cy="259045"/>
    <xdr:sp macro="" textlink="">
      <xdr:nvSpPr>
        <xdr:cNvPr id="203" name="テキスト ボックス 202">
          <a:extLst>
            <a:ext uri="{FF2B5EF4-FFF2-40B4-BE49-F238E27FC236}">
              <a16:creationId xmlns:a16="http://schemas.microsoft.com/office/drawing/2014/main" id="{0A09AE4E-FD61-4F46-9027-5911178F61AE}"/>
            </a:ext>
          </a:extLst>
        </xdr:cNvPr>
        <xdr:cNvSpPr txBox="1"/>
      </xdr:nvSpPr>
      <xdr:spPr>
        <a:xfrm>
          <a:off x="1752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123157</xdr:rowOff>
    </xdr:from>
    <xdr:to>
      <xdr:col>6</xdr:col>
      <xdr:colOff>38100</xdr:colOff>
      <xdr:row>78</xdr:row>
      <xdr:rowOff>53307</xdr:rowOff>
    </xdr:to>
    <xdr:sp macro="" textlink="">
      <xdr:nvSpPr>
        <xdr:cNvPr id="204" name="楕円 203">
          <a:extLst>
            <a:ext uri="{FF2B5EF4-FFF2-40B4-BE49-F238E27FC236}">
              <a16:creationId xmlns:a16="http://schemas.microsoft.com/office/drawing/2014/main" id="{B48BC4A5-F134-4AA4-8F90-42C0C46A3D84}"/>
            </a:ext>
          </a:extLst>
        </xdr:cNvPr>
        <xdr:cNvSpPr/>
      </xdr:nvSpPr>
      <xdr:spPr>
        <a:xfrm>
          <a:off x="1079500" y="133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69834</xdr:rowOff>
    </xdr:from>
    <xdr:ext cx="534377" cy="259045"/>
    <xdr:sp macro="" textlink="">
      <xdr:nvSpPr>
        <xdr:cNvPr id="205" name="テキスト ボックス 204">
          <a:extLst>
            <a:ext uri="{FF2B5EF4-FFF2-40B4-BE49-F238E27FC236}">
              <a16:creationId xmlns:a16="http://schemas.microsoft.com/office/drawing/2014/main" id="{4B78EB1A-C882-444D-ABAF-DF8816F831E0}"/>
            </a:ext>
          </a:extLst>
        </xdr:cNvPr>
        <xdr:cNvSpPr txBox="1"/>
      </xdr:nvSpPr>
      <xdr:spPr>
        <a:xfrm>
          <a:off x="863111" y="131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D4804C97-DBF4-47A7-874C-E8A6A0E01AE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7B5FCA46-BF3F-461E-87F9-DC6661640F7C}"/>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AA8B8B66-33EF-446F-BBBF-E70C218E5C77}"/>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D7176E61-9EB9-4209-9D91-8F8CBD0EED0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B715A1C9-BB2D-4E3D-9FF9-5D696DE70BF1}"/>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B75149A-B3D8-4B03-92B5-A084D52653D2}"/>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8DD63CFE-8EBD-4233-B3F4-0CC5D4C600F2}"/>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7DA2CE6B-6351-4F8E-9DE7-50F7045FDF3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D40C05AE-814D-4FFD-8537-42DD7F7CA32C}"/>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84B1E1F-8A39-4659-80A9-B733A7A3BBE4}"/>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44256CF4-32C6-4407-A7A1-B67E31038CD5}"/>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73905FAE-CAF8-492D-8C1C-959AE85A754D}"/>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73442BE6-2EE0-4CFF-9B7F-D27B0C4B452C}"/>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67A5385A-0F44-4C99-B820-B752A66B71C7}"/>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9AEEBC06-387D-456D-8E1B-17376143446B}"/>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786F33E6-E26F-4FE9-A439-B403E97A724F}"/>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F9E762B0-DE46-4A17-B869-3D266F03C94A}"/>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AD8A80E9-390D-496D-9E52-BD5FA7546524}"/>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56BEA9CD-05BB-4AD5-B71C-B17506A6A81A}"/>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FD52D08B-A5DA-42D4-922B-15C713557B7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DAD785C2-4577-44EA-A64C-543E519DC48D}"/>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B52CF39A-8BBE-47C4-A5B9-49FF43A15DE6}"/>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FE342A13-F42B-41D8-A87A-CBD3E12C5004}"/>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22A6019-4718-4C1D-AF93-6C13FDD5155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C10870A2-B75E-499B-8D82-37B051CCB66F}"/>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B5F53C45-67A7-4AA3-9FB5-FBBB9FEE8666}"/>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775A882-BABE-4FBD-9B3D-B17C2517653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2FE8D7D7-57BC-4CF1-94C2-527D05588D21}"/>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98F9F4A6-C1DC-4D00-9049-EAD075F34F04}"/>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49555</xdr:rowOff>
    </xdr:from>
    <xdr:to>
      <xdr:col>24</xdr:col>
      <xdr:colOff>63500</xdr:colOff>
      <xdr:row>97</xdr:row>
      <xdr:rowOff>79387</xdr:rowOff>
    </xdr:to>
    <xdr:cxnSp macro="">
      <xdr:nvCxnSpPr>
        <xdr:cNvPr id="235" name="直線コネクタ 234">
          <a:extLst>
            <a:ext uri="{FF2B5EF4-FFF2-40B4-BE49-F238E27FC236}">
              <a16:creationId xmlns:a16="http://schemas.microsoft.com/office/drawing/2014/main" id="{8A54BF61-1721-4A30-ABB3-6FF26BCF4A2C}"/>
            </a:ext>
          </a:extLst>
        </xdr:cNvPr>
        <xdr:cNvCxnSpPr/>
      </xdr:nvCxnSpPr>
      <xdr:spPr>
        <a:xfrm>
          <a:off x="3797300" y="16508755"/>
          <a:ext cx="838200" cy="20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B5FD8136-1193-482D-8A18-45B5AB324F7C}"/>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FD118AE9-BAF4-4301-90CC-4B5A6A229E6A}"/>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49555</xdr:rowOff>
    </xdr:from>
    <xdr:to>
      <xdr:col>19</xdr:col>
      <xdr:colOff>177800</xdr:colOff>
      <xdr:row>97</xdr:row>
      <xdr:rowOff>151282</xdr:rowOff>
    </xdr:to>
    <xdr:cxnSp macro="">
      <xdr:nvCxnSpPr>
        <xdr:cNvPr id="238" name="直線コネクタ 237">
          <a:extLst>
            <a:ext uri="{FF2B5EF4-FFF2-40B4-BE49-F238E27FC236}">
              <a16:creationId xmlns:a16="http://schemas.microsoft.com/office/drawing/2014/main" id="{DD4F4B56-3796-44E6-B5B3-3806E49C3377}"/>
            </a:ext>
          </a:extLst>
        </xdr:cNvPr>
        <xdr:cNvCxnSpPr/>
      </xdr:nvCxnSpPr>
      <xdr:spPr>
        <a:xfrm flipV="1">
          <a:off x="2908300" y="16508755"/>
          <a:ext cx="8890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777FBB5B-79E9-496C-B286-4F42F352823C}"/>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5096D10F-13C5-4DD5-8A34-B9414BC9858E}"/>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151282</xdr:rowOff>
    </xdr:from>
    <xdr:to>
      <xdr:col>15</xdr:col>
      <xdr:colOff>50800</xdr:colOff>
      <xdr:row>98</xdr:row>
      <xdr:rowOff>7125</xdr:rowOff>
    </xdr:to>
    <xdr:cxnSp macro="">
      <xdr:nvCxnSpPr>
        <xdr:cNvPr id="241" name="直線コネクタ 240">
          <a:extLst>
            <a:ext uri="{FF2B5EF4-FFF2-40B4-BE49-F238E27FC236}">
              <a16:creationId xmlns:a16="http://schemas.microsoft.com/office/drawing/2014/main" id="{204D6075-1DAE-4109-9605-9336AAF4883A}"/>
            </a:ext>
          </a:extLst>
        </xdr:cNvPr>
        <xdr:cNvCxnSpPr/>
      </xdr:nvCxnSpPr>
      <xdr:spPr>
        <a:xfrm flipV="1">
          <a:off x="2019300" y="16781932"/>
          <a:ext cx="889000" cy="2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CF1C76F3-E659-4F3D-A920-9069D9F587F7}"/>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550E60B9-E352-48FC-8AF3-B15EC781BED7}"/>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5778</xdr:rowOff>
    </xdr:from>
    <xdr:to>
      <xdr:col>10</xdr:col>
      <xdr:colOff>114300</xdr:colOff>
      <xdr:row>98</xdr:row>
      <xdr:rowOff>7125</xdr:rowOff>
    </xdr:to>
    <xdr:cxnSp macro="">
      <xdr:nvCxnSpPr>
        <xdr:cNvPr id="244" name="直線コネクタ 243">
          <a:extLst>
            <a:ext uri="{FF2B5EF4-FFF2-40B4-BE49-F238E27FC236}">
              <a16:creationId xmlns:a16="http://schemas.microsoft.com/office/drawing/2014/main" id="{4F0E9029-47CA-4451-B0EE-C215C382DDA3}"/>
            </a:ext>
          </a:extLst>
        </xdr:cNvPr>
        <xdr:cNvCxnSpPr/>
      </xdr:nvCxnSpPr>
      <xdr:spPr>
        <a:xfrm>
          <a:off x="1130300" y="16807878"/>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1BC61374-148C-49F0-8E0B-0FCEEF4C9EFB}"/>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E4128393-7A70-45E3-80B1-AAD0FFA02A22}"/>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8E2DB0F0-297B-4743-89F2-4D200557BF41}"/>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BE45CFDF-B94A-4F92-AD7E-732A730E673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AD21343-D132-4298-A406-9A883F66328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284121BA-1CCF-415A-AA12-0D57CDC3C9E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9B212EF-FA64-4518-925B-824696C559E5}"/>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4DFE73AC-CB4F-4A6E-A0F0-29AF52BD913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F710FD3F-A58C-4AEE-944E-51A782465B6C}"/>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28587</xdr:rowOff>
    </xdr:from>
    <xdr:to>
      <xdr:col>24</xdr:col>
      <xdr:colOff>114300</xdr:colOff>
      <xdr:row>97</xdr:row>
      <xdr:rowOff>130187</xdr:rowOff>
    </xdr:to>
    <xdr:sp macro="" textlink="">
      <xdr:nvSpPr>
        <xdr:cNvPr id="254" name="楕円 253">
          <a:extLst>
            <a:ext uri="{FF2B5EF4-FFF2-40B4-BE49-F238E27FC236}">
              <a16:creationId xmlns:a16="http://schemas.microsoft.com/office/drawing/2014/main" id="{94B70626-8789-4D3C-B7C8-FB62F47803BB}"/>
            </a:ext>
          </a:extLst>
        </xdr:cNvPr>
        <xdr:cNvSpPr/>
      </xdr:nvSpPr>
      <xdr:spPr>
        <a:xfrm>
          <a:off x="4584700" y="166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114964</xdr:rowOff>
    </xdr:from>
    <xdr:ext cx="534377" cy="259045"/>
    <xdr:sp macro="" textlink="">
      <xdr:nvSpPr>
        <xdr:cNvPr id="255" name="扶助費該当値テキスト">
          <a:extLst>
            <a:ext uri="{FF2B5EF4-FFF2-40B4-BE49-F238E27FC236}">
              <a16:creationId xmlns:a16="http://schemas.microsoft.com/office/drawing/2014/main" id="{0AD811B5-96F1-44C4-8EAB-622DA60E5699}"/>
            </a:ext>
          </a:extLst>
        </xdr:cNvPr>
        <xdr:cNvSpPr txBox="1"/>
      </xdr:nvSpPr>
      <xdr:spPr>
        <a:xfrm>
          <a:off x="4686300" y="1657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170205</xdr:rowOff>
    </xdr:from>
    <xdr:to>
      <xdr:col>20</xdr:col>
      <xdr:colOff>38100</xdr:colOff>
      <xdr:row>96</xdr:row>
      <xdr:rowOff>100355</xdr:rowOff>
    </xdr:to>
    <xdr:sp macro="" textlink="">
      <xdr:nvSpPr>
        <xdr:cNvPr id="256" name="楕円 255">
          <a:extLst>
            <a:ext uri="{FF2B5EF4-FFF2-40B4-BE49-F238E27FC236}">
              <a16:creationId xmlns:a16="http://schemas.microsoft.com/office/drawing/2014/main" id="{9B9ADB00-AB90-437A-9417-7EF2D32E7D8E}"/>
            </a:ext>
          </a:extLst>
        </xdr:cNvPr>
        <xdr:cNvSpPr/>
      </xdr:nvSpPr>
      <xdr:spPr>
        <a:xfrm>
          <a:off x="3746500" y="164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91482</xdr:rowOff>
    </xdr:from>
    <xdr:ext cx="534377" cy="259045"/>
    <xdr:sp macro="" textlink="">
      <xdr:nvSpPr>
        <xdr:cNvPr id="257" name="テキスト ボックス 256">
          <a:extLst>
            <a:ext uri="{FF2B5EF4-FFF2-40B4-BE49-F238E27FC236}">
              <a16:creationId xmlns:a16="http://schemas.microsoft.com/office/drawing/2014/main" id="{E519A32D-62F7-4664-884B-0EF8276D3A2C}"/>
            </a:ext>
          </a:extLst>
        </xdr:cNvPr>
        <xdr:cNvSpPr txBox="1"/>
      </xdr:nvSpPr>
      <xdr:spPr>
        <a:xfrm>
          <a:off x="3530111" y="1655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100482</xdr:rowOff>
    </xdr:from>
    <xdr:to>
      <xdr:col>15</xdr:col>
      <xdr:colOff>101600</xdr:colOff>
      <xdr:row>98</xdr:row>
      <xdr:rowOff>30632</xdr:rowOff>
    </xdr:to>
    <xdr:sp macro="" textlink="">
      <xdr:nvSpPr>
        <xdr:cNvPr id="258" name="楕円 257">
          <a:extLst>
            <a:ext uri="{FF2B5EF4-FFF2-40B4-BE49-F238E27FC236}">
              <a16:creationId xmlns:a16="http://schemas.microsoft.com/office/drawing/2014/main" id="{65897892-58DF-4101-B850-446B96515BFE}"/>
            </a:ext>
          </a:extLst>
        </xdr:cNvPr>
        <xdr:cNvSpPr/>
      </xdr:nvSpPr>
      <xdr:spPr>
        <a:xfrm>
          <a:off x="2857500" y="167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21759</xdr:rowOff>
    </xdr:from>
    <xdr:ext cx="534377" cy="259045"/>
    <xdr:sp macro="" textlink="">
      <xdr:nvSpPr>
        <xdr:cNvPr id="259" name="テキスト ボックス 258">
          <a:extLst>
            <a:ext uri="{FF2B5EF4-FFF2-40B4-BE49-F238E27FC236}">
              <a16:creationId xmlns:a16="http://schemas.microsoft.com/office/drawing/2014/main" id="{1E3EA4D8-8EDC-4279-823C-D4CB94969DE4}"/>
            </a:ext>
          </a:extLst>
        </xdr:cNvPr>
        <xdr:cNvSpPr txBox="1"/>
      </xdr:nvSpPr>
      <xdr:spPr>
        <a:xfrm>
          <a:off x="2641111" y="1682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127775</xdr:rowOff>
    </xdr:from>
    <xdr:to>
      <xdr:col>10</xdr:col>
      <xdr:colOff>165100</xdr:colOff>
      <xdr:row>98</xdr:row>
      <xdr:rowOff>57925</xdr:rowOff>
    </xdr:to>
    <xdr:sp macro="" textlink="">
      <xdr:nvSpPr>
        <xdr:cNvPr id="260" name="楕円 259">
          <a:extLst>
            <a:ext uri="{FF2B5EF4-FFF2-40B4-BE49-F238E27FC236}">
              <a16:creationId xmlns:a16="http://schemas.microsoft.com/office/drawing/2014/main" id="{BC79B193-E5B0-4705-B2DA-81E5C533C4D1}"/>
            </a:ext>
          </a:extLst>
        </xdr:cNvPr>
        <xdr:cNvSpPr/>
      </xdr:nvSpPr>
      <xdr:spPr>
        <a:xfrm>
          <a:off x="1968500" y="167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49052</xdr:rowOff>
    </xdr:from>
    <xdr:ext cx="534377" cy="259045"/>
    <xdr:sp macro="" textlink="">
      <xdr:nvSpPr>
        <xdr:cNvPr id="261" name="テキスト ボックス 260">
          <a:extLst>
            <a:ext uri="{FF2B5EF4-FFF2-40B4-BE49-F238E27FC236}">
              <a16:creationId xmlns:a16="http://schemas.microsoft.com/office/drawing/2014/main" id="{E9C4B619-BB2D-411E-8F80-2FDF5A5BDEEB}"/>
            </a:ext>
          </a:extLst>
        </xdr:cNvPr>
        <xdr:cNvSpPr txBox="1"/>
      </xdr:nvSpPr>
      <xdr:spPr>
        <a:xfrm>
          <a:off x="1752111" y="1685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126428</xdr:rowOff>
    </xdr:from>
    <xdr:to>
      <xdr:col>6</xdr:col>
      <xdr:colOff>38100</xdr:colOff>
      <xdr:row>98</xdr:row>
      <xdr:rowOff>56578</xdr:rowOff>
    </xdr:to>
    <xdr:sp macro="" textlink="">
      <xdr:nvSpPr>
        <xdr:cNvPr id="262" name="楕円 261">
          <a:extLst>
            <a:ext uri="{FF2B5EF4-FFF2-40B4-BE49-F238E27FC236}">
              <a16:creationId xmlns:a16="http://schemas.microsoft.com/office/drawing/2014/main" id="{115D7403-77C8-470A-A820-28CDAAB9E62E}"/>
            </a:ext>
          </a:extLst>
        </xdr:cNvPr>
        <xdr:cNvSpPr/>
      </xdr:nvSpPr>
      <xdr:spPr>
        <a:xfrm>
          <a:off x="1079500" y="167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47705</xdr:rowOff>
    </xdr:from>
    <xdr:ext cx="534377" cy="259045"/>
    <xdr:sp macro="" textlink="">
      <xdr:nvSpPr>
        <xdr:cNvPr id="263" name="テキスト ボックス 262">
          <a:extLst>
            <a:ext uri="{FF2B5EF4-FFF2-40B4-BE49-F238E27FC236}">
              <a16:creationId xmlns:a16="http://schemas.microsoft.com/office/drawing/2014/main" id="{6D5AEE78-9ADF-46BB-9D4E-94FDACA310AD}"/>
            </a:ext>
          </a:extLst>
        </xdr:cNvPr>
        <xdr:cNvSpPr txBox="1"/>
      </xdr:nvSpPr>
      <xdr:spPr>
        <a:xfrm>
          <a:off x="863111" y="1684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9271AAC2-CC41-4743-A754-A1E53B828225}"/>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6969D583-363F-4561-B101-F9E5AD8C37F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250F55A6-0EB5-4BD8-AC46-586C3D9F23FD}"/>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891D98A8-10CE-4C71-ACA0-B1384A877452}"/>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AD5C25D5-7048-4B3D-8640-0DBF889DDFF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8AD925CB-E73E-4D24-A2F1-6B4552637F5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28E0CD6E-754E-446D-92E0-22E1FF18592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49FB118A-6931-4BB2-9550-19873AC2A4BA}"/>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8B682A08-15AA-4205-95C0-963889257E1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1B49DB53-58DA-4E86-9C4E-B74019C488A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6566E497-5FE6-4300-89AB-A187DCEFFA37}"/>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C37CE083-EAED-4616-81A2-72883E72E9A5}"/>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39704D9-396E-4799-8C73-E10022ED0E9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486EB9B1-253B-4875-89A4-C8453E5A65AF}"/>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79879D11-3FCB-411A-8DD1-E0DBC70F5925}"/>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F450524C-7A3B-4EFD-9DF7-70FCA22A0C97}"/>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E8F1D305-A565-4F67-BABA-DD6A478C97D7}"/>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2982FD00-4E21-4918-94A7-D53BD8DCDAAC}"/>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1D3A82D9-5221-4A69-8A52-EF790ECE59F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A9389F57-0BF4-4AAF-BE14-F0FE9747B5E1}"/>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4FC1B3BE-752F-42DB-A5B3-02A8F93B4D1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B946A43E-208B-4F10-B068-7ABFF7A53D73}"/>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293E6006-47EC-478B-BD86-823110E3E407}"/>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CF5A0DA1-40D0-463F-9F8C-44D96BA035A5}"/>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B8CBE8C7-FB89-45E1-BA85-B074B7E158F9}"/>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50D19689-E22F-4533-BF66-220D9641D19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29675</xdr:rowOff>
    </xdr:from>
    <xdr:to>
      <xdr:col>55</xdr:col>
      <xdr:colOff>0</xdr:colOff>
      <xdr:row>34</xdr:row>
      <xdr:rowOff>49709</xdr:rowOff>
    </xdr:to>
    <xdr:cxnSp macro="">
      <xdr:nvCxnSpPr>
        <xdr:cNvPr id="290" name="直線コネクタ 289">
          <a:extLst>
            <a:ext uri="{FF2B5EF4-FFF2-40B4-BE49-F238E27FC236}">
              <a16:creationId xmlns:a16="http://schemas.microsoft.com/office/drawing/2014/main" id="{56183D31-AD3C-41BE-9AF5-AF90594CF3AF}"/>
            </a:ext>
          </a:extLst>
        </xdr:cNvPr>
        <xdr:cNvCxnSpPr/>
      </xdr:nvCxnSpPr>
      <xdr:spPr>
        <a:xfrm>
          <a:off x="9639300" y="5858975"/>
          <a:ext cx="838200" cy="2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1F86D537-66A8-4883-A477-CDB4DB9A4C6F}"/>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EDE0D0FB-8135-4F3B-B953-165EC8E76586}"/>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54263</xdr:rowOff>
    </xdr:from>
    <xdr:to>
      <xdr:col>50</xdr:col>
      <xdr:colOff>114300</xdr:colOff>
      <xdr:row>34</xdr:row>
      <xdr:rowOff>29675</xdr:rowOff>
    </xdr:to>
    <xdr:cxnSp macro="">
      <xdr:nvCxnSpPr>
        <xdr:cNvPr id="293" name="直線コネクタ 292">
          <a:extLst>
            <a:ext uri="{FF2B5EF4-FFF2-40B4-BE49-F238E27FC236}">
              <a16:creationId xmlns:a16="http://schemas.microsoft.com/office/drawing/2014/main" id="{DB6698EB-6110-46FF-88EE-B7EDAD42DCFB}"/>
            </a:ext>
          </a:extLst>
        </xdr:cNvPr>
        <xdr:cNvCxnSpPr/>
      </xdr:nvCxnSpPr>
      <xdr:spPr>
        <a:xfrm>
          <a:off x="8750300" y="5369213"/>
          <a:ext cx="889000" cy="48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70162831-B071-456B-808B-688EDF514AF3}"/>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8476CEED-892D-486A-8189-8FDD6E14633F}"/>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54263</xdr:rowOff>
    </xdr:from>
    <xdr:to>
      <xdr:col>45</xdr:col>
      <xdr:colOff>177800</xdr:colOff>
      <xdr:row>35</xdr:row>
      <xdr:rowOff>11597</xdr:rowOff>
    </xdr:to>
    <xdr:cxnSp macro="">
      <xdr:nvCxnSpPr>
        <xdr:cNvPr id="296" name="直線コネクタ 295">
          <a:extLst>
            <a:ext uri="{FF2B5EF4-FFF2-40B4-BE49-F238E27FC236}">
              <a16:creationId xmlns:a16="http://schemas.microsoft.com/office/drawing/2014/main" id="{6E825E9B-3A51-4979-8BBF-6A35C91FB434}"/>
            </a:ext>
          </a:extLst>
        </xdr:cNvPr>
        <xdr:cNvCxnSpPr/>
      </xdr:nvCxnSpPr>
      <xdr:spPr>
        <a:xfrm flipV="1">
          <a:off x="7861300" y="5369213"/>
          <a:ext cx="889000" cy="64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27EAFE5E-6F16-4F0E-8A95-AB4625A6FB36}"/>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2E74E01C-A65C-4949-8F18-3C6D7ED52EDF}"/>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89572</xdr:rowOff>
    </xdr:from>
    <xdr:to>
      <xdr:col>41</xdr:col>
      <xdr:colOff>50800</xdr:colOff>
      <xdr:row>35</xdr:row>
      <xdr:rowOff>11597</xdr:rowOff>
    </xdr:to>
    <xdr:cxnSp macro="">
      <xdr:nvCxnSpPr>
        <xdr:cNvPr id="299" name="直線コネクタ 298">
          <a:extLst>
            <a:ext uri="{FF2B5EF4-FFF2-40B4-BE49-F238E27FC236}">
              <a16:creationId xmlns:a16="http://schemas.microsoft.com/office/drawing/2014/main" id="{82E15CE8-CD69-4DCA-86E2-6700853BB964}"/>
            </a:ext>
          </a:extLst>
        </xdr:cNvPr>
        <xdr:cNvCxnSpPr/>
      </xdr:nvCxnSpPr>
      <xdr:spPr>
        <a:xfrm>
          <a:off x="6972300" y="5918872"/>
          <a:ext cx="889000" cy="9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F9330324-9676-4133-9C6C-0383152CE522}"/>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F8F4BD6D-7980-4C6E-B755-1FF354EA0A16}"/>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2C3A8F84-2A13-4020-AD40-995AB43F3F7B}"/>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4BA2F0DA-131A-4314-B95A-64307AF3D921}"/>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8DF97C5B-98BC-4ECE-8EC0-C353612B32D2}"/>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1EC9F24D-C65B-44F5-BA67-D04C6499C787}"/>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C900EE37-0124-4756-987B-A8D8137DC84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EFF10633-BFBE-4D72-BC80-54A194E60CAE}"/>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1246F166-7F9D-4363-BD56-0775E903224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170359</xdr:rowOff>
    </xdr:from>
    <xdr:to>
      <xdr:col>55</xdr:col>
      <xdr:colOff>50800</xdr:colOff>
      <xdr:row>34</xdr:row>
      <xdr:rowOff>100509</xdr:rowOff>
    </xdr:to>
    <xdr:sp macro="" textlink="">
      <xdr:nvSpPr>
        <xdr:cNvPr id="309" name="楕円 308">
          <a:extLst>
            <a:ext uri="{FF2B5EF4-FFF2-40B4-BE49-F238E27FC236}">
              <a16:creationId xmlns:a16="http://schemas.microsoft.com/office/drawing/2014/main" id="{767B38A6-9F11-4EE5-9809-2EC52047D07D}"/>
            </a:ext>
          </a:extLst>
        </xdr:cNvPr>
        <xdr:cNvSpPr/>
      </xdr:nvSpPr>
      <xdr:spPr>
        <a:xfrm>
          <a:off x="10426700" y="582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21786</xdr:rowOff>
    </xdr:from>
    <xdr:ext cx="599010" cy="259045"/>
    <xdr:sp macro="" textlink="">
      <xdr:nvSpPr>
        <xdr:cNvPr id="310" name="補助費等該当値テキスト">
          <a:extLst>
            <a:ext uri="{FF2B5EF4-FFF2-40B4-BE49-F238E27FC236}">
              <a16:creationId xmlns:a16="http://schemas.microsoft.com/office/drawing/2014/main" id="{FD66EC92-C791-487F-B645-9417C00FC689}"/>
            </a:ext>
          </a:extLst>
        </xdr:cNvPr>
        <xdr:cNvSpPr txBox="1"/>
      </xdr:nvSpPr>
      <xdr:spPr>
        <a:xfrm>
          <a:off x="10528300" y="567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150325</xdr:rowOff>
    </xdr:from>
    <xdr:to>
      <xdr:col>50</xdr:col>
      <xdr:colOff>165100</xdr:colOff>
      <xdr:row>34</xdr:row>
      <xdr:rowOff>80475</xdr:rowOff>
    </xdr:to>
    <xdr:sp macro="" textlink="">
      <xdr:nvSpPr>
        <xdr:cNvPr id="311" name="楕円 310">
          <a:extLst>
            <a:ext uri="{FF2B5EF4-FFF2-40B4-BE49-F238E27FC236}">
              <a16:creationId xmlns:a16="http://schemas.microsoft.com/office/drawing/2014/main" id="{5765264C-106A-420C-9893-4E454B589FE9}"/>
            </a:ext>
          </a:extLst>
        </xdr:cNvPr>
        <xdr:cNvSpPr/>
      </xdr:nvSpPr>
      <xdr:spPr>
        <a:xfrm>
          <a:off x="9588500" y="58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97002</xdr:rowOff>
    </xdr:from>
    <xdr:ext cx="599010" cy="259045"/>
    <xdr:sp macro="" textlink="">
      <xdr:nvSpPr>
        <xdr:cNvPr id="312" name="テキスト ボックス 311">
          <a:extLst>
            <a:ext uri="{FF2B5EF4-FFF2-40B4-BE49-F238E27FC236}">
              <a16:creationId xmlns:a16="http://schemas.microsoft.com/office/drawing/2014/main" id="{88B1E280-D9AC-4E5A-B906-B8449184547E}"/>
            </a:ext>
          </a:extLst>
        </xdr:cNvPr>
        <xdr:cNvSpPr txBox="1"/>
      </xdr:nvSpPr>
      <xdr:spPr>
        <a:xfrm>
          <a:off x="9339795" y="558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3463</xdr:rowOff>
    </xdr:from>
    <xdr:to>
      <xdr:col>46</xdr:col>
      <xdr:colOff>38100</xdr:colOff>
      <xdr:row>31</xdr:row>
      <xdr:rowOff>105063</xdr:rowOff>
    </xdr:to>
    <xdr:sp macro="" textlink="">
      <xdr:nvSpPr>
        <xdr:cNvPr id="313" name="楕円 312">
          <a:extLst>
            <a:ext uri="{FF2B5EF4-FFF2-40B4-BE49-F238E27FC236}">
              <a16:creationId xmlns:a16="http://schemas.microsoft.com/office/drawing/2014/main" id="{6A8E32A9-8E88-4415-A97A-BF5DC34A7B94}"/>
            </a:ext>
          </a:extLst>
        </xdr:cNvPr>
        <xdr:cNvSpPr/>
      </xdr:nvSpPr>
      <xdr:spPr>
        <a:xfrm>
          <a:off x="8699500" y="53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121590</xdr:rowOff>
    </xdr:from>
    <xdr:ext cx="599010" cy="259045"/>
    <xdr:sp macro="" textlink="">
      <xdr:nvSpPr>
        <xdr:cNvPr id="314" name="テキスト ボックス 313">
          <a:extLst>
            <a:ext uri="{FF2B5EF4-FFF2-40B4-BE49-F238E27FC236}">
              <a16:creationId xmlns:a16="http://schemas.microsoft.com/office/drawing/2014/main" id="{FDEBEE94-87FA-426A-8CB4-6880C5DE2DBC}"/>
            </a:ext>
          </a:extLst>
        </xdr:cNvPr>
        <xdr:cNvSpPr txBox="1"/>
      </xdr:nvSpPr>
      <xdr:spPr>
        <a:xfrm>
          <a:off x="8450795" y="509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132247</xdr:rowOff>
    </xdr:from>
    <xdr:to>
      <xdr:col>41</xdr:col>
      <xdr:colOff>101600</xdr:colOff>
      <xdr:row>35</xdr:row>
      <xdr:rowOff>62397</xdr:rowOff>
    </xdr:to>
    <xdr:sp macro="" textlink="">
      <xdr:nvSpPr>
        <xdr:cNvPr id="315" name="楕円 314">
          <a:extLst>
            <a:ext uri="{FF2B5EF4-FFF2-40B4-BE49-F238E27FC236}">
              <a16:creationId xmlns:a16="http://schemas.microsoft.com/office/drawing/2014/main" id="{95089DF5-ECA3-4E2C-9A38-C27A0456CE2D}"/>
            </a:ext>
          </a:extLst>
        </xdr:cNvPr>
        <xdr:cNvSpPr/>
      </xdr:nvSpPr>
      <xdr:spPr>
        <a:xfrm>
          <a:off x="7810500" y="596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78924</xdr:rowOff>
    </xdr:from>
    <xdr:ext cx="599010" cy="259045"/>
    <xdr:sp macro="" textlink="">
      <xdr:nvSpPr>
        <xdr:cNvPr id="316" name="テキスト ボックス 315">
          <a:extLst>
            <a:ext uri="{FF2B5EF4-FFF2-40B4-BE49-F238E27FC236}">
              <a16:creationId xmlns:a16="http://schemas.microsoft.com/office/drawing/2014/main" id="{86D094A2-50A5-4003-B352-F893F1FBA3EC}"/>
            </a:ext>
          </a:extLst>
        </xdr:cNvPr>
        <xdr:cNvSpPr txBox="1"/>
      </xdr:nvSpPr>
      <xdr:spPr>
        <a:xfrm>
          <a:off x="7561795" y="573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38772</xdr:rowOff>
    </xdr:from>
    <xdr:to>
      <xdr:col>36</xdr:col>
      <xdr:colOff>165100</xdr:colOff>
      <xdr:row>34</xdr:row>
      <xdr:rowOff>140372</xdr:rowOff>
    </xdr:to>
    <xdr:sp macro="" textlink="">
      <xdr:nvSpPr>
        <xdr:cNvPr id="317" name="楕円 316">
          <a:extLst>
            <a:ext uri="{FF2B5EF4-FFF2-40B4-BE49-F238E27FC236}">
              <a16:creationId xmlns:a16="http://schemas.microsoft.com/office/drawing/2014/main" id="{B0C49B18-E7F6-4D45-87C1-65C4EF87E4C6}"/>
            </a:ext>
          </a:extLst>
        </xdr:cNvPr>
        <xdr:cNvSpPr/>
      </xdr:nvSpPr>
      <xdr:spPr>
        <a:xfrm>
          <a:off x="6921500" y="58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156899</xdr:rowOff>
    </xdr:from>
    <xdr:ext cx="599010" cy="259045"/>
    <xdr:sp macro="" textlink="">
      <xdr:nvSpPr>
        <xdr:cNvPr id="318" name="テキスト ボックス 317">
          <a:extLst>
            <a:ext uri="{FF2B5EF4-FFF2-40B4-BE49-F238E27FC236}">
              <a16:creationId xmlns:a16="http://schemas.microsoft.com/office/drawing/2014/main" id="{7916B624-7A0D-4F18-BA94-35670B95FF6D}"/>
            </a:ext>
          </a:extLst>
        </xdr:cNvPr>
        <xdr:cNvSpPr txBox="1"/>
      </xdr:nvSpPr>
      <xdr:spPr>
        <a:xfrm>
          <a:off x="6672795" y="564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F8C6E2BE-6E2A-44C8-A4A5-84D4D177AD6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8A8926AF-CD8C-4D2B-A9F1-21116757AAA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93AE2C19-6B40-4EAB-A1CF-5B213CE1519D}"/>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D0C73BD-BE1C-4C0C-A2D9-7C88018D3A9B}"/>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B12709D3-B03B-4AB7-A1D8-D79E26DEBD8A}"/>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6DC33990-ACBF-4B8F-862B-4A532EEEFF0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EFEE1FAC-0235-47B9-9378-BC704414001A}"/>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F41B57CA-2F55-4A9C-B285-E8C24BA1554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3DBC51F4-5615-4394-ABA2-15DE50C357B7}"/>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D865F08C-82FC-4A97-830B-6EC198274CB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82F7A01-5569-40BE-87FE-0C5A284D7BD3}"/>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8DA5A31D-A717-4B32-80BE-C2AD1C2F4DB4}"/>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73A33039-F87D-4588-8EB0-4C21110A1C1D}"/>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E99C5826-2E04-45C8-8E9A-58798A106D87}"/>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7B32928E-99B0-48AE-9994-17B2F7F5A19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D4123390-4271-483A-9B4B-1D6539136443}"/>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9F204B64-9911-4486-8D07-2D8CFEFFB943}"/>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1CE67A01-7FBB-443B-A725-F17D16B30F81}"/>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4D9B32C3-FC3E-49D7-835B-AFCB4F2118A9}"/>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1F5EBACD-C43C-4A96-B472-D9A52E1B100E}"/>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70F56E28-4369-4557-9444-69681F52BE71}"/>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C07C3EC1-8B3D-4BD7-BBE8-31D0BF45FD78}"/>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145452A9-73F3-425B-8284-69FA2FC970AB}"/>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E1BADD60-A3E4-4009-983B-07CEB5A21297}"/>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F0FD1371-F641-4AD9-81C1-CEE0465218D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A7FED69-88B3-4780-B701-488CEA7ED98C}"/>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BFD3E30C-D14F-4394-B228-307191E7CA3B}"/>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30E81B3F-77DE-4AD2-A07D-944DB117F166}"/>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22DDFCCA-2C00-46BA-8350-E9E8AC21131C}"/>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5D508101-8B6A-4C4E-BBC6-E476B20D4B01}"/>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5801</xdr:rowOff>
    </xdr:from>
    <xdr:to>
      <xdr:col>55</xdr:col>
      <xdr:colOff>0</xdr:colOff>
      <xdr:row>59</xdr:row>
      <xdr:rowOff>10530</xdr:rowOff>
    </xdr:to>
    <xdr:cxnSp macro="">
      <xdr:nvCxnSpPr>
        <xdr:cNvPr id="349" name="直線コネクタ 348">
          <a:extLst>
            <a:ext uri="{FF2B5EF4-FFF2-40B4-BE49-F238E27FC236}">
              <a16:creationId xmlns:a16="http://schemas.microsoft.com/office/drawing/2014/main" id="{70879573-DE24-4055-AADB-746D0B95A4F0}"/>
            </a:ext>
          </a:extLst>
        </xdr:cNvPr>
        <xdr:cNvCxnSpPr/>
      </xdr:nvCxnSpPr>
      <xdr:spPr>
        <a:xfrm flipV="1">
          <a:off x="9639300" y="10121351"/>
          <a:ext cx="8382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F00C50EF-1FAD-4964-AF08-820BB1496A67}"/>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C380A483-5A4F-4866-8C50-6D7EE2F21ED2}"/>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10530</xdr:rowOff>
    </xdr:from>
    <xdr:to>
      <xdr:col>50</xdr:col>
      <xdr:colOff>114300</xdr:colOff>
      <xdr:row>59</xdr:row>
      <xdr:rowOff>43698</xdr:rowOff>
    </xdr:to>
    <xdr:cxnSp macro="">
      <xdr:nvCxnSpPr>
        <xdr:cNvPr id="352" name="直線コネクタ 351">
          <a:extLst>
            <a:ext uri="{FF2B5EF4-FFF2-40B4-BE49-F238E27FC236}">
              <a16:creationId xmlns:a16="http://schemas.microsoft.com/office/drawing/2014/main" id="{6E49BF12-6B23-4E25-9467-C860A5DD352D}"/>
            </a:ext>
          </a:extLst>
        </xdr:cNvPr>
        <xdr:cNvCxnSpPr/>
      </xdr:nvCxnSpPr>
      <xdr:spPr>
        <a:xfrm flipV="1">
          <a:off x="8750300" y="10126080"/>
          <a:ext cx="889000" cy="3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5980A10C-20CC-4E02-BDDF-204921396C46}"/>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51BC0859-2EFA-4B6A-B35C-A8610DD28E56}"/>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28208</xdr:rowOff>
    </xdr:from>
    <xdr:to>
      <xdr:col>45</xdr:col>
      <xdr:colOff>177800</xdr:colOff>
      <xdr:row>59</xdr:row>
      <xdr:rowOff>43698</xdr:rowOff>
    </xdr:to>
    <xdr:cxnSp macro="">
      <xdr:nvCxnSpPr>
        <xdr:cNvPr id="355" name="直線コネクタ 354">
          <a:extLst>
            <a:ext uri="{FF2B5EF4-FFF2-40B4-BE49-F238E27FC236}">
              <a16:creationId xmlns:a16="http://schemas.microsoft.com/office/drawing/2014/main" id="{CC16CAF3-CB0A-49A3-A6CA-A586753964BF}"/>
            </a:ext>
          </a:extLst>
        </xdr:cNvPr>
        <xdr:cNvCxnSpPr/>
      </xdr:nvCxnSpPr>
      <xdr:spPr>
        <a:xfrm>
          <a:off x="7861300" y="10143758"/>
          <a:ext cx="889000" cy="1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C4A1333B-E079-4452-B947-E85C0D63EDFB}"/>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51B42159-628E-4072-BB75-4278C1C9CB86}"/>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134708</xdr:rowOff>
    </xdr:from>
    <xdr:to>
      <xdr:col>41</xdr:col>
      <xdr:colOff>50800</xdr:colOff>
      <xdr:row>59</xdr:row>
      <xdr:rowOff>28208</xdr:rowOff>
    </xdr:to>
    <xdr:cxnSp macro="">
      <xdr:nvCxnSpPr>
        <xdr:cNvPr id="358" name="直線コネクタ 357">
          <a:extLst>
            <a:ext uri="{FF2B5EF4-FFF2-40B4-BE49-F238E27FC236}">
              <a16:creationId xmlns:a16="http://schemas.microsoft.com/office/drawing/2014/main" id="{3731858C-6A26-41E6-A9A2-5A147498EC21}"/>
            </a:ext>
          </a:extLst>
        </xdr:cNvPr>
        <xdr:cNvCxnSpPr/>
      </xdr:nvCxnSpPr>
      <xdr:spPr>
        <a:xfrm>
          <a:off x="6972300" y="10078808"/>
          <a:ext cx="889000" cy="6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51D0E04B-008C-45F6-9390-4799BEF10DC3}"/>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2CD99207-E942-4249-8AEA-E36F75CE22DA}"/>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4D0217F2-908D-41D3-AD6B-47B8318A67EF}"/>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B86EAF84-1E5C-448F-9577-CA5FEA44C61F}"/>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DF246EA7-DDBD-42CD-A9BE-965BE0C054FD}"/>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C1C4CEC4-EE07-44E1-B35B-4BED23C87E8C}"/>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47A5703C-D5D7-41F5-8112-F4644504116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C0B4BC9A-755A-45A0-A6A0-9FC99F226D9C}"/>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1D5B38C7-C102-4EFC-A090-77E7F6D29CE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126451</xdr:rowOff>
    </xdr:from>
    <xdr:to>
      <xdr:col>55</xdr:col>
      <xdr:colOff>50800</xdr:colOff>
      <xdr:row>59</xdr:row>
      <xdr:rowOff>56601</xdr:rowOff>
    </xdr:to>
    <xdr:sp macro="" textlink="">
      <xdr:nvSpPr>
        <xdr:cNvPr id="368" name="楕円 367">
          <a:extLst>
            <a:ext uri="{FF2B5EF4-FFF2-40B4-BE49-F238E27FC236}">
              <a16:creationId xmlns:a16="http://schemas.microsoft.com/office/drawing/2014/main" id="{3A0D93C2-A4B9-4D52-92E1-E28154871E55}"/>
            </a:ext>
          </a:extLst>
        </xdr:cNvPr>
        <xdr:cNvSpPr/>
      </xdr:nvSpPr>
      <xdr:spPr>
        <a:xfrm>
          <a:off x="10426700" y="1007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41378</xdr:rowOff>
    </xdr:from>
    <xdr:ext cx="534377" cy="259045"/>
    <xdr:sp macro="" textlink="">
      <xdr:nvSpPr>
        <xdr:cNvPr id="369" name="普通建設事業費該当値テキスト">
          <a:extLst>
            <a:ext uri="{FF2B5EF4-FFF2-40B4-BE49-F238E27FC236}">
              <a16:creationId xmlns:a16="http://schemas.microsoft.com/office/drawing/2014/main" id="{EA6913C5-C868-48D8-98AC-5DF52EB4388B}"/>
            </a:ext>
          </a:extLst>
        </xdr:cNvPr>
        <xdr:cNvSpPr txBox="1"/>
      </xdr:nvSpPr>
      <xdr:spPr>
        <a:xfrm>
          <a:off x="10528300" y="998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131180</xdr:rowOff>
    </xdr:from>
    <xdr:to>
      <xdr:col>50</xdr:col>
      <xdr:colOff>165100</xdr:colOff>
      <xdr:row>59</xdr:row>
      <xdr:rowOff>61330</xdr:rowOff>
    </xdr:to>
    <xdr:sp macro="" textlink="">
      <xdr:nvSpPr>
        <xdr:cNvPr id="370" name="楕円 369">
          <a:extLst>
            <a:ext uri="{FF2B5EF4-FFF2-40B4-BE49-F238E27FC236}">
              <a16:creationId xmlns:a16="http://schemas.microsoft.com/office/drawing/2014/main" id="{1DF0E34A-C6CF-4CD9-84C8-D95F640151CE}"/>
            </a:ext>
          </a:extLst>
        </xdr:cNvPr>
        <xdr:cNvSpPr/>
      </xdr:nvSpPr>
      <xdr:spPr>
        <a:xfrm>
          <a:off x="9588500" y="100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52457</xdr:rowOff>
    </xdr:from>
    <xdr:ext cx="534377" cy="259045"/>
    <xdr:sp macro="" textlink="">
      <xdr:nvSpPr>
        <xdr:cNvPr id="371" name="テキスト ボックス 370">
          <a:extLst>
            <a:ext uri="{FF2B5EF4-FFF2-40B4-BE49-F238E27FC236}">
              <a16:creationId xmlns:a16="http://schemas.microsoft.com/office/drawing/2014/main" id="{7F919786-0194-4554-B372-1B1C8A46CE4C}"/>
            </a:ext>
          </a:extLst>
        </xdr:cNvPr>
        <xdr:cNvSpPr txBox="1"/>
      </xdr:nvSpPr>
      <xdr:spPr>
        <a:xfrm>
          <a:off x="9372111" y="1016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164348</xdr:rowOff>
    </xdr:from>
    <xdr:to>
      <xdr:col>46</xdr:col>
      <xdr:colOff>38100</xdr:colOff>
      <xdr:row>59</xdr:row>
      <xdr:rowOff>94498</xdr:rowOff>
    </xdr:to>
    <xdr:sp macro="" textlink="">
      <xdr:nvSpPr>
        <xdr:cNvPr id="372" name="楕円 371">
          <a:extLst>
            <a:ext uri="{FF2B5EF4-FFF2-40B4-BE49-F238E27FC236}">
              <a16:creationId xmlns:a16="http://schemas.microsoft.com/office/drawing/2014/main" id="{C05A4179-5A91-42EE-ACD3-E271D186EC24}"/>
            </a:ext>
          </a:extLst>
        </xdr:cNvPr>
        <xdr:cNvSpPr/>
      </xdr:nvSpPr>
      <xdr:spPr>
        <a:xfrm>
          <a:off x="8699500" y="101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85625</xdr:rowOff>
    </xdr:from>
    <xdr:ext cx="534377" cy="259045"/>
    <xdr:sp macro="" textlink="">
      <xdr:nvSpPr>
        <xdr:cNvPr id="373" name="テキスト ボックス 372">
          <a:extLst>
            <a:ext uri="{FF2B5EF4-FFF2-40B4-BE49-F238E27FC236}">
              <a16:creationId xmlns:a16="http://schemas.microsoft.com/office/drawing/2014/main" id="{84F3FDB1-6976-49EC-BBEB-AAE25325DF75}"/>
            </a:ext>
          </a:extLst>
        </xdr:cNvPr>
        <xdr:cNvSpPr txBox="1"/>
      </xdr:nvSpPr>
      <xdr:spPr>
        <a:xfrm>
          <a:off x="8483111" y="1020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148858</xdr:rowOff>
    </xdr:from>
    <xdr:to>
      <xdr:col>41</xdr:col>
      <xdr:colOff>101600</xdr:colOff>
      <xdr:row>59</xdr:row>
      <xdr:rowOff>79008</xdr:rowOff>
    </xdr:to>
    <xdr:sp macro="" textlink="">
      <xdr:nvSpPr>
        <xdr:cNvPr id="374" name="楕円 373">
          <a:extLst>
            <a:ext uri="{FF2B5EF4-FFF2-40B4-BE49-F238E27FC236}">
              <a16:creationId xmlns:a16="http://schemas.microsoft.com/office/drawing/2014/main" id="{79F04DA3-C4A9-49CA-949B-1E6080981D40}"/>
            </a:ext>
          </a:extLst>
        </xdr:cNvPr>
        <xdr:cNvSpPr/>
      </xdr:nvSpPr>
      <xdr:spPr>
        <a:xfrm>
          <a:off x="7810500" y="1009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70135</xdr:rowOff>
    </xdr:from>
    <xdr:ext cx="534377" cy="259045"/>
    <xdr:sp macro="" textlink="">
      <xdr:nvSpPr>
        <xdr:cNvPr id="375" name="テキスト ボックス 374">
          <a:extLst>
            <a:ext uri="{FF2B5EF4-FFF2-40B4-BE49-F238E27FC236}">
              <a16:creationId xmlns:a16="http://schemas.microsoft.com/office/drawing/2014/main" id="{D53ED6E7-EDE1-431D-929D-3318C9AF62AE}"/>
            </a:ext>
          </a:extLst>
        </xdr:cNvPr>
        <xdr:cNvSpPr txBox="1"/>
      </xdr:nvSpPr>
      <xdr:spPr>
        <a:xfrm>
          <a:off x="7594111" y="101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83908</xdr:rowOff>
    </xdr:from>
    <xdr:to>
      <xdr:col>36</xdr:col>
      <xdr:colOff>165100</xdr:colOff>
      <xdr:row>59</xdr:row>
      <xdr:rowOff>14058</xdr:rowOff>
    </xdr:to>
    <xdr:sp macro="" textlink="">
      <xdr:nvSpPr>
        <xdr:cNvPr id="376" name="楕円 375">
          <a:extLst>
            <a:ext uri="{FF2B5EF4-FFF2-40B4-BE49-F238E27FC236}">
              <a16:creationId xmlns:a16="http://schemas.microsoft.com/office/drawing/2014/main" id="{1C2D4094-4AC5-470D-BB8F-3CFF6D1460EC}"/>
            </a:ext>
          </a:extLst>
        </xdr:cNvPr>
        <xdr:cNvSpPr/>
      </xdr:nvSpPr>
      <xdr:spPr>
        <a:xfrm>
          <a:off x="6921500" y="100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5185</xdr:rowOff>
    </xdr:from>
    <xdr:ext cx="534377" cy="259045"/>
    <xdr:sp macro="" textlink="">
      <xdr:nvSpPr>
        <xdr:cNvPr id="377" name="テキスト ボックス 376">
          <a:extLst>
            <a:ext uri="{FF2B5EF4-FFF2-40B4-BE49-F238E27FC236}">
              <a16:creationId xmlns:a16="http://schemas.microsoft.com/office/drawing/2014/main" id="{ED3F177E-2C99-40DB-9942-5DD7CFC15440}"/>
            </a:ext>
          </a:extLst>
        </xdr:cNvPr>
        <xdr:cNvSpPr txBox="1"/>
      </xdr:nvSpPr>
      <xdr:spPr>
        <a:xfrm>
          <a:off x="6705111" y="101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9EA07553-82B4-4594-812F-E46C9F5369D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CD7F832D-34A6-4BF8-B72B-63626E3533AC}"/>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2156F98E-890E-4B05-A065-3387AD945D05}"/>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7FF8118D-C206-49D0-AB41-5583BF19E2A5}"/>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B94319DA-94D3-4FC0-8D8F-85613D8BEAD8}"/>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9B0C9B1-D97D-4DE4-92A7-219019638684}"/>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DB0D8773-2EE0-4266-9926-E42EDA7D82E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21B095DA-34EC-41B6-96A9-477365A7C8E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46A6870F-C237-4114-9B4F-6C6B6DEA7D9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C92A9D62-B1C9-4A9E-A215-3D23E803D367}"/>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2B20BCB4-C6CC-4EDD-8925-69E1333D7737}"/>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2D5B1D3B-793C-4EBC-9B05-ED5CC8626D4C}"/>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5E9A96E7-D074-4D9D-AF2C-557FD7164AC8}"/>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816D0322-EDCF-4DBA-AD85-A3F1A8687683}"/>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4768DDF-D7DB-4006-86B2-EE0B90598303}"/>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A678EAE1-317D-432B-A8DB-E9334B8DA0AF}"/>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38605F09-F93D-4EB2-8C33-6F2869DF98A4}"/>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DC09DF4B-C826-4E90-8244-86DC66ABC856}"/>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5F42C8AD-ABA1-461A-9338-EC657101C4D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DD584CFA-B845-4AA9-A45F-E200D8FD82C1}"/>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FD090294-DB09-47DB-977E-BA63EB78D1B1}"/>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27537BCF-CB56-433C-A1BF-73E4D2D49E4E}"/>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426B3498-B551-40A1-A438-75463A761B45}"/>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FEE5D753-9ADD-4833-865D-A8CE0C9D89BD}"/>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5F701F6D-C4AE-4944-9172-4790831A1D05}"/>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63BFCECB-5C0F-431D-AEFF-F0AC2EE61EFC}"/>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125957</xdr:rowOff>
    </xdr:from>
    <xdr:to>
      <xdr:col>55</xdr:col>
      <xdr:colOff>0</xdr:colOff>
      <xdr:row>78</xdr:row>
      <xdr:rowOff>128969</xdr:rowOff>
    </xdr:to>
    <xdr:cxnSp macro="">
      <xdr:nvCxnSpPr>
        <xdr:cNvPr id="404" name="直線コネクタ 403">
          <a:extLst>
            <a:ext uri="{FF2B5EF4-FFF2-40B4-BE49-F238E27FC236}">
              <a16:creationId xmlns:a16="http://schemas.microsoft.com/office/drawing/2014/main" id="{9E2AE5DF-EF45-4252-9ABC-8A79A6E46FE5}"/>
            </a:ext>
          </a:extLst>
        </xdr:cNvPr>
        <xdr:cNvCxnSpPr/>
      </xdr:nvCxnSpPr>
      <xdr:spPr>
        <a:xfrm>
          <a:off x="9639300" y="13499057"/>
          <a:ext cx="838200" cy="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AD7675B5-3D8C-4E3F-AF35-CC61038E60B3}"/>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4293F548-1720-4F4E-8D0C-B6A0915A6CA6}"/>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120991</xdr:rowOff>
    </xdr:from>
    <xdr:to>
      <xdr:col>50</xdr:col>
      <xdr:colOff>114300</xdr:colOff>
      <xdr:row>78</xdr:row>
      <xdr:rowOff>125957</xdr:rowOff>
    </xdr:to>
    <xdr:cxnSp macro="">
      <xdr:nvCxnSpPr>
        <xdr:cNvPr id="407" name="直線コネクタ 406">
          <a:extLst>
            <a:ext uri="{FF2B5EF4-FFF2-40B4-BE49-F238E27FC236}">
              <a16:creationId xmlns:a16="http://schemas.microsoft.com/office/drawing/2014/main" id="{B28E51DA-FE80-4425-9B19-8E49F0C8C566}"/>
            </a:ext>
          </a:extLst>
        </xdr:cNvPr>
        <xdr:cNvCxnSpPr/>
      </xdr:nvCxnSpPr>
      <xdr:spPr>
        <a:xfrm>
          <a:off x="8750300" y="13494091"/>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2E9F7DD6-1635-4C6A-86E5-B6B2D4DCBA88}"/>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197880A0-FB46-43AD-A214-F9E3CFACB70E}"/>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120991</xdr:rowOff>
    </xdr:from>
    <xdr:to>
      <xdr:col>45</xdr:col>
      <xdr:colOff>177800</xdr:colOff>
      <xdr:row>78</xdr:row>
      <xdr:rowOff>136074</xdr:rowOff>
    </xdr:to>
    <xdr:cxnSp macro="">
      <xdr:nvCxnSpPr>
        <xdr:cNvPr id="410" name="直線コネクタ 409">
          <a:extLst>
            <a:ext uri="{FF2B5EF4-FFF2-40B4-BE49-F238E27FC236}">
              <a16:creationId xmlns:a16="http://schemas.microsoft.com/office/drawing/2014/main" id="{0A5E0BE3-16A6-4A4A-8EB1-CCBC5030FAEC}"/>
            </a:ext>
          </a:extLst>
        </xdr:cNvPr>
        <xdr:cNvCxnSpPr/>
      </xdr:nvCxnSpPr>
      <xdr:spPr>
        <a:xfrm flipV="1">
          <a:off x="7861300" y="13494091"/>
          <a:ext cx="889000" cy="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BC2DF83A-F0B5-47DF-92A2-583B4CD41218}"/>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9C5C3FC9-7221-40CF-8D6C-CE6CC7FD723A}"/>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127333</xdr:rowOff>
    </xdr:from>
    <xdr:to>
      <xdr:col>41</xdr:col>
      <xdr:colOff>50800</xdr:colOff>
      <xdr:row>78</xdr:row>
      <xdr:rowOff>136074</xdr:rowOff>
    </xdr:to>
    <xdr:cxnSp macro="">
      <xdr:nvCxnSpPr>
        <xdr:cNvPr id="413" name="直線コネクタ 412">
          <a:extLst>
            <a:ext uri="{FF2B5EF4-FFF2-40B4-BE49-F238E27FC236}">
              <a16:creationId xmlns:a16="http://schemas.microsoft.com/office/drawing/2014/main" id="{8A883233-9BCC-44EF-AD79-6BE6E08950B5}"/>
            </a:ext>
          </a:extLst>
        </xdr:cNvPr>
        <xdr:cNvCxnSpPr/>
      </xdr:nvCxnSpPr>
      <xdr:spPr>
        <a:xfrm>
          <a:off x="6972300" y="13500433"/>
          <a:ext cx="889000" cy="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3E4272F9-32FB-4E9F-A94D-74923AADC1AB}"/>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6D508319-D316-4A0D-A332-FED0ABF3F4DB}"/>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9C3C8E22-F0C6-4C76-BB77-A171B3228113}"/>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64C54B8B-4421-4D57-B5D1-19BBBBD341A5}"/>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D7FA7F36-68FB-414A-9B64-80A6F43940FA}"/>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73B1BF87-9331-41CC-983C-233D1932645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AD695B70-227B-4790-A843-AF80BBF4975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D160A188-D984-452D-B6C4-4B2A86D8223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F9FC463-B958-4B4D-AB08-2D32B9351CFD}"/>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78169</xdr:rowOff>
    </xdr:from>
    <xdr:to>
      <xdr:col>55</xdr:col>
      <xdr:colOff>50800</xdr:colOff>
      <xdr:row>79</xdr:row>
      <xdr:rowOff>8319</xdr:rowOff>
    </xdr:to>
    <xdr:sp macro="" textlink="">
      <xdr:nvSpPr>
        <xdr:cNvPr id="423" name="楕円 422">
          <a:extLst>
            <a:ext uri="{FF2B5EF4-FFF2-40B4-BE49-F238E27FC236}">
              <a16:creationId xmlns:a16="http://schemas.microsoft.com/office/drawing/2014/main" id="{A66B3DA2-EB99-480E-A29A-21448D817D82}"/>
            </a:ext>
          </a:extLst>
        </xdr:cNvPr>
        <xdr:cNvSpPr/>
      </xdr:nvSpPr>
      <xdr:spPr>
        <a:xfrm>
          <a:off x="10426700" y="134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164546</xdr:rowOff>
    </xdr:from>
    <xdr:ext cx="469744" cy="259045"/>
    <xdr:sp macro="" textlink="">
      <xdr:nvSpPr>
        <xdr:cNvPr id="424" name="普通建設事業費 （ うち新規整備　）該当値テキスト">
          <a:extLst>
            <a:ext uri="{FF2B5EF4-FFF2-40B4-BE49-F238E27FC236}">
              <a16:creationId xmlns:a16="http://schemas.microsoft.com/office/drawing/2014/main" id="{EEA7BDDD-C311-4243-AB36-0E7F1AF21060}"/>
            </a:ext>
          </a:extLst>
        </xdr:cNvPr>
        <xdr:cNvSpPr txBox="1"/>
      </xdr:nvSpPr>
      <xdr:spPr>
        <a:xfrm>
          <a:off x="10528300" y="1336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75157</xdr:rowOff>
    </xdr:from>
    <xdr:to>
      <xdr:col>50</xdr:col>
      <xdr:colOff>165100</xdr:colOff>
      <xdr:row>79</xdr:row>
      <xdr:rowOff>5307</xdr:rowOff>
    </xdr:to>
    <xdr:sp macro="" textlink="">
      <xdr:nvSpPr>
        <xdr:cNvPr id="425" name="楕円 424">
          <a:extLst>
            <a:ext uri="{FF2B5EF4-FFF2-40B4-BE49-F238E27FC236}">
              <a16:creationId xmlns:a16="http://schemas.microsoft.com/office/drawing/2014/main" id="{9D3FFFB8-7F9D-40AD-ACAB-221B16D25147}"/>
            </a:ext>
          </a:extLst>
        </xdr:cNvPr>
        <xdr:cNvSpPr/>
      </xdr:nvSpPr>
      <xdr:spPr>
        <a:xfrm>
          <a:off x="9588500" y="1344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167884</xdr:rowOff>
    </xdr:from>
    <xdr:ext cx="469744" cy="259045"/>
    <xdr:sp macro="" textlink="">
      <xdr:nvSpPr>
        <xdr:cNvPr id="426" name="テキスト ボックス 425">
          <a:extLst>
            <a:ext uri="{FF2B5EF4-FFF2-40B4-BE49-F238E27FC236}">
              <a16:creationId xmlns:a16="http://schemas.microsoft.com/office/drawing/2014/main" id="{32B33DB9-84AB-48D1-8CFC-E7BD1DC090B2}"/>
            </a:ext>
          </a:extLst>
        </xdr:cNvPr>
        <xdr:cNvSpPr txBox="1"/>
      </xdr:nvSpPr>
      <xdr:spPr>
        <a:xfrm>
          <a:off x="9404428" y="1354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70191</xdr:rowOff>
    </xdr:from>
    <xdr:to>
      <xdr:col>46</xdr:col>
      <xdr:colOff>38100</xdr:colOff>
      <xdr:row>79</xdr:row>
      <xdr:rowOff>341</xdr:rowOff>
    </xdr:to>
    <xdr:sp macro="" textlink="">
      <xdr:nvSpPr>
        <xdr:cNvPr id="427" name="楕円 426">
          <a:extLst>
            <a:ext uri="{FF2B5EF4-FFF2-40B4-BE49-F238E27FC236}">
              <a16:creationId xmlns:a16="http://schemas.microsoft.com/office/drawing/2014/main" id="{8C7F87E0-286F-4357-BF2E-28A879223B97}"/>
            </a:ext>
          </a:extLst>
        </xdr:cNvPr>
        <xdr:cNvSpPr/>
      </xdr:nvSpPr>
      <xdr:spPr>
        <a:xfrm>
          <a:off x="8699500" y="134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162918</xdr:rowOff>
    </xdr:from>
    <xdr:ext cx="469744" cy="259045"/>
    <xdr:sp macro="" textlink="">
      <xdr:nvSpPr>
        <xdr:cNvPr id="428" name="テキスト ボックス 427">
          <a:extLst>
            <a:ext uri="{FF2B5EF4-FFF2-40B4-BE49-F238E27FC236}">
              <a16:creationId xmlns:a16="http://schemas.microsoft.com/office/drawing/2014/main" id="{99DEC4F1-8BD2-4C2C-93F0-0A0830FA4A83}"/>
            </a:ext>
          </a:extLst>
        </xdr:cNvPr>
        <xdr:cNvSpPr txBox="1"/>
      </xdr:nvSpPr>
      <xdr:spPr>
        <a:xfrm>
          <a:off x="8515428" y="1353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85274</xdr:rowOff>
    </xdr:from>
    <xdr:to>
      <xdr:col>41</xdr:col>
      <xdr:colOff>101600</xdr:colOff>
      <xdr:row>79</xdr:row>
      <xdr:rowOff>15424</xdr:rowOff>
    </xdr:to>
    <xdr:sp macro="" textlink="">
      <xdr:nvSpPr>
        <xdr:cNvPr id="429" name="楕円 428">
          <a:extLst>
            <a:ext uri="{FF2B5EF4-FFF2-40B4-BE49-F238E27FC236}">
              <a16:creationId xmlns:a16="http://schemas.microsoft.com/office/drawing/2014/main" id="{2F3B5A2A-16EA-41AE-98C3-235D51EF65A6}"/>
            </a:ext>
          </a:extLst>
        </xdr:cNvPr>
        <xdr:cNvSpPr/>
      </xdr:nvSpPr>
      <xdr:spPr>
        <a:xfrm>
          <a:off x="7810500" y="134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6551</xdr:rowOff>
    </xdr:from>
    <xdr:ext cx="378565" cy="259045"/>
    <xdr:sp macro="" textlink="">
      <xdr:nvSpPr>
        <xdr:cNvPr id="430" name="テキスト ボックス 429">
          <a:extLst>
            <a:ext uri="{FF2B5EF4-FFF2-40B4-BE49-F238E27FC236}">
              <a16:creationId xmlns:a16="http://schemas.microsoft.com/office/drawing/2014/main" id="{19D8CB59-6B4A-40FF-B665-F5FFFEFED282}"/>
            </a:ext>
          </a:extLst>
        </xdr:cNvPr>
        <xdr:cNvSpPr txBox="1"/>
      </xdr:nvSpPr>
      <xdr:spPr>
        <a:xfrm>
          <a:off x="7672017" y="1355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76533</xdr:rowOff>
    </xdr:from>
    <xdr:to>
      <xdr:col>36</xdr:col>
      <xdr:colOff>165100</xdr:colOff>
      <xdr:row>79</xdr:row>
      <xdr:rowOff>6683</xdr:rowOff>
    </xdr:to>
    <xdr:sp macro="" textlink="">
      <xdr:nvSpPr>
        <xdr:cNvPr id="431" name="楕円 430">
          <a:extLst>
            <a:ext uri="{FF2B5EF4-FFF2-40B4-BE49-F238E27FC236}">
              <a16:creationId xmlns:a16="http://schemas.microsoft.com/office/drawing/2014/main" id="{95592318-EBD5-44CB-B3F2-E2B6995CF11B}"/>
            </a:ext>
          </a:extLst>
        </xdr:cNvPr>
        <xdr:cNvSpPr/>
      </xdr:nvSpPr>
      <xdr:spPr>
        <a:xfrm>
          <a:off x="6921500" y="1344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169260</xdr:rowOff>
    </xdr:from>
    <xdr:ext cx="469744" cy="259045"/>
    <xdr:sp macro="" textlink="">
      <xdr:nvSpPr>
        <xdr:cNvPr id="432" name="テキスト ボックス 431">
          <a:extLst>
            <a:ext uri="{FF2B5EF4-FFF2-40B4-BE49-F238E27FC236}">
              <a16:creationId xmlns:a16="http://schemas.microsoft.com/office/drawing/2014/main" id="{ACE0C0D0-AE47-4437-9823-D359CD5A9E25}"/>
            </a:ext>
          </a:extLst>
        </xdr:cNvPr>
        <xdr:cNvSpPr txBox="1"/>
      </xdr:nvSpPr>
      <xdr:spPr>
        <a:xfrm>
          <a:off x="6737428" y="1354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9A85D005-78FA-45E7-9132-FE93173942E7}"/>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62158A2B-90FA-42D2-804A-763D7F0F674E}"/>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6A2A6C96-92C8-4145-BE7F-2818AC4DE5FA}"/>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80F0CB4E-4ACD-445F-B06E-14C046B9B697}"/>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37B7D04C-EB8D-4B8E-9514-8B9EF49E467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18AE171B-BB35-475A-8010-2AD6E99F7D6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6474C709-9A46-4DDF-B9B2-E6BC1AC34CE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2B2F46D0-D4DA-4FC9-AECE-01761C51F51F}"/>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AA2010F5-91E3-434A-ACAB-13457A45050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4C580679-65CE-4E59-9ABA-3BF0368EA837}"/>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4319676D-58CB-46C0-A599-30CA98236A7F}"/>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7B1E3034-D4FB-4EE2-9EB5-D3F68E22E755}"/>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5065B4BA-E26C-4191-9FFA-9ECACF30BE26}"/>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FC145BD8-1E1B-49FA-B067-875B14D0499D}"/>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CD8B23A9-BEE6-4427-BB05-99FFB8BB2401}"/>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42A133A3-DACC-411C-B11F-F44FDBF61063}"/>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F9009813-00D0-4873-8BD8-1A21909C6F88}"/>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50A7AE47-470E-4006-BCA2-0E3384C86D09}"/>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9AC95D9D-7B1F-457C-8472-C2227CE55486}"/>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B95FAD6-B6CF-44C3-A1CC-95451A51F50D}"/>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7A7F5D73-5FD2-4578-9DE5-D4E7D197EFA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D0A4656-9B76-4325-83A2-51340F68082D}"/>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8E4750D0-100A-41C7-B6D1-EF6D3BAAFB8D}"/>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1ECAD521-63BC-4ADF-85B9-8FF21C419FDD}"/>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551F6D82-851F-4D4F-B358-7F8520F6221D}"/>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D7DCA4F9-C639-4400-A6AF-822639364F8D}"/>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74645</xdr:rowOff>
    </xdr:from>
    <xdr:to>
      <xdr:col>55</xdr:col>
      <xdr:colOff>0</xdr:colOff>
      <xdr:row>97</xdr:row>
      <xdr:rowOff>79400</xdr:rowOff>
    </xdr:to>
    <xdr:cxnSp macro="">
      <xdr:nvCxnSpPr>
        <xdr:cNvPr id="459" name="直線コネクタ 458">
          <a:extLst>
            <a:ext uri="{FF2B5EF4-FFF2-40B4-BE49-F238E27FC236}">
              <a16:creationId xmlns:a16="http://schemas.microsoft.com/office/drawing/2014/main" id="{3E5984F1-D09B-4E4C-AB76-AADCE5BD8BA2}"/>
            </a:ext>
          </a:extLst>
        </xdr:cNvPr>
        <xdr:cNvCxnSpPr/>
      </xdr:nvCxnSpPr>
      <xdr:spPr>
        <a:xfrm flipV="1">
          <a:off x="9639300" y="16705295"/>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847444E8-2523-430B-BBAD-DE6D95C88373}"/>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FD1D202B-E3D3-4756-A174-30B23FB57FD6}"/>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79400</xdr:rowOff>
    </xdr:from>
    <xdr:to>
      <xdr:col>50</xdr:col>
      <xdr:colOff>114300</xdr:colOff>
      <xdr:row>98</xdr:row>
      <xdr:rowOff>5434</xdr:rowOff>
    </xdr:to>
    <xdr:cxnSp macro="">
      <xdr:nvCxnSpPr>
        <xdr:cNvPr id="462" name="直線コネクタ 461">
          <a:extLst>
            <a:ext uri="{FF2B5EF4-FFF2-40B4-BE49-F238E27FC236}">
              <a16:creationId xmlns:a16="http://schemas.microsoft.com/office/drawing/2014/main" id="{6ECC5A20-8006-4234-B6D5-C9695DE6CC29}"/>
            </a:ext>
          </a:extLst>
        </xdr:cNvPr>
        <xdr:cNvCxnSpPr/>
      </xdr:nvCxnSpPr>
      <xdr:spPr>
        <a:xfrm flipV="1">
          <a:off x="8750300" y="16710050"/>
          <a:ext cx="889000" cy="9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A02D4BE-DBAE-4485-8C01-2CF54E9EF07D}"/>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A42313E1-6AC7-4E0D-934A-5FAFB7791776}"/>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151285</xdr:rowOff>
    </xdr:from>
    <xdr:to>
      <xdr:col>45</xdr:col>
      <xdr:colOff>177800</xdr:colOff>
      <xdr:row>98</xdr:row>
      <xdr:rowOff>5434</xdr:rowOff>
    </xdr:to>
    <xdr:cxnSp macro="">
      <xdr:nvCxnSpPr>
        <xdr:cNvPr id="465" name="直線コネクタ 464">
          <a:extLst>
            <a:ext uri="{FF2B5EF4-FFF2-40B4-BE49-F238E27FC236}">
              <a16:creationId xmlns:a16="http://schemas.microsoft.com/office/drawing/2014/main" id="{09A4423B-C343-4A6B-9AAF-1F37B280A5E7}"/>
            </a:ext>
          </a:extLst>
        </xdr:cNvPr>
        <xdr:cNvCxnSpPr/>
      </xdr:nvCxnSpPr>
      <xdr:spPr>
        <a:xfrm>
          <a:off x="7861300" y="16781935"/>
          <a:ext cx="889000" cy="2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EE7DE082-CE4F-4FC9-8EE5-6A47561F8AD1}"/>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E55A10D5-6AEF-4A06-AF4B-EBAA33135579}"/>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122797</xdr:rowOff>
    </xdr:from>
    <xdr:to>
      <xdr:col>41</xdr:col>
      <xdr:colOff>50800</xdr:colOff>
      <xdr:row>97</xdr:row>
      <xdr:rowOff>151285</xdr:rowOff>
    </xdr:to>
    <xdr:cxnSp macro="">
      <xdr:nvCxnSpPr>
        <xdr:cNvPr id="468" name="直線コネクタ 467">
          <a:extLst>
            <a:ext uri="{FF2B5EF4-FFF2-40B4-BE49-F238E27FC236}">
              <a16:creationId xmlns:a16="http://schemas.microsoft.com/office/drawing/2014/main" id="{4589B487-6A03-4D5C-8CCB-CA2EE846198F}"/>
            </a:ext>
          </a:extLst>
        </xdr:cNvPr>
        <xdr:cNvCxnSpPr/>
      </xdr:nvCxnSpPr>
      <xdr:spPr>
        <a:xfrm>
          <a:off x="6972300" y="16581997"/>
          <a:ext cx="889000" cy="19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F7700AD0-DBE1-4CEB-9C85-4AE8CDE2C01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D93A0C8D-2974-4178-B17A-CB3BE1F70866}"/>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31713DFB-D9BD-4601-BEFD-0F35982855AF}"/>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E1F676DE-0C4F-4BD8-8B2F-28361D975ACD}"/>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A131AA23-41BD-4AEF-BE45-770B368E0E5F}"/>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FF081D95-83CE-4806-8375-BD1EDB2993E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95E57B1C-13F5-45CD-87D6-02F0205DFE6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4E8A0594-B60F-4C5F-B4F4-2AC05D0EE9C5}"/>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C455A384-C5FB-4F71-9657-6FE5B1B5667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23845</xdr:rowOff>
    </xdr:from>
    <xdr:to>
      <xdr:col>55</xdr:col>
      <xdr:colOff>50800</xdr:colOff>
      <xdr:row>97</xdr:row>
      <xdr:rowOff>125445</xdr:rowOff>
    </xdr:to>
    <xdr:sp macro="" textlink="">
      <xdr:nvSpPr>
        <xdr:cNvPr id="478" name="楕円 477">
          <a:extLst>
            <a:ext uri="{FF2B5EF4-FFF2-40B4-BE49-F238E27FC236}">
              <a16:creationId xmlns:a16="http://schemas.microsoft.com/office/drawing/2014/main" id="{11AA6101-2A5C-4535-BFD6-7C82D0D1DC2C}"/>
            </a:ext>
          </a:extLst>
        </xdr:cNvPr>
        <xdr:cNvSpPr/>
      </xdr:nvSpPr>
      <xdr:spPr>
        <a:xfrm>
          <a:off x="10426700" y="166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2272</xdr:rowOff>
    </xdr:from>
    <xdr:ext cx="534377" cy="259045"/>
    <xdr:sp macro="" textlink="">
      <xdr:nvSpPr>
        <xdr:cNvPr id="479" name="普通建設事業費 （ うち更新整備　）該当値テキスト">
          <a:extLst>
            <a:ext uri="{FF2B5EF4-FFF2-40B4-BE49-F238E27FC236}">
              <a16:creationId xmlns:a16="http://schemas.microsoft.com/office/drawing/2014/main" id="{320F5209-1924-4243-BAC6-BE35B7CAAEC7}"/>
            </a:ext>
          </a:extLst>
        </xdr:cNvPr>
        <xdr:cNvSpPr txBox="1"/>
      </xdr:nvSpPr>
      <xdr:spPr>
        <a:xfrm>
          <a:off x="10528300" y="166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28600</xdr:rowOff>
    </xdr:from>
    <xdr:to>
      <xdr:col>50</xdr:col>
      <xdr:colOff>165100</xdr:colOff>
      <xdr:row>97</xdr:row>
      <xdr:rowOff>130200</xdr:rowOff>
    </xdr:to>
    <xdr:sp macro="" textlink="">
      <xdr:nvSpPr>
        <xdr:cNvPr id="480" name="楕円 479">
          <a:extLst>
            <a:ext uri="{FF2B5EF4-FFF2-40B4-BE49-F238E27FC236}">
              <a16:creationId xmlns:a16="http://schemas.microsoft.com/office/drawing/2014/main" id="{B8CE7D4F-6951-4DDC-9CA5-34BB4D720A34}"/>
            </a:ext>
          </a:extLst>
        </xdr:cNvPr>
        <xdr:cNvSpPr/>
      </xdr:nvSpPr>
      <xdr:spPr>
        <a:xfrm>
          <a:off x="9588500" y="166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121327</xdr:rowOff>
    </xdr:from>
    <xdr:ext cx="534377" cy="259045"/>
    <xdr:sp macro="" textlink="">
      <xdr:nvSpPr>
        <xdr:cNvPr id="481" name="テキスト ボックス 480">
          <a:extLst>
            <a:ext uri="{FF2B5EF4-FFF2-40B4-BE49-F238E27FC236}">
              <a16:creationId xmlns:a16="http://schemas.microsoft.com/office/drawing/2014/main" id="{411D304A-3E2E-4048-98CA-4A7D6A540AE5}"/>
            </a:ext>
          </a:extLst>
        </xdr:cNvPr>
        <xdr:cNvSpPr txBox="1"/>
      </xdr:nvSpPr>
      <xdr:spPr>
        <a:xfrm>
          <a:off x="9372111" y="167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126084</xdr:rowOff>
    </xdr:from>
    <xdr:to>
      <xdr:col>46</xdr:col>
      <xdr:colOff>38100</xdr:colOff>
      <xdr:row>98</xdr:row>
      <xdr:rowOff>56234</xdr:rowOff>
    </xdr:to>
    <xdr:sp macro="" textlink="">
      <xdr:nvSpPr>
        <xdr:cNvPr id="482" name="楕円 481">
          <a:extLst>
            <a:ext uri="{FF2B5EF4-FFF2-40B4-BE49-F238E27FC236}">
              <a16:creationId xmlns:a16="http://schemas.microsoft.com/office/drawing/2014/main" id="{3CAAB199-DCC8-43B6-8022-FBCAC8081377}"/>
            </a:ext>
          </a:extLst>
        </xdr:cNvPr>
        <xdr:cNvSpPr/>
      </xdr:nvSpPr>
      <xdr:spPr>
        <a:xfrm>
          <a:off x="8699500" y="167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47361</xdr:rowOff>
    </xdr:from>
    <xdr:ext cx="534377" cy="259045"/>
    <xdr:sp macro="" textlink="">
      <xdr:nvSpPr>
        <xdr:cNvPr id="483" name="テキスト ボックス 482">
          <a:extLst>
            <a:ext uri="{FF2B5EF4-FFF2-40B4-BE49-F238E27FC236}">
              <a16:creationId xmlns:a16="http://schemas.microsoft.com/office/drawing/2014/main" id="{E7A683CE-36E5-4F1F-863A-16E470996178}"/>
            </a:ext>
          </a:extLst>
        </xdr:cNvPr>
        <xdr:cNvSpPr txBox="1"/>
      </xdr:nvSpPr>
      <xdr:spPr>
        <a:xfrm>
          <a:off x="8483111" y="168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100485</xdr:rowOff>
    </xdr:from>
    <xdr:to>
      <xdr:col>41</xdr:col>
      <xdr:colOff>101600</xdr:colOff>
      <xdr:row>98</xdr:row>
      <xdr:rowOff>30635</xdr:rowOff>
    </xdr:to>
    <xdr:sp macro="" textlink="">
      <xdr:nvSpPr>
        <xdr:cNvPr id="484" name="楕円 483">
          <a:extLst>
            <a:ext uri="{FF2B5EF4-FFF2-40B4-BE49-F238E27FC236}">
              <a16:creationId xmlns:a16="http://schemas.microsoft.com/office/drawing/2014/main" id="{327D0042-E18D-4F19-9B5E-78464E4F0D3E}"/>
            </a:ext>
          </a:extLst>
        </xdr:cNvPr>
        <xdr:cNvSpPr/>
      </xdr:nvSpPr>
      <xdr:spPr>
        <a:xfrm>
          <a:off x="7810500" y="167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21762</xdr:rowOff>
    </xdr:from>
    <xdr:ext cx="534377" cy="259045"/>
    <xdr:sp macro="" textlink="">
      <xdr:nvSpPr>
        <xdr:cNvPr id="485" name="テキスト ボックス 484">
          <a:extLst>
            <a:ext uri="{FF2B5EF4-FFF2-40B4-BE49-F238E27FC236}">
              <a16:creationId xmlns:a16="http://schemas.microsoft.com/office/drawing/2014/main" id="{9B7B7917-430B-4BFA-8DDF-CACCB6714198}"/>
            </a:ext>
          </a:extLst>
        </xdr:cNvPr>
        <xdr:cNvSpPr txBox="1"/>
      </xdr:nvSpPr>
      <xdr:spPr>
        <a:xfrm>
          <a:off x="7594111" y="1682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71997</xdr:rowOff>
    </xdr:from>
    <xdr:to>
      <xdr:col>36</xdr:col>
      <xdr:colOff>165100</xdr:colOff>
      <xdr:row>97</xdr:row>
      <xdr:rowOff>2147</xdr:rowOff>
    </xdr:to>
    <xdr:sp macro="" textlink="">
      <xdr:nvSpPr>
        <xdr:cNvPr id="486" name="楕円 485">
          <a:extLst>
            <a:ext uri="{FF2B5EF4-FFF2-40B4-BE49-F238E27FC236}">
              <a16:creationId xmlns:a16="http://schemas.microsoft.com/office/drawing/2014/main" id="{55994B46-B03E-4DC2-BF58-B7D5DA54B822}"/>
            </a:ext>
          </a:extLst>
        </xdr:cNvPr>
        <xdr:cNvSpPr/>
      </xdr:nvSpPr>
      <xdr:spPr>
        <a:xfrm>
          <a:off x="6921500" y="165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18674</xdr:rowOff>
    </xdr:from>
    <xdr:ext cx="534377" cy="259045"/>
    <xdr:sp macro="" textlink="">
      <xdr:nvSpPr>
        <xdr:cNvPr id="487" name="テキスト ボックス 486">
          <a:extLst>
            <a:ext uri="{FF2B5EF4-FFF2-40B4-BE49-F238E27FC236}">
              <a16:creationId xmlns:a16="http://schemas.microsoft.com/office/drawing/2014/main" id="{E8E5410F-CFC6-4C2B-AF0D-0877615B4F31}"/>
            </a:ext>
          </a:extLst>
        </xdr:cNvPr>
        <xdr:cNvSpPr txBox="1"/>
      </xdr:nvSpPr>
      <xdr:spPr>
        <a:xfrm>
          <a:off x="6705111" y="1630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B9F14EF-3D72-4601-A00A-6716BA820B3F}"/>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88CB387B-A139-429D-AB04-E5F13217F2D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7592F53D-6E77-45A8-B687-03B8B680AF3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700A50E5-EA2E-49EB-9629-E9AC2E508DE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59EE54B4-A3AC-4825-B851-F7726D28380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F1383BDF-1287-4BE3-8655-BF99BEB32FEC}"/>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F44DB272-9103-4447-8F33-C7639F6ABE86}"/>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45A63884-685A-4A94-AC85-BC5D05D58C5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1797BCCC-C00A-4784-832C-DCB231F2129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CD8F1DBC-CBE9-445E-93FF-6CAD8080CFC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A3909488-266B-4D61-B028-58458E7F2096}"/>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E8BF3AB6-CFB0-426F-9809-C563C4402DCC}"/>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A2A0DC64-2C44-40D7-996E-7E3557121EA2}"/>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AAE83BF0-3C16-4E61-A63F-3644E12CAC66}"/>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E6CB7A26-8448-4AD4-BAA9-7995A7983587}"/>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33B3B35-AE66-4B54-8013-1BD8839F404A}"/>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1060BCC5-0A9A-4FA5-A57A-24343DDAAAE2}"/>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D0BB944F-EFBC-4281-A210-718E69CCB7C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FF01A2B7-911E-4BED-908A-C9738701F19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2166E2A9-4A53-4DFE-87F0-0B60D93A5708}"/>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9FAF43C5-DAE5-4EE5-AF04-2CD621A7FC9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3845FB77-05A7-46D7-9E8D-A37A30D475AF}"/>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3B4C44E-6DB0-4848-B73B-6947E0F58718}"/>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1614BC63-A6F1-4CA7-9F3B-F7C2FD709F1C}"/>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EF89D5D0-6367-44DF-8CD0-DDFED3E7E5A9}"/>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92E73B68-BB24-4EE4-A875-D0D8A498119A}"/>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124037</xdr:rowOff>
    </xdr:from>
    <xdr:to>
      <xdr:col>85</xdr:col>
      <xdr:colOff>127000</xdr:colOff>
      <xdr:row>38</xdr:row>
      <xdr:rowOff>138347</xdr:rowOff>
    </xdr:to>
    <xdr:cxnSp macro="">
      <xdr:nvCxnSpPr>
        <xdr:cNvPr id="514" name="直線コネクタ 513">
          <a:extLst>
            <a:ext uri="{FF2B5EF4-FFF2-40B4-BE49-F238E27FC236}">
              <a16:creationId xmlns:a16="http://schemas.microsoft.com/office/drawing/2014/main" id="{B7C9F068-4867-4064-B9E2-FA6EA1E1177A}"/>
            </a:ext>
          </a:extLst>
        </xdr:cNvPr>
        <xdr:cNvCxnSpPr/>
      </xdr:nvCxnSpPr>
      <xdr:spPr>
        <a:xfrm flipV="1">
          <a:off x="15481300" y="6639137"/>
          <a:ext cx="8382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CE89A831-B902-4D32-833C-396E9EB8857C}"/>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4BEE7E10-0297-4E87-8471-880469264062}"/>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61519</xdr:rowOff>
    </xdr:from>
    <xdr:to>
      <xdr:col>81</xdr:col>
      <xdr:colOff>50800</xdr:colOff>
      <xdr:row>38</xdr:row>
      <xdr:rowOff>138347</xdr:rowOff>
    </xdr:to>
    <xdr:cxnSp macro="">
      <xdr:nvCxnSpPr>
        <xdr:cNvPr id="517" name="直線コネクタ 516">
          <a:extLst>
            <a:ext uri="{FF2B5EF4-FFF2-40B4-BE49-F238E27FC236}">
              <a16:creationId xmlns:a16="http://schemas.microsoft.com/office/drawing/2014/main" id="{E7F34FBB-7415-48D0-8D44-1AB424ABBAFC}"/>
            </a:ext>
          </a:extLst>
        </xdr:cNvPr>
        <xdr:cNvCxnSpPr/>
      </xdr:nvCxnSpPr>
      <xdr:spPr>
        <a:xfrm>
          <a:off x="14592300" y="6576619"/>
          <a:ext cx="889000" cy="7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1D65379D-6883-4A65-ADB4-1BE4F8BFC716}"/>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B5FF4C55-FE13-4562-A2CA-5F40FCD46C1C}"/>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48873</xdr:rowOff>
    </xdr:from>
    <xdr:to>
      <xdr:col>76</xdr:col>
      <xdr:colOff>114300</xdr:colOff>
      <xdr:row>38</xdr:row>
      <xdr:rowOff>61519</xdr:rowOff>
    </xdr:to>
    <xdr:cxnSp macro="">
      <xdr:nvCxnSpPr>
        <xdr:cNvPr id="520" name="直線コネクタ 519">
          <a:extLst>
            <a:ext uri="{FF2B5EF4-FFF2-40B4-BE49-F238E27FC236}">
              <a16:creationId xmlns:a16="http://schemas.microsoft.com/office/drawing/2014/main" id="{8BED95CB-FD7B-4918-95F4-72ED86D995E6}"/>
            </a:ext>
          </a:extLst>
        </xdr:cNvPr>
        <xdr:cNvCxnSpPr/>
      </xdr:nvCxnSpPr>
      <xdr:spPr>
        <a:xfrm>
          <a:off x="13703300" y="6563973"/>
          <a:ext cx="889000" cy="1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A6765634-DE42-4CE5-97F2-5039C900873A}"/>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3C6D96DD-D5E3-4D52-A6A6-1EC67F2452F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48873</xdr:rowOff>
    </xdr:from>
    <xdr:to>
      <xdr:col>71</xdr:col>
      <xdr:colOff>177800</xdr:colOff>
      <xdr:row>38</xdr:row>
      <xdr:rowOff>139088</xdr:rowOff>
    </xdr:to>
    <xdr:cxnSp macro="">
      <xdr:nvCxnSpPr>
        <xdr:cNvPr id="523" name="直線コネクタ 522">
          <a:extLst>
            <a:ext uri="{FF2B5EF4-FFF2-40B4-BE49-F238E27FC236}">
              <a16:creationId xmlns:a16="http://schemas.microsoft.com/office/drawing/2014/main" id="{760F1518-3947-407C-A960-EE0B04958D6F}"/>
            </a:ext>
          </a:extLst>
        </xdr:cNvPr>
        <xdr:cNvCxnSpPr/>
      </xdr:nvCxnSpPr>
      <xdr:spPr>
        <a:xfrm flipV="1">
          <a:off x="12814300" y="6563973"/>
          <a:ext cx="889000" cy="9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928DEDF3-1DDB-4D98-AD86-0F2436F1DE2F}"/>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5" name="テキスト ボックス 524">
          <a:extLst>
            <a:ext uri="{FF2B5EF4-FFF2-40B4-BE49-F238E27FC236}">
              <a16:creationId xmlns:a16="http://schemas.microsoft.com/office/drawing/2014/main" id="{7829606E-0936-4E4B-8909-6D11BC74BBBB}"/>
            </a:ext>
          </a:extLst>
        </xdr:cNvPr>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9C8D85A7-998F-4C56-9878-4193DC01F012}"/>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F8F4EA81-F1DB-40BC-84C2-29F95DD11BF7}"/>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A3781B8C-C93F-492F-8896-52E377CE8D9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7B050257-060C-462C-9402-C19B0F92648B}"/>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AF7E1FAA-4A76-4AD3-8B03-F8E66034D39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12AF66B5-51E3-4751-822D-CD9ABEE436E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E6F48066-B69D-485B-AB6F-4E91ACE35C68}"/>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73237</xdr:rowOff>
    </xdr:from>
    <xdr:to>
      <xdr:col>85</xdr:col>
      <xdr:colOff>177800</xdr:colOff>
      <xdr:row>39</xdr:row>
      <xdr:rowOff>3387</xdr:rowOff>
    </xdr:to>
    <xdr:sp macro="" textlink="">
      <xdr:nvSpPr>
        <xdr:cNvPr id="533" name="楕円 532">
          <a:extLst>
            <a:ext uri="{FF2B5EF4-FFF2-40B4-BE49-F238E27FC236}">
              <a16:creationId xmlns:a16="http://schemas.microsoft.com/office/drawing/2014/main" id="{9123CF3B-5C96-43DC-B84D-5041C1855BE4}"/>
            </a:ext>
          </a:extLst>
        </xdr:cNvPr>
        <xdr:cNvSpPr/>
      </xdr:nvSpPr>
      <xdr:spPr>
        <a:xfrm>
          <a:off x="162687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159614</xdr:rowOff>
    </xdr:from>
    <xdr:ext cx="469744" cy="259045"/>
    <xdr:sp macro="" textlink="">
      <xdr:nvSpPr>
        <xdr:cNvPr id="534" name="災害復旧事業費該当値テキスト">
          <a:extLst>
            <a:ext uri="{FF2B5EF4-FFF2-40B4-BE49-F238E27FC236}">
              <a16:creationId xmlns:a16="http://schemas.microsoft.com/office/drawing/2014/main" id="{E9AF6F03-8C27-486A-8B9A-4E5D8A3947E4}"/>
            </a:ext>
          </a:extLst>
        </xdr:cNvPr>
        <xdr:cNvSpPr txBox="1"/>
      </xdr:nvSpPr>
      <xdr:spPr>
        <a:xfrm>
          <a:off x="16370300" y="650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87547</xdr:rowOff>
    </xdr:from>
    <xdr:to>
      <xdr:col>81</xdr:col>
      <xdr:colOff>101600</xdr:colOff>
      <xdr:row>39</xdr:row>
      <xdr:rowOff>17697</xdr:rowOff>
    </xdr:to>
    <xdr:sp macro="" textlink="">
      <xdr:nvSpPr>
        <xdr:cNvPr id="535" name="楕円 534">
          <a:extLst>
            <a:ext uri="{FF2B5EF4-FFF2-40B4-BE49-F238E27FC236}">
              <a16:creationId xmlns:a16="http://schemas.microsoft.com/office/drawing/2014/main" id="{58EA64B5-148E-4919-967D-27270F897DC6}"/>
            </a:ext>
          </a:extLst>
        </xdr:cNvPr>
        <xdr:cNvSpPr/>
      </xdr:nvSpPr>
      <xdr:spPr>
        <a:xfrm>
          <a:off x="15430500" y="66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8824</xdr:rowOff>
    </xdr:from>
    <xdr:ext cx="378565" cy="259045"/>
    <xdr:sp macro="" textlink="">
      <xdr:nvSpPr>
        <xdr:cNvPr id="536" name="テキスト ボックス 535">
          <a:extLst>
            <a:ext uri="{FF2B5EF4-FFF2-40B4-BE49-F238E27FC236}">
              <a16:creationId xmlns:a16="http://schemas.microsoft.com/office/drawing/2014/main" id="{C86B97D4-0E1D-47DC-87F8-D525410C97D5}"/>
            </a:ext>
          </a:extLst>
        </xdr:cNvPr>
        <xdr:cNvSpPr txBox="1"/>
      </xdr:nvSpPr>
      <xdr:spPr>
        <a:xfrm>
          <a:off x="15292017" y="669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10719</xdr:rowOff>
    </xdr:from>
    <xdr:to>
      <xdr:col>76</xdr:col>
      <xdr:colOff>165100</xdr:colOff>
      <xdr:row>38</xdr:row>
      <xdr:rowOff>112319</xdr:rowOff>
    </xdr:to>
    <xdr:sp macro="" textlink="">
      <xdr:nvSpPr>
        <xdr:cNvPr id="537" name="楕円 536">
          <a:extLst>
            <a:ext uri="{FF2B5EF4-FFF2-40B4-BE49-F238E27FC236}">
              <a16:creationId xmlns:a16="http://schemas.microsoft.com/office/drawing/2014/main" id="{75C30F1E-E4FE-47D6-B018-A4DDE2C8C021}"/>
            </a:ext>
          </a:extLst>
        </xdr:cNvPr>
        <xdr:cNvSpPr/>
      </xdr:nvSpPr>
      <xdr:spPr>
        <a:xfrm>
          <a:off x="14541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103446</xdr:rowOff>
    </xdr:from>
    <xdr:ext cx="469744" cy="259045"/>
    <xdr:sp macro="" textlink="">
      <xdr:nvSpPr>
        <xdr:cNvPr id="538" name="テキスト ボックス 537">
          <a:extLst>
            <a:ext uri="{FF2B5EF4-FFF2-40B4-BE49-F238E27FC236}">
              <a16:creationId xmlns:a16="http://schemas.microsoft.com/office/drawing/2014/main" id="{002AA42D-7C94-4227-8284-5976E84D46F8}"/>
            </a:ext>
          </a:extLst>
        </xdr:cNvPr>
        <xdr:cNvSpPr txBox="1"/>
      </xdr:nvSpPr>
      <xdr:spPr>
        <a:xfrm>
          <a:off x="14357428" y="66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169523</xdr:rowOff>
    </xdr:from>
    <xdr:to>
      <xdr:col>72</xdr:col>
      <xdr:colOff>38100</xdr:colOff>
      <xdr:row>38</xdr:row>
      <xdr:rowOff>99673</xdr:rowOff>
    </xdr:to>
    <xdr:sp macro="" textlink="">
      <xdr:nvSpPr>
        <xdr:cNvPr id="539" name="楕円 538">
          <a:extLst>
            <a:ext uri="{FF2B5EF4-FFF2-40B4-BE49-F238E27FC236}">
              <a16:creationId xmlns:a16="http://schemas.microsoft.com/office/drawing/2014/main" id="{710DB302-8A7E-4F21-9ACB-E54EB552E59B}"/>
            </a:ext>
          </a:extLst>
        </xdr:cNvPr>
        <xdr:cNvSpPr/>
      </xdr:nvSpPr>
      <xdr:spPr>
        <a:xfrm>
          <a:off x="13652500" y="651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116200</xdr:rowOff>
    </xdr:from>
    <xdr:ext cx="469744" cy="259045"/>
    <xdr:sp macro="" textlink="">
      <xdr:nvSpPr>
        <xdr:cNvPr id="540" name="テキスト ボックス 539">
          <a:extLst>
            <a:ext uri="{FF2B5EF4-FFF2-40B4-BE49-F238E27FC236}">
              <a16:creationId xmlns:a16="http://schemas.microsoft.com/office/drawing/2014/main" id="{28C3535D-72C3-41EC-A9DA-59A01070227A}"/>
            </a:ext>
          </a:extLst>
        </xdr:cNvPr>
        <xdr:cNvSpPr txBox="1"/>
      </xdr:nvSpPr>
      <xdr:spPr>
        <a:xfrm>
          <a:off x="13468428" y="628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88288</xdr:rowOff>
    </xdr:from>
    <xdr:to>
      <xdr:col>67</xdr:col>
      <xdr:colOff>101600</xdr:colOff>
      <xdr:row>39</xdr:row>
      <xdr:rowOff>18438</xdr:rowOff>
    </xdr:to>
    <xdr:sp macro="" textlink="">
      <xdr:nvSpPr>
        <xdr:cNvPr id="541" name="楕円 540">
          <a:extLst>
            <a:ext uri="{FF2B5EF4-FFF2-40B4-BE49-F238E27FC236}">
              <a16:creationId xmlns:a16="http://schemas.microsoft.com/office/drawing/2014/main" id="{1C345757-656C-4C1D-BFDF-CAFBE33CCE89}"/>
            </a:ext>
          </a:extLst>
        </xdr:cNvPr>
        <xdr:cNvSpPr/>
      </xdr:nvSpPr>
      <xdr:spPr>
        <a:xfrm>
          <a:off x="12763500" y="66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9565</xdr:rowOff>
    </xdr:from>
    <xdr:ext cx="313932" cy="259045"/>
    <xdr:sp macro="" textlink="">
      <xdr:nvSpPr>
        <xdr:cNvPr id="542" name="テキスト ボックス 541">
          <a:extLst>
            <a:ext uri="{FF2B5EF4-FFF2-40B4-BE49-F238E27FC236}">
              <a16:creationId xmlns:a16="http://schemas.microsoft.com/office/drawing/2014/main" id="{59A0B4B8-4E53-4F0A-9A31-2BEFBFE81290}"/>
            </a:ext>
          </a:extLst>
        </xdr:cNvPr>
        <xdr:cNvSpPr txBox="1"/>
      </xdr:nvSpPr>
      <xdr:spPr>
        <a:xfrm>
          <a:off x="12657333" y="6696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6958FE3A-D3F7-4D13-9F0F-6018348DB24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BD35DBF3-630D-43BD-A18E-50FEA313B7B8}"/>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BC3C918-8969-4741-B00A-F78CDEE1E19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AD9D9622-2A59-407E-BD70-B15933380165}"/>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9A328D2B-562C-4D1D-8A1F-D4C08A41FD65}"/>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D9623324-7FED-40F9-8758-A5CD9A11AE39}"/>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BCA87060-E139-4CC7-A0C4-3976F80DCD3B}"/>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790B49E6-77D7-4189-BBD8-0BBBC8BC977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E3F78E9-D2DC-4892-B3F6-1A2F9E10FF21}"/>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3394B23B-E67E-41F8-8CDF-4546EC83B50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FFA4BC4A-3756-4452-A4E3-84FD0093352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E8DF0AF0-F77D-4125-8003-FEAB216E499F}"/>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71457B96-9C36-4E8D-85EB-8234C3246143}"/>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42D3B163-DE49-4416-92C0-B682890DE9E7}"/>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8DAB9461-D71A-4C4D-A1F0-3C9D8FD4083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2EC0C76F-0193-4886-8C40-DD222459CE0E}"/>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5D22C55-5845-49A8-8459-75D7D61109A6}"/>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EE9A6936-0ECF-4B6A-AD0C-98CD06B27892}"/>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5E277F6C-9F66-4401-A1F7-60BA01C2C4E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921B9025-4510-4AB1-914E-FFE11565283B}"/>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EB6BEDB7-367A-40BD-8F69-3A4AC65851BA}"/>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807013F0-C0BC-456C-BAE8-8709D1126B96}"/>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FF832ABA-8474-4CC6-A579-D65D917C5A9A}"/>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B0FDAB41-B156-4F88-8A0B-527352AFF26E}"/>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1717B667-04AB-4E2A-A4FA-895AC169BC03}"/>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DB818774-4E3B-4735-9751-C543E43E5162}"/>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62B2E86A-A539-4E73-992C-BA2E76D323F9}"/>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72AE7781-519E-4B28-B743-BB82CAE16863}"/>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74526C7F-12B2-4819-B9C5-919B73522BB8}"/>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D65308C9-D490-49E2-98B4-92C0D45FCD36}"/>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9D8927CA-D2B5-46BF-AF5D-0496F92C2C6E}"/>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82A0B511-3B61-4DBC-955E-514A0E289B41}"/>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32460EE3-5BE0-4192-8D21-259DACD6EB8D}"/>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6CD17410-6F1F-4803-B33A-25F1E8968013}"/>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9151DF45-0D8D-4FD7-8651-FA46E9A1F249}"/>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65D790B6-6DA8-4312-B074-AF508EE12B0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B7A1721B-C0F7-4CEC-B53C-244E614CDE66}"/>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CD76D0A2-4455-4A7C-9BF7-D6AAD37F5D02}"/>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9D44C6F2-D7FF-48A0-A605-D50A953BA64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8225040F-FED9-49AC-9362-0FD31F3671C9}"/>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2AF05DF2-3CE2-44E7-AF55-F891F74522E5}"/>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3B341562-6BB9-4274-B6AA-5A61C6F2ABE2}"/>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D52D7BB2-D03F-41CF-BE86-EB77D96484BF}"/>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5BDEA21B-ED3C-40D3-9838-A2F52CCA9152}"/>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6DA7F2FF-21A5-499F-9600-31A124536437}"/>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D250576E-078C-469F-A67C-DD7C2735F14F}"/>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77979DD8-456F-4197-8CDF-59BB330F0947}"/>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7C875F9D-58F6-44F0-AE83-18CCEC73FEC4}"/>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FF07A328-8775-4E1E-8183-4365CDD99BE1}"/>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72027E54-717B-43AE-A36D-C4E0FCA6E6F1}"/>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169ED8C7-B429-46FA-B52E-7E706F73BD9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66639275-E184-4D51-A2D7-6DB86CDC660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B1B7655B-0B62-45A1-81FE-E433DD46ACF6}"/>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6C124096-07F8-411C-8537-378F94A89754}"/>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C4989230-154C-4848-B57B-3A99DC00036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547BF80C-0399-469A-B93E-7EC164E27D7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1652354D-1723-4B9B-B243-0064B15FFBD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EEFCB6BA-655D-48A2-8E2C-356DC851B57F}"/>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54E805B6-FB52-4983-B68C-9E229570BBD4}"/>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423FE4B1-4420-45C6-BBA6-8F7B6C430355}"/>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F2EE01C0-94D1-4829-B930-2D0B25DFBB32}"/>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1A265A85-F8D1-422E-9CA5-65CBF86EDC97}"/>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E1BAF784-AEAA-4186-B5F6-D45710B85762}"/>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7420BCEB-8860-4720-979F-BC59F5F9B89E}"/>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B1D884F9-3BA9-44EB-AACF-67A21605D5D9}"/>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615EF137-6C43-4D92-9407-68008E05A768}"/>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3B253724-AC3C-455A-8996-37EC6A3F3AB6}"/>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C4C46E86-7659-44F1-8365-F6CB6D4D9A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FF484C6C-EC77-4DF2-83F3-7470A6D8377A}"/>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F235D667-8E58-4D0C-861B-82EE9FB138D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82BCC46F-1160-4E2C-B7BF-E9DBA5635427}"/>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C9526C44-AF9D-4086-8CAF-8A45111DF3A5}"/>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5E66C485-6953-42D8-85FD-02F3D6E3BC94}"/>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A212A372-EA17-40FB-8A00-674A268216AB}"/>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E981D16E-0520-4A84-AC84-6B4FA296EEBB}"/>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58615</xdr:rowOff>
    </xdr:from>
    <xdr:to>
      <xdr:col>85</xdr:col>
      <xdr:colOff>127000</xdr:colOff>
      <xdr:row>77</xdr:row>
      <xdr:rowOff>77068</xdr:rowOff>
    </xdr:to>
    <xdr:cxnSp macro="">
      <xdr:nvCxnSpPr>
        <xdr:cNvPr id="618" name="直線コネクタ 617">
          <a:extLst>
            <a:ext uri="{FF2B5EF4-FFF2-40B4-BE49-F238E27FC236}">
              <a16:creationId xmlns:a16="http://schemas.microsoft.com/office/drawing/2014/main" id="{4B732FD0-6082-4D3C-8235-1988E3E01069}"/>
            </a:ext>
          </a:extLst>
        </xdr:cNvPr>
        <xdr:cNvCxnSpPr/>
      </xdr:nvCxnSpPr>
      <xdr:spPr>
        <a:xfrm flipV="1">
          <a:off x="15481300" y="13260265"/>
          <a:ext cx="8382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4BC8BB99-09C4-433E-ABB9-3C63D1237081}"/>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3523E259-2D5A-4F35-8716-2FDD8AE8B899}"/>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77068</xdr:rowOff>
    </xdr:from>
    <xdr:to>
      <xdr:col>81</xdr:col>
      <xdr:colOff>50800</xdr:colOff>
      <xdr:row>77</xdr:row>
      <xdr:rowOff>83427</xdr:rowOff>
    </xdr:to>
    <xdr:cxnSp macro="">
      <xdr:nvCxnSpPr>
        <xdr:cNvPr id="621" name="直線コネクタ 620">
          <a:extLst>
            <a:ext uri="{FF2B5EF4-FFF2-40B4-BE49-F238E27FC236}">
              <a16:creationId xmlns:a16="http://schemas.microsoft.com/office/drawing/2014/main" id="{7A03329E-311D-4260-9AE1-B466512BC83D}"/>
            </a:ext>
          </a:extLst>
        </xdr:cNvPr>
        <xdr:cNvCxnSpPr/>
      </xdr:nvCxnSpPr>
      <xdr:spPr>
        <a:xfrm flipV="1">
          <a:off x="14592300" y="13278718"/>
          <a:ext cx="8890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BE3392D7-A78A-44BD-831F-812F4A9232D6}"/>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82DACFF4-B090-477B-987A-90D844D5B28E}"/>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83427</xdr:rowOff>
    </xdr:from>
    <xdr:to>
      <xdr:col>76</xdr:col>
      <xdr:colOff>114300</xdr:colOff>
      <xdr:row>77</xdr:row>
      <xdr:rowOff>88192</xdr:rowOff>
    </xdr:to>
    <xdr:cxnSp macro="">
      <xdr:nvCxnSpPr>
        <xdr:cNvPr id="624" name="直線コネクタ 623">
          <a:extLst>
            <a:ext uri="{FF2B5EF4-FFF2-40B4-BE49-F238E27FC236}">
              <a16:creationId xmlns:a16="http://schemas.microsoft.com/office/drawing/2014/main" id="{CB222393-7E44-4427-860B-0AF65206B988}"/>
            </a:ext>
          </a:extLst>
        </xdr:cNvPr>
        <xdr:cNvCxnSpPr/>
      </xdr:nvCxnSpPr>
      <xdr:spPr>
        <a:xfrm flipV="1">
          <a:off x="13703300" y="13285077"/>
          <a:ext cx="889000" cy="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FEC855F1-E96D-4534-BDB7-21CA30D02AE1}"/>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ABE05C93-B71B-41F8-B03C-B31A153284DF}"/>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88192</xdr:rowOff>
    </xdr:from>
    <xdr:to>
      <xdr:col>71</xdr:col>
      <xdr:colOff>177800</xdr:colOff>
      <xdr:row>77</xdr:row>
      <xdr:rowOff>99664</xdr:rowOff>
    </xdr:to>
    <xdr:cxnSp macro="">
      <xdr:nvCxnSpPr>
        <xdr:cNvPr id="627" name="直線コネクタ 626">
          <a:extLst>
            <a:ext uri="{FF2B5EF4-FFF2-40B4-BE49-F238E27FC236}">
              <a16:creationId xmlns:a16="http://schemas.microsoft.com/office/drawing/2014/main" id="{4C596B07-515A-4F89-BA8C-D39B6215C4DA}"/>
            </a:ext>
          </a:extLst>
        </xdr:cNvPr>
        <xdr:cNvCxnSpPr/>
      </xdr:nvCxnSpPr>
      <xdr:spPr>
        <a:xfrm flipV="1">
          <a:off x="12814300" y="13289842"/>
          <a:ext cx="889000" cy="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23537B9A-4F57-47CC-9D18-A0787091B9B5}"/>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A00C95DF-B3B1-461E-969C-1D27400EC841}"/>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C3B1880A-7B0A-4C2E-9B6F-BEE052DFB968}"/>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79BAEE5C-B2BF-4F04-AF24-C95E640B523C}"/>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7DCE5891-6D99-43BE-A70B-4F1E7FC59AD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70347369-1D4F-49A5-A6B7-AFE728B2D195}"/>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DFA9D7C1-588C-4039-AF15-EEB4925299A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2FE5B927-108C-427B-BBFD-A4F19B4D46A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EB810F28-F45C-4998-878B-F4871A2A82FE}"/>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7815</xdr:rowOff>
    </xdr:from>
    <xdr:to>
      <xdr:col>85</xdr:col>
      <xdr:colOff>177800</xdr:colOff>
      <xdr:row>77</xdr:row>
      <xdr:rowOff>109415</xdr:rowOff>
    </xdr:to>
    <xdr:sp macro="" textlink="">
      <xdr:nvSpPr>
        <xdr:cNvPr id="637" name="楕円 636">
          <a:extLst>
            <a:ext uri="{FF2B5EF4-FFF2-40B4-BE49-F238E27FC236}">
              <a16:creationId xmlns:a16="http://schemas.microsoft.com/office/drawing/2014/main" id="{24EC8749-3F1D-4483-85D5-975F044812C0}"/>
            </a:ext>
          </a:extLst>
        </xdr:cNvPr>
        <xdr:cNvSpPr/>
      </xdr:nvSpPr>
      <xdr:spPr>
        <a:xfrm>
          <a:off x="16268700" y="132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157692</xdr:rowOff>
    </xdr:from>
    <xdr:ext cx="534377" cy="259045"/>
    <xdr:sp macro="" textlink="">
      <xdr:nvSpPr>
        <xdr:cNvPr id="638" name="公債費該当値テキスト">
          <a:extLst>
            <a:ext uri="{FF2B5EF4-FFF2-40B4-BE49-F238E27FC236}">
              <a16:creationId xmlns:a16="http://schemas.microsoft.com/office/drawing/2014/main" id="{DE97971B-7BB1-4D86-ADE9-51727A2719A2}"/>
            </a:ext>
          </a:extLst>
        </xdr:cNvPr>
        <xdr:cNvSpPr txBox="1"/>
      </xdr:nvSpPr>
      <xdr:spPr>
        <a:xfrm>
          <a:off x="16370300" y="1318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26268</xdr:rowOff>
    </xdr:from>
    <xdr:to>
      <xdr:col>81</xdr:col>
      <xdr:colOff>101600</xdr:colOff>
      <xdr:row>77</xdr:row>
      <xdr:rowOff>127868</xdr:rowOff>
    </xdr:to>
    <xdr:sp macro="" textlink="">
      <xdr:nvSpPr>
        <xdr:cNvPr id="639" name="楕円 638">
          <a:extLst>
            <a:ext uri="{FF2B5EF4-FFF2-40B4-BE49-F238E27FC236}">
              <a16:creationId xmlns:a16="http://schemas.microsoft.com/office/drawing/2014/main" id="{DA9A4F14-3054-43D5-B499-14ADB5A18012}"/>
            </a:ext>
          </a:extLst>
        </xdr:cNvPr>
        <xdr:cNvSpPr/>
      </xdr:nvSpPr>
      <xdr:spPr>
        <a:xfrm>
          <a:off x="15430500" y="1322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118995</xdr:rowOff>
    </xdr:from>
    <xdr:ext cx="534377" cy="259045"/>
    <xdr:sp macro="" textlink="">
      <xdr:nvSpPr>
        <xdr:cNvPr id="640" name="テキスト ボックス 639">
          <a:extLst>
            <a:ext uri="{FF2B5EF4-FFF2-40B4-BE49-F238E27FC236}">
              <a16:creationId xmlns:a16="http://schemas.microsoft.com/office/drawing/2014/main" id="{7E98BEB6-75EC-45CA-BA62-62D0C55260F9}"/>
            </a:ext>
          </a:extLst>
        </xdr:cNvPr>
        <xdr:cNvSpPr txBox="1"/>
      </xdr:nvSpPr>
      <xdr:spPr>
        <a:xfrm>
          <a:off x="15214111" y="133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32627</xdr:rowOff>
    </xdr:from>
    <xdr:to>
      <xdr:col>76</xdr:col>
      <xdr:colOff>165100</xdr:colOff>
      <xdr:row>77</xdr:row>
      <xdr:rowOff>134227</xdr:rowOff>
    </xdr:to>
    <xdr:sp macro="" textlink="">
      <xdr:nvSpPr>
        <xdr:cNvPr id="641" name="楕円 640">
          <a:extLst>
            <a:ext uri="{FF2B5EF4-FFF2-40B4-BE49-F238E27FC236}">
              <a16:creationId xmlns:a16="http://schemas.microsoft.com/office/drawing/2014/main" id="{2E0FE018-265E-4B31-9C67-D6C9A434A361}"/>
            </a:ext>
          </a:extLst>
        </xdr:cNvPr>
        <xdr:cNvSpPr/>
      </xdr:nvSpPr>
      <xdr:spPr>
        <a:xfrm>
          <a:off x="14541500" y="132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125354</xdr:rowOff>
    </xdr:from>
    <xdr:ext cx="534377" cy="259045"/>
    <xdr:sp macro="" textlink="">
      <xdr:nvSpPr>
        <xdr:cNvPr id="642" name="テキスト ボックス 641">
          <a:extLst>
            <a:ext uri="{FF2B5EF4-FFF2-40B4-BE49-F238E27FC236}">
              <a16:creationId xmlns:a16="http://schemas.microsoft.com/office/drawing/2014/main" id="{0138A9B1-750A-486B-B417-20EB678ACAD2}"/>
            </a:ext>
          </a:extLst>
        </xdr:cNvPr>
        <xdr:cNvSpPr txBox="1"/>
      </xdr:nvSpPr>
      <xdr:spPr>
        <a:xfrm>
          <a:off x="14325111" y="1332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37392</xdr:rowOff>
    </xdr:from>
    <xdr:to>
      <xdr:col>72</xdr:col>
      <xdr:colOff>38100</xdr:colOff>
      <xdr:row>77</xdr:row>
      <xdr:rowOff>138992</xdr:rowOff>
    </xdr:to>
    <xdr:sp macro="" textlink="">
      <xdr:nvSpPr>
        <xdr:cNvPr id="643" name="楕円 642">
          <a:extLst>
            <a:ext uri="{FF2B5EF4-FFF2-40B4-BE49-F238E27FC236}">
              <a16:creationId xmlns:a16="http://schemas.microsoft.com/office/drawing/2014/main" id="{5B89F028-A501-4B50-AD1E-06FAE06021F1}"/>
            </a:ext>
          </a:extLst>
        </xdr:cNvPr>
        <xdr:cNvSpPr/>
      </xdr:nvSpPr>
      <xdr:spPr>
        <a:xfrm>
          <a:off x="13652500" y="1323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130119</xdr:rowOff>
    </xdr:from>
    <xdr:ext cx="534377" cy="259045"/>
    <xdr:sp macro="" textlink="">
      <xdr:nvSpPr>
        <xdr:cNvPr id="644" name="テキスト ボックス 643">
          <a:extLst>
            <a:ext uri="{FF2B5EF4-FFF2-40B4-BE49-F238E27FC236}">
              <a16:creationId xmlns:a16="http://schemas.microsoft.com/office/drawing/2014/main" id="{74C35578-961D-42CA-A91D-6D19D0AB242D}"/>
            </a:ext>
          </a:extLst>
        </xdr:cNvPr>
        <xdr:cNvSpPr txBox="1"/>
      </xdr:nvSpPr>
      <xdr:spPr>
        <a:xfrm>
          <a:off x="13436111" y="1333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48864</xdr:rowOff>
    </xdr:from>
    <xdr:to>
      <xdr:col>67</xdr:col>
      <xdr:colOff>101600</xdr:colOff>
      <xdr:row>77</xdr:row>
      <xdr:rowOff>150464</xdr:rowOff>
    </xdr:to>
    <xdr:sp macro="" textlink="">
      <xdr:nvSpPr>
        <xdr:cNvPr id="645" name="楕円 644">
          <a:extLst>
            <a:ext uri="{FF2B5EF4-FFF2-40B4-BE49-F238E27FC236}">
              <a16:creationId xmlns:a16="http://schemas.microsoft.com/office/drawing/2014/main" id="{2B40E153-457C-4A85-B748-7F822311630C}"/>
            </a:ext>
          </a:extLst>
        </xdr:cNvPr>
        <xdr:cNvSpPr/>
      </xdr:nvSpPr>
      <xdr:spPr>
        <a:xfrm>
          <a:off x="12763500" y="132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141591</xdr:rowOff>
    </xdr:from>
    <xdr:ext cx="534377" cy="259045"/>
    <xdr:sp macro="" textlink="">
      <xdr:nvSpPr>
        <xdr:cNvPr id="646" name="テキスト ボックス 645">
          <a:extLst>
            <a:ext uri="{FF2B5EF4-FFF2-40B4-BE49-F238E27FC236}">
              <a16:creationId xmlns:a16="http://schemas.microsoft.com/office/drawing/2014/main" id="{5BD8C0D0-0B6D-48E1-A21F-FB75E33A3DC1}"/>
            </a:ext>
          </a:extLst>
        </xdr:cNvPr>
        <xdr:cNvSpPr txBox="1"/>
      </xdr:nvSpPr>
      <xdr:spPr>
        <a:xfrm>
          <a:off x="12547111" y="133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8DF035FB-83F6-405C-860F-F44C0CA4C53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80EB0824-FE4D-40FB-8E0D-4A594B6E25E3}"/>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6DBAF1B6-3814-416D-9ADA-7EABED51BCA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C365B9CF-CBBF-4377-A4F3-06557AF0F293}"/>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AE4DF2CB-C46A-453E-8E50-5C6FB3AABA05}"/>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2174343E-373B-4B15-A060-A349F4F468B5}"/>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45EF8CB1-7D3C-487B-9A31-BDFF569DCA0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712B0D3E-2397-4222-AD55-79A1B5DEE8B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C4C35CD0-36A7-4C4F-AF25-40116BD42DC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547F3813-A2A7-4282-B112-77EDB2FF1DE7}"/>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7E24F457-182D-43D5-B64F-A72A86845FCD}"/>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D2354BCB-7B95-4FFA-BFC3-09FC900F048D}"/>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AD4150A3-A5DF-462D-9D19-579072EE632A}"/>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36584BA8-6209-4F8E-AB37-5FB95D52F6BE}"/>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9DA0BF9B-946D-487D-999A-18215AC41073}"/>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E0151D67-1220-4A9F-9792-718826A444E7}"/>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CEB4D338-5077-402E-BC9D-199258339AD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689C39E1-176F-48EC-845C-452EC672F21D}"/>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B14EB7A0-8674-440F-AE86-550A2D53F447}"/>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E1881852-D8F5-425A-8073-423E1B5B042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5C399AA4-3E39-4437-A09B-5EDFAFA85881}"/>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50DF17A9-F001-4E67-8030-CD80FC4D6EBB}"/>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AFC5C073-5182-4E52-B4AF-FF45D2FBAAA2}"/>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A800ACFF-9787-4D2E-9BD0-571C7C6BA6EA}"/>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B4C4754A-3C21-4A4C-B728-8D518ED7EFCB}"/>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106643AC-0332-487D-A5DE-42D473D9AAF3}"/>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B6ED5F2B-A2CF-4D84-AD97-9307DC75D40F}"/>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BB55E5C8-BA91-4D01-B24F-6838C1E84134}"/>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1CA45E04-D462-4D60-975A-305ACC729D16}"/>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22DC02C7-E388-4B56-9107-65B23A70EC5F}"/>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67227</xdr:rowOff>
    </xdr:from>
    <xdr:to>
      <xdr:col>85</xdr:col>
      <xdr:colOff>127000</xdr:colOff>
      <xdr:row>99</xdr:row>
      <xdr:rowOff>84821</xdr:rowOff>
    </xdr:to>
    <xdr:cxnSp macro="">
      <xdr:nvCxnSpPr>
        <xdr:cNvPr id="677" name="直線コネクタ 676">
          <a:extLst>
            <a:ext uri="{FF2B5EF4-FFF2-40B4-BE49-F238E27FC236}">
              <a16:creationId xmlns:a16="http://schemas.microsoft.com/office/drawing/2014/main" id="{512EE9C1-2FB4-4386-8EAD-7564B5B7F667}"/>
            </a:ext>
          </a:extLst>
        </xdr:cNvPr>
        <xdr:cNvCxnSpPr/>
      </xdr:nvCxnSpPr>
      <xdr:spPr>
        <a:xfrm>
          <a:off x="15481300" y="17040777"/>
          <a:ext cx="838200" cy="1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923E29F9-C8D9-4D2C-8CA7-D127E4CBA1BB}"/>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7CB0185C-1ABC-4DEE-A716-3859E5F9114F}"/>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67227</xdr:rowOff>
    </xdr:from>
    <xdr:to>
      <xdr:col>81</xdr:col>
      <xdr:colOff>50800</xdr:colOff>
      <xdr:row>99</xdr:row>
      <xdr:rowOff>87128</xdr:rowOff>
    </xdr:to>
    <xdr:cxnSp macro="">
      <xdr:nvCxnSpPr>
        <xdr:cNvPr id="680" name="直線コネクタ 679">
          <a:extLst>
            <a:ext uri="{FF2B5EF4-FFF2-40B4-BE49-F238E27FC236}">
              <a16:creationId xmlns:a16="http://schemas.microsoft.com/office/drawing/2014/main" id="{41205F91-E112-4A0F-85AA-FDB55EC4BF27}"/>
            </a:ext>
          </a:extLst>
        </xdr:cNvPr>
        <xdr:cNvCxnSpPr/>
      </xdr:nvCxnSpPr>
      <xdr:spPr>
        <a:xfrm flipV="1">
          <a:off x="14592300" y="17040777"/>
          <a:ext cx="889000" cy="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877D3A32-A653-403A-9E51-5400E01EA79C}"/>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D066E735-1535-4F18-8D22-D222D78F0BCE}"/>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87128</xdr:rowOff>
    </xdr:from>
    <xdr:to>
      <xdr:col>76</xdr:col>
      <xdr:colOff>114300</xdr:colOff>
      <xdr:row>99</xdr:row>
      <xdr:rowOff>91489</xdr:rowOff>
    </xdr:to>
    <xdr:cxnSp macro="">
      <xdr:nvCxnSpPr>
        <xdr:cNvPr id="683" name="直線コネクタ 682">
          <a:extLst>
            <a:ext uri="{FF2B5EF4-FFF2-40B4-BE49-F238E27FC236}">
              <a16:creationId xmlns:a16="http://schemas.microsoft.com/office/drawing/2014/main" id="{661DD886-16FC-40C8-B7EE-04C2B6C8CA8F}"/>
            </a:ext>
          </a:extLst>
        </xdr:cNvPr>
        <xdr:cNvCxnSpPr/>
      </xdr:nvCxnSpPr>
      <xdr:spPr>
        <a:xfrm flipV="1">
          <a:off x="13703300" y="17060678"/>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ABD810ED-E499-409A-B74F-D950A8533641}"/>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81C5DB05-ABBC-40F0-8AAF-AC2C2ABB614F}"/>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91489</xdr:rowOff>
    </xdr:from>
    <xdr:to>
      <xdr:col>71</xdr:col>
      <xdr:colOff>177800</xdr:colOff>
      <xdr:row>99</xdr:row>
      <xdr:rowOff>92946</xdr:rowOff>
    </xdr:to>
    <xdr:cxnSp macro="">
      <xdr:nvCxnSpPr>
        <xdr:cNvPr id="686" name="直線コネクタ 685">
          <a:extLst>
            <a:ext uri="{FF2B5EF4-FFF2-40B4-BE49-F238E27FC236}">
              <a16:creationId xmlns:a16="http://schemas.microsoft.com/office/drawing/2014/main" id="{213DBBD8-86C5-4D8F-9287-3FF8D815F521}"/>
            </a:ext>
          </a:extLst>
        </xdr:cNvPr>
        <xdr:cNvCxnSpPr/>
      </xdr:nvCxnSpPr>
      <xdr:spPr>
        <a:xfrm flipV="1">
          <a:off x="12814300" y="17065039"/>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7D504A9D-54CF-43D5-8604-F39BE215A503}"/>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D89B9559-D4AF-423F-BEDA-F60BCBC2FB23}"/>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1B9B967A-B5CC-4BE4-AF83-9D67903041F9}"/>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603EDDE7-4655-418B-A031-42F3514A2A0F}"/>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640C4D7E-D160-44BA-93C0-4CB22BB5BCE7}"/>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A1D15AC0-D024-4FE7-8065-1683B675547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4ECFCAC-664D-4674-94BB-BA276458F77B}"/>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B4AA6F76-8030-4068-B18B-B0C0E96904B2}"/>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533C5553-1941-47A7-91E4-36D0B26B7D1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34021</xdr:rowOff>
    </xdr:from>
    <xdr:to>
      <xdr:col>85</xdr:col>
      <xdr:colOff>177800</xdr:colOff>
      <xdr:row>99</xdr:row>
      <xdr:rowOff>135621</xdr:rowOff>
    </xdr:to>
    <xdr:sp macro="" textlink="">
      <xdr:nvSpPr>
        <xdr:cNvPr id="696" name="楕円 695">
          <a:extLst>
            <a:ext uri="{FF2B5EF4-FFF2-40B4-BE49-F238E27FC236}">
              <a16:creationId xmlns:a16="http://schemas.microsoft.com/office/drawing/2014/main" id="{72F0D37D-BD40-42C3-927C-013031102861}"/>
            </a:ext>
          </a:extLst>
        </xdr:cNvPr>
        <xdr:cNvSpPr/>
      </xdr:nvSpPr>
      <xdr:spPr>
        <a:xfrm>
          <a:off x="16268700" y="170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120398</xdr:rowOff>
    </xdr:from>
    <xdr:ext cx="469744" cy="259045"/>
    <xdr:sp macro="" textlink="">
      <xdr:nvSpPr>
        <xdr:cNvPr id="697" name="積立金該当値テキスト">
          <a:extLst>
            <a:ext uri="{FF2B5EF4-FFF2-40B4-BE49-F238E27FC236}">
              <a16:creationId xmlns:a16="http://schemas.microsoft.com/office/drawing/2014/main" id="{CE455B80-C44B-4805-99D7-8FBF391B6BD8}"/>
            </a:ext>
          </a:extLst>
        </xdr:cNvPr>
        <xdr:cNvSpPr txBox="1"/>
      </xdr:nvSpPr>
      <xdr:spPr>
        <a:xfrm>
          <a:off x="16370300" y="1692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16427</xdr:rowOff>
    </xdr:from>
    <xdr:to>
      <xdr:col>81</xdr:col>
      <xdr:colOff>101600</xdr:colOff>
      <xdr:row>99</xdr:row>
      <xdr:rowOff>118027</xdr:rowOff>
    </xdr:to>
    <xdr:sp macro="" textlink="">
      <xdr:nvSpPr>
        <xdr:cNvPr id="698" name="楕円 697">
          <a:extLst>
            <a:ext uri="{FF2B5EF4-FFF2-40B4-BE49-F238E27FC236}">
              <a16:creationId xmlns:a16="http://schemas.microsoft.com/office/drawing/2014/main" id="{3F624527-8AB6-4515-890C-5790AE88EB78}"/>
            </a:ext>
          </a:extLst>
        </xdr:cNvPr>
        <xdr:cNvSpPr/>
      </xdr:nvSpPr>
      <xdr:spPr>
        <a:xfrm>
          <a:off x="15430500" y="1698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109154</xdr:rowOff>
    </xdr:from>
    <xdr:ext cx="534377" cy="259045"/>
    <xdr:sp macro="" textlink="">
      <xdr:nvSpPr>
        <xdr:cNvPr id="699" name="テキスト ボックス 698">
          <a:extLst>
            <a:ext uri="{FF2B5EF4-FFF2-40B4-BE49-F238E27FC236}">
              <a16:creationId xmlns:a16="http://schemas.microsoft.com/office/drawing/2014/main" id="{9FC6158D-2064-4ED0-98DE-E977C0FBA6EB}"/>
            </a:ext>
          </a:extLst>
        </xdr:cNvPr>
        <xdr:cNvSpPr txBox="1"/>
      </xdr:nvSpPr>
      <xdr:spPr>
        <a:xfrm>
          <a:off x="15214111" y="1708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36328</xdr:rowOff>
    </xdr:from>
    <xdr:to>
      <xdr:col>76</xdr:col>
      <xdr:colOff>165100</xdr:colOff>
      <xdr:row>99</xdr:row>
      <xdr:rowOff>137928</xdr:rowOff>
    </xdr:to>
    <xdr:sp macro="" textlink="">
      <xdr:nvSpPr>
        <xdr:cNvPr id="700" name="楕円 699">
          <a:extLst>
            <a:ext uri="{FF2B5EF4-FFF2-40B4-BE49-F238E27FC236}">
              <a16:creationId xmlns:a16="http://schemas.microsoft.com/office/drawing/2014/main" id="{6E0DF786-2DDA-4A1B-B5FF-246C8DDEB22A}"/>
            </a:ext>
          </a:extLst>
        </xdr:cNvPr>
        <xdr:cNvSpPr/>
      </xdr:nvSpPr>
      <xdr:spPr>
        <a:xfrm>
          <a:off x="14541500" y="170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129055</xdr:rowOff>
    </xdr:from>
    <xdr:ext cx="469744" cy="259045"/>
    <xdr:sp macro="" textlink="">
      <xdr:nvSpPr>
        <xdr:cNvPr id="701" name="テキスト ボックス 700">
          <a:extLst>
            <a:ext uri="{FF2B5EF4-FFF2-40B4-BE49-F238E27FC236}">
              <a16:creationId xmlns:a16="http://schemas.microsoft.com/office/drawing/2014/main" id="{6F1E7A9A-1CC2-4E47-88EF-CF9D8477C0E0}"/>
            </a:ext>
          </a:extLst>
        </xdr:cNvPr>
        <xdr:cNvSpPr txBox="1"/>
      </xdr:nvSpPr>
      <xdr:spPr>
        <a:xfrm>
          <a:off x="14357428" y="171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40689</xdr:rowOff>
    </xdr:from>
    <xdr:to>
      <xdr:col>72</xdr:col>
      <xdr:colOff>38100</xdr:colOff>
      <xdr:row>99</xdr:row>
      <xdr:rowOff>142289</xdr:rowOff>
    </xdr:to>
    <xdr:sp macro="" textlink="">
      <xdr:nvSpPr>
        <xdr:cNvPr id="702" name="楕円 701">
          <a:extLst>
            <a:ext uri="{FF2B5EF4-FFF2-40B4-BE49-F238E27FC236}">
              <a16:creationId xmlns:a16="http://schemas.microsoft.com/office/drawing/2014/main" id="{48C9340B-F84C-4C3C-B3C9-E9652A56E557}"/>
            </a:ext>
          </a:extLst>
        </xdr:cNvPr>
        <xdr:cNvSpPr/>
      </xdr:nvSpPr>
      <xdr:spPr>
        <a:xfrm>
          <a:off x="13652500" y="170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133416</xdr:rowOff>
    </xdr:from>
    <xdr:ext cx="469744" cy="259045"/>
    <xdr:sp macro="" textlink="">
      <xdr:nvSpPr>
        <xdr:cNvPr id="703" name="テキスト ボックス 702">
          <a:extLst>
            <a:ext uri="{FF2B5EF4-FFF2-40B4-BE49-F238E27FC236}">
              <a16:creationId xmlns:a16="http://schemas.microsoft.com/office/drawing/2014/main" id="{5514292D-E9A1-47E4-969B-6A5497B6F3DD}"/>
            </a:ext>
          </a:extLst>
        </xdr:cNvPr>
        <xdr:cNvSpPr txBox="1"/>
      </xdr:nvSpPr>
      <xdr:spPr>
        <a:xfrm>
          <a:off x="13468428" y="1710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42146</xdr:rowOff>
    </xdr:from>
    <xdr:to>
      <xdr:col>67</xdr:col>
      <xdr:colOff>101600</xdr:colOff>
      <xdr:row>99</xdr:row>
      <xdr:rowOff>143746</xdr:rowOff>
    </xdr:to>
    <xdr:sp macro="" textlink="">
      <xdr:nvSpPr>
        <xdr:cNvPr id="704" name="楕円 703">
          <a:extLst>
            <a:ext uri="{FF2B5EF4-FFF2-40B4-BE49-F238E27FC236}">
              <a16:creationId xmlns:a16="http://schemas.microsoft.com/office/drawing/2014/main" id="{D7E97B06-BCED-40C9-B4FE-04197E822FEF}"/>
            </a:ext>
          </a:extLst>
        </xdr:cNvPr>
        <xdr:cNvSpPr/>
      </xdr:nvSpPr>
      <xdr:spPr>
        <a:xfrm>
          <a:off x="12763500" y="170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134873</xdr:rowOff>
    </xdr:from>
    <xdr:ext cx="469744" cy="259045"/>
    <xdr:sp macro="" textlink="">
      <xdr:nvSpPr>
        <xdr:cNvPr id="705" name="テキスト ボックス 704">
          <a:extLst>
            <a:ext uri="{FF2B5EF4-FFF2-40B4-BE49-F238E27FC236}">
              <a16:creationId xmlns:a16="http://schemas.microsoft.com/office/drawing/2014/main" id="{BFD0D386-E143-4425-B082-1EE3C0D1F979}"/>
            </a:ext>
          </a:extLst>
        </xdr:cNvPr>
        <xdr:cNvSpPr txBox="1"/>
      </xdr:nvSpPr>
      <xdr:spPr>
        <a:xfrm>
          <a:off x="12579428" y="1710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E992EF-F97C-44D9-8C5A-26FB33A8FB67}"/>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7C9EFDE5-EFEE-49A8-B76D-48244D51C08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CD4475ED-4E42-45AC-859A-C16ADBEABC8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B62355FA-039E-40B1-B4C2-BDEC8AD95EC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2F1F8A6F-E8F1-43A3-8FD6-D6A9EB0E741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AFE08960-E6F0-4EBF-85A3-E25A9B6429B1}"/>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466350D7-30D2-42F1-862E-2D3404D7DF73}"/>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3A57C37B-7F01-4516-A7ED-0DEFBB5209A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217D6C1C-51BB-4E8F-B92F-55B16EBFFC9B}"/>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59ADBA7E-F8AC-4240-8430-4F955866BBA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CF1D2EED-2501-430A-ADE1-CB09FFA621F1}"/>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F3B0164A-91D3-4435-80BD-983AE4E56F27}"/>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55802E8E-D16D-4E9E-8DE9-FCAE06941065}"/>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51D07D66-1C2F-4767-8C16-F0413889A639}"/>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3D738D50-7DCA-4A11-BC19-38FE75555AE7}"/>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7BD3E917-C24C-4D59-A7DE-FF808A72BF5F}"/>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9314D6E0-7EEF-4F60-9563-CD02768B3B08}"/>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68E981B6-07EA-4446-8AFB-92F60F6071AD}"/>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8A36F82D-2D87-46BC-A7D0-DABDB35E09E4}"/>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BDBA0896-A873-44F9-8893-7671AA561472}"/>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DE3F8152-BEB7-4329-B4C3-EF4874EBDBC8}"/>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979B4387-D2FF-45C9-8686-A8C0B988A36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871F68D4-1D2A-4A69-9824-F6FD0A62945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108AB40F-DA6F-4FE6-B0F9-6E28B488505B}"/>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A49FF94E-043E-4D81-BC92-A3B28CB82E8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CEB60043-BCEF-41C9-A618-ABA01E72018D}"/>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F855BF85-A0FA-487B-BAF7-CACE7BED60AA}"/>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70EC4920-0BC0-437D-BF97-D65FF5F90D7F}"/>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E7A8E4DC-7D64-4C13-A290-682E11F5CDE7}"/>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9AEACB70-B18D-4AAE-A845-5CA2999EED4B}"/>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C2BBC7-0BBC-461E-92DC-D548076B6FDF}"/>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180BEC90-CE55-418A-97B6-65F9FC63FB7C}"/>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80EC900E-7938-46FC-9185-D22BE0DED1D9}"/>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F3BC869A-D0A9-4F22-9FA3-39E21CEA4F1C}"/>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4946815C-B9C6-40A9-B5A0-CB1EAB89BAE8}"/>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16102C00-1BD2-4225-9547-BD39B3A80D57}"/>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B84C0C5A-F284-494B-9D6B-22684410F686}"/>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12AE242-BE99-4B27-9BAF-4A11D73218F1}"/>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4E9A252E-F303-4131-92CB-750CD05736D3}"/>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777776BC-665E-4725-AF03-020E9544E92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E9E241D2-A0AC-4981-A82F-6B8A6AA615F8}"/>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AAF0EE38-02C5-4551-9646-3570413F401A}"/>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BAD47EC9-0BB4-4D57-8A99-DBE07F3AEEE2}"/>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36A88B13-6A85-4585-9F15-273FF5100453}"/>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29D0956E-54B5-4479-A9E7-7D129DE02E4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72AC7DF6-C5AA-4142-902C-5E992577F907}"/>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6D6CA2F4-9377-4646-A25A-6BC9CBDF0C8A}"/>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A1FCEDEB-1C83-4DDD-BDE3-605353F29B47}"/>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FC36A270-9B55-437C-A94F-505D7979DBE2}"/>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CB47E0B4-4BF9-4AC2-A2BD-E62F8F08B401}"/>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A1C88810-DAB2-4008-AC4D-545CF778203E}"/>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943CF4E-8C4D-4961-85F5-B1EDF314F42F}"/>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F55EDD33-A7E3-4138-84C6-FDC9C33FDC1F}"/>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D13BCB6D-4662-490E-A6CE-BA03ECCB6941}"/>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12E2E3E8-85B5-44AB-9BB2-80EE4F30789D}"/>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F77E9EBA-2249-4990-88C8-5C6E2EB72687}"/>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C07B94F7-92A6-43ED-9AF7-A5531D35C5B4}"/>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1B939477-789F-4A7D-8852-846424448693}"/>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278DFC6-34E5-4D90-B778-6C74BC8394B1}"/>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C0CA9D25-2954-4BFF-91B3-634DE161277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92E4F50D-8658-4FAA-ADB0-A5CFDFFEC1F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727F644B-470B-4D42-A5AC-0E72A22FC14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61443D59-77E3-479B-BD9B-4A8EE383C98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6463DAE7-55F9-46C8-844E-38D298EA432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E157AC22-18A7-4C57-9054-4804C47F59D1}"/>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46166BE9-4283-4A75-AD95-510F315FA49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616CE8A0-4CB7-43F9-AD18-2D8E940DB3A8}"/>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5C1ACDA2-48B2-4F50-BB51-2FB91CF08FA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422EF775-1EC0-4DC8-98B0-E961C088E889}"/>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4216CCF1-FCC8-42BF-8AE0-5D9A6E7E8B8E}"/>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7F5D3E48-ADC7-41BC-985E-17C46F17A18A}"/>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9EE5DA60-5C52-4B72-A4C7-B05964412E6A}"/>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89660124-6535-4395-AB4E-EE68C7A2E517}"/>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93630E32-73B5-476B-8554-C7AE836F691C}"/>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5764DD8D-95C7-47D8-B050-208D2682620B}"/>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8A452EE6-7E77-4CDF-A47F-886836F09BB2}"/>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9EB86C8A-7E61-4426-878E-732E211C982A}"/>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EAC70B18-DB74-4EB6-BDF8-663CEB95514F}"/>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7DC61466-9C33-42EA-B99F-EEC567D1B311}"/>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D9958790-1CEF-4A19-90C8-3E03D69A2A56}"/>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DBF17BCB-16CE-44BF-AA5F-69BA3E458E25}"/>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88B0C973-C214-4E5E-8221-8CAA5FCA166A}"/>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3101498D-4C16-4A53-8D10-394A1BA6B547}"/>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4397119F-E31E-4618-9104-BF986C3D1226}"/>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51C6F618-16D9-45A4-BB7E-2E14824E0B91}"/>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61A80F8F-F622-46EF-8A5C-0BBF98A5BDF8}"/>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D4CE79C9-66C0-4D37-8A24-A8227EF1EAFB}"/>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5409748E-4240-4AEB-8C97-BD28D0AD4118}"/>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99486EB-521C-40D3-A93D-00FE0C102663}"/>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14198</xdr:rowOff>
    </xdr:from>
    <xdr:to>
      <xdr:col>116</xdr:col>
      <xdr:colOff>63500</xdr:colOff>
      <xdr:row>58</xdr:row>
      <xdr:rowOff>20207</xdr:rowOff>
    </xdr:to>
    <xdr:cxnSp macro="">
      <xdr:nvCxnSpPr>
        <xdr:cNvPr id="795" name="直線コネクタ 794">
          <a:extLst>
            <a:ext uri="{FF2B5EF4-FFF2-40B4-BE49-F238E27FC236}">
              <a16:creationId xmlns:a16="http://schemas.microsoft.com/office/drawing/2014/main" id="{E83861BA-0B0C-42F8-A2E1-53ABCA4CB131}"/>
            </a:ext>
          </a:extLst>
        </xdr:cNvPr>
        <xdr:cNvCxnSpPr/>
      </xdr:nvCxnSpPr>
      <xdr:spPr>
        <a:xfrm flipV="1">
          <a:off x="21323300" y="9958298"/>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6" name="貸付金平均値テキスト">
          <a:extLst>
            <a:ext uri="{FF2B5EF4-FFF2-40B4-BE49-F238E27FC236}">
              <a16:creationId xmlns:a16="http://schemas.microsoft.com/office/drawing/2014/main" id="{F5237492-6AA7-400A-BA1B-B906A118C9E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30803DEF-D7DA-4E82-8F22-FF1CB5430704}"/>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12533</xdr:rowOff>
    </xdr:from>
    <xdr:to>
      <xdr:col>111</xdr:col>
      <xdr:colOff>177800</xdr:colOff>
      <xdr:row>58</xdr:row>
      <xdr:rowOff>20207</xdr:rowOff>
    </xdr:to>
    <xdr:cxnSp macro="">
      <xdr:nvCxnSpPr>
        <xdr:cNvPr id="798" name="直線コネクタ 797">
          <a:extLst>
            <a:ext uri="{FF2B5EF4-FFF2-40B4-BE49-F238E27FC236}">
              <a16:creationId xmlns:a16="http://schemas.microsoft.com/office/drawing/2014/main" id="{F0D503E5-CC17-401D-9873-7B8358A53436}"/>
            </a:ext>
          </a:extLst>
        </xdr:cNvPr>
        <xdr:cNvCxnSpPr/>
      </xdr:nvCxnSpPr>
      <xdr:spPr>
        <a:xfrm>
          <a:off x="20434300" y="9956633"/>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B3638BB2-380E-4FC7-84B5-22BCB8422BD5}"/>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0" name="テキスト ボックス 799">
          <a:extLst>
            <a:ext uri="{FF2B5EF4-FFF2-40B4-BE49-F238E27FC236}">
              <a16:creationId xmlns:a16="http://schemas.microsoft.com/office/drawing/2014/main" id="{45F0EF4F-044D-4177-B1A9-A68063305A4D}"/>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10574</xdr:rowOff>
    </xdr:from>
    <xdr:to>
      <xdr:col>107</xdr:col>
      <xdr:colOff>50800</xdr:colOff>
      <xdr:row>58</xdr:row>
      <xdr:rowOff>12533</xdr:rowOff>
    </xdr:to>
    <xdr:cxnSp macro="">
      <xdr:nvCxnSpPr>
        <xdr:cNvPr id="801" name="直線コネクタ 800">
          <a:extLst>
            <a:ext uri="{FF2B5EF4-FFF2-40B4-BE49-F238E27FC236}">
              <a16:creationId xmlns:a16="http://schemas.microsoft.com/office/drawing/2014/main" id="{03E58B26-41F7-4E8F-AFEC-6E2897851890}"/>
            </a:ext>
          </a:extLst>
        </xdr:cNvPr>
        <xdr:cNvCxnSpPr/>
      </xdr:nvCxnSpPr>
      <xdr:spPr>
        <a:xfrm>
          <a:off x="19545300" y="9954674"/>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62D12BFE-C4AF-4930-9275-595B6E670B31}"/>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35748</xdr:rowOff>
    </xdr:from>
    <xdr:ext cx="469744" cy="259045"/>
    <xdr:sp macro="" textlink="">
      <xdr:nvSpPr>
        <xdr:cNvPr id="803" name="テキスト ボックス 802">
          <a:extLst>
            <a:ext uri="{FF2B5EF4-FFF2-40B4-BE49-F238E27FC236}">
              <a16:creationId xmlns:a16="http://schemas.microsoft.com/office/drawing/2014/main" id="{5D832C27-94D4-4754-81EA-1720B9BC4B5B}"/>
            </a:ext>
          </a:extLst>
        </xdr:cNvPr>
        <xdr:cNvSpPr txBox="1"/>
      </xdr:nvSpPr>
      <xdr:spPr>
        <a:xfrm>
          <a:off x="20199428" y="101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10574</xdr:rowOff>
    </xdr:from>
    <xdr:to>
      <xdr:col>102</xdr:col>
      <xdr:colOff>114300</xdr:colOff>
      <xdr:row>58</xdr:row>
      <xdr:rowOff>11423</xdr:rowOff>
    </xdr:to>
    <xdr:cxnSp macro="">
      <xdr:nvCxnSpPr>
        <xdr:cNvPr id="804" name="直線コネクタ 803">
          <a:extLst>
            <a:ext uri="{FF2B5EF4-FFF2-40B4-BE49-F238E27FC236}">
              <a16:creationId xmlns:a16="http://schemas.microsoft.com/office/drawing/2014/main" id="{59855890-B286-4F9F-A619-40A2A936548B}"/>
            </a:ext>
          </a:extLst>
        </xdr:cNvPr>
        <xdr:cNvCxnSpPr/>
      </xdr:nvCxnSpPr>
      <xdr:spPr>
        <a:xfrm flipV="1">
          <a:off x="18656300" y="9954674"/>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7A4AA966-3F11-4690-A348-D99006140CF8}"/>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52533</xdr:rowOff>
    </xdr:from>
    <xdr:ext cx="469744" cy="259045"/>
    <xdr:sp macro="" textlink="">
      <xdr:nvSpPr>
        <xdr:cNvPr id="806" name="テキスト ボックス 805">
          <a:extLst>
            <a:ext uri="{FF2B5EF4-FFF2-40B4-BE49-F238E27FC236}">
              <a16:creationId xmlns:a16="http://schemas.microsoft.com/office/drawing/2014/main" id="{C7CF8CB5-D6F9-4E0E-A5BF-E81C955B5D9C}"/>
            </a:ext>
          </a:extLst>
        </xdr:cNvPr>
        <xdr:cNvSpPr txBox="1"/>
      </xdr:nvSpPr>
      <xdr:spPr>
        <a:xfrm>
          <a:off x="19310428" y="101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8117E679-F65A-4DBE-B3BE-2D7AAB423FB3}"/>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52076</xdr:rowOff>
    </xdr:from>
    <xdr:ext cx="469744" cy="259045"/>
    <xdr:sp macro="" textlink="">
      <xdr:nvSpPr>
        <xdr:cNvPr id="808" name="テキスト ボックス 807">
          <a:extLst>
            <a:ext uri="{FF2B5EF4-FFF2-40B4-BE49-F238E27FC236}">
              <a16:creationId xmlns:a16="http://schemas.microsoft.com/office/drawing/2014/main" id="{28235195-2FFF-4B65-A033-9A7991D93EAF}"/>
            </a:ext>
          </a:extLst>
        </xdr:cNvPr>
        <xdr:cNvSpPr txBox="1"/>
      </xdr:nvSpPr>
      <xdr:spPr>
        <a:xfrm>
          <a:off x="18421428" y="101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6F6ACFF8-C89D-4A77-BF58-A332674B172B}"/>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6DFABD3A-8AEF-4023-9CFA-02CA1DDDA2B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98748B47-58D2-4598-9B91-AA87E3757131}"/>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8351A8D-04DA-450B-B94E-FD804F441792}"/>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98B21422-DAD8-4792-AD7D-98181CBED23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134848</xdr:rowOff>
    </xdr:from>
    <xdr:to>
      <xdr:col>116</xdr:col>
      <xdr:colOff>114300</xdr:colOff>
      <xdr:row>58</xdr:row>
      <xdr:rowOff>64998</xdr:rowOff>
    </xdr:to>
    <xdr:sp macro="" textlink="">
      <xdr:nvSpPr>
        <xdr:cNvPr id="814" name="楕円 813">
          <a:extLst>
            <a:ext uri="{FF2B5EF4-FFF2-40B4-BE49-F238E27FC236}">
              <a16:creationId xmlns:a16="http://schemas.microsoft.com/office/drawing/2014/main" id="{185B7A0C-A040-44F7-9D3C-D644D258B61A}"/>
            </a:ext>
          </a:extLst>
        </xdr:cNvPr>
        <xdr:cNvSpPr/>
      </xdr:nvSpPr>
      <xdr:spPr>
        <a:xfrm>
          <a:off x="22110700" y="99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157725</xdr:rowOff>
    </xdr:from>
    <xdr:ext cx="469744" cy="259045"/>
    <xdr:sp macro="" textlink="">
      <xdr:nvSpPr>
        <xdr:cNvPr id="815" name="貸付金該当値テキスト">
          <a:extLst>
            <a:ext uri="{FF2B5EF4-FFF2-40B4-BE49-F238E27FC236}">
              <a16:creationId xmlns:a16="http://schemas.microsoft.com/office/drawing/2014/main" id="{DE108AAD-B8EF-468E-A694-0AEFD6F1D578}"/>
            </a:ext>
          </a:extLst>
        </xdr:cNvPr>
        <xdr:cNvSpPr txBox="1"/>
      </xdr:nvSpPr>
      <xdr:spPr>
        <a:xfrm>
          <a:off x="22212300" y="975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140857</xdr:rowOff>
    </xdr:from>
    <xdr:to>
      <xdr:col>112</xdr:col>
      <xdr:colOff>38100</xdr:colOff>
      <xdr:row>58</xdr:row>
      <xdr:rowOff>71007</xdr:rowOff>
    </xdr:to>
    <xdr:sp macro="" textlink="">
      <xdr:nvSpPr>
        <xdr:cNvPr id="816" name="楕円 815">
          <a:extLst>
            <a:ext uri="{FF2B5EF4-FFF2-40B4-BE49-F238E27FC236}">
              <a16:creationId xmlns:a16="http://schemas.microsoft.com/office/drawing/2014/main" id="{5BEDB6E4-BC81-4B6A-9E7B-3FF9EA8BD24E}"/>
            </a:ext>
          </a:extLst>
        </xdr:cNvPr>
        <xdr:cNvSpPr/>
      </xdr:nvSpPr>
      <xdr:spPr>
        <a:xfrm>
          <a:off x="21272500" y="99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87534</xdr:rowOff>
    </xdr:from>
    <xdr:ext cx="469744" cy="259045"/>
    <xdr:sp macro="" textlink="">
      <xdr:nvSpPr>
        <xdr:cNvPr id="817" name="テキスト ボックス 816">
          <a:extLst>
            <a:ext uri="{FF2B5EF4-FFF2-40B4-BE49-F238E27FC236}">
              <a16:creationId xmlns:a16="http://schemas.microsoft.com/office/drawing/2014/main" id="{1921B25C-8A0A-4680-B439-2DC6DCA67BAB}"/>
            </a:ext>
          </a:extLst>
        </xdr:cNvPr>
        <xdr:cNvSpPr txBox="1"/>
      </xdr:nvSpPr>
      <xdr:spPr>
        <a:xfrm>
          <a:off x="21088428" y="968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133183</xdr:rowOff>
    </xdr:from>
    <xdr:to>
      <xdr:col>107</xdr:col>
      <xdr:colOff>101600</xdr:colOff>
      <xdr:row>58</xdr:row>
      <xdr:rowOff>63333</xdr:rowOff>
    </xdr:to>
    <xdr:sp macro="" textlink="">
      <xdr:nvSpPr>
        <xdr:cNvPr id="818" name="楕円 817">
          <a:extLst>
            <a:ext uri="{FF2B5EF4-FFF2-40B4-BE49-F238E27FC236}">
              <a16:creationId xmlns:a16="http://schemas.microsoft.com/office/drawing/2014/main" id="{9ADA01DF-1721-426A-BC1C-D3DBB0CA814F}"/>
            </a:ext>
          </a:extLst>
        </xdr:cNvPr>
        <xdr:cNvSpPr/>
      </xdr:nvSpPr>
      <xdr:spPr>
        <a:xfrm>
          <a:off x="20383500" y="990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79860</xdr:rowOff>
    </xdr:from>
    <xdr:ext cx="469744" cy="259045"/>
    <xdr:sp macro="" textlink="">
      <xdr:nvSpPr>
        <xdr:cNvPr id="819" name="テキスト ボックス 818">
          <a:extLst>
            <a:ext uri="{FF2B5EF4-FFF2-40B4-BE49-F238E27FC236}">
              <a16:creationId xmlns:a16="http://schemas.microsoft.com/office/drawing/2014/main" id="{42D1815D-8A13-4DBD-A9AC-49318C75285A}"/>
            </a:ext>
          </a:extLst>
        </xdr:cNvPr>
        <xdr:cNvSpPr txBox="1"/>
      </xdr:nvSpPr>
      <xdr:spPr>
        <a:xfrm>
          <a:off x="20199428" y="96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131224</xdr:rowOff>
    </xdr:from>
    <xdr:to>
      <xdr:col>102</xdr:col>
      <xdr:colOff>165100</xdr:colOff>
      <xdr:row>58</xdr:row>
      <xdr:rowOff>61374</xdr:rowOff>
    </xdr:to>
    <xdr:sp macro="" textlink="">
      <xdr:nvSpPr>
        <xdr:cNvPr id="820" name="楕円 819">
          <a:extLst>
            <a:ext uri="{FF2B5EF4-FFF2-40B4-BE49-F238E27FC236}">
              <a16:creationId xmlns:a16="http://schemas.microsoft.com/office/drawing/2014/main" id="{EA6C1CA9-C20D-4F77-AD4B-88494F161CF9}"/>
            </a:ext>
          </a:extLst>
        </xdr:cNvPr>
        <xdr:cNvSpPr/>
      </xdr:nvSpPr>
      <xdr:spPr>
        <a:xfrm>
          <a:off x="19494500" y="99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77901</xdr:rowOff>
    </xdr:from>
    <xdr:ext cx="469744" cy="259045"/>
    <xdr:sp macro="" textlink="">
      <xdr:nvSpPr>
        <xdr:cNvPr id="821" name="テキスト ボックス 820">
          <a:extLst>
            <a:ext uri="{FF2B5EF4-FFF2-40B4-BE49-F238E27FC236}">
              <a16:creationId xmlns:a16="http://schemas.microsoft.com/office/drawing/2014/main" id="{F23CEC8A-D17C-483C-8F0F-03438C4C12B4}"/>
            </a:ext>
          </a:extLst>
        </xdr:cNvPr>
        <xdr:cNvSpPr txBox="1"/>
      </xdr:nvSpPr>
      <xdr:spPr>
        <a:xfrm>
          <a:off x="19310428" y="96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132073</xdr:rowOff>
    </xdr:from>
    <xdr:to>
      <xdr:col>98</xdr:col>
      <xdr:colOff>38100</xdr:colOff>
      <xdr:row>58</xdr:row>
      <xdr:rowOff>62223</xdr:rowOff>
    </xdr:to>
    <xdr:sp macro="" textlink="">
      <xdr:nvSpPr>
        <xdr:cNvPr id="822" name="楕円 821">
          <a:extLst>
            <a:ext uri="{FF2B5EF4-FFF2-40B4-BE49-F238E27FC236}">
              <a16:creationId xmlns:a16="http://schemas.microsoft.com/office/drawing/2014/main" id="{C2091167-4316-4AD6-BAE7-68A18835F695}"/>
            </a:ext>
          </a:extLst>
        </xdr:cNvPr>
        <xdr:cNvSpPr/>
      </xdr:nvSpPr>
      <xdr:spPr>
        <a:xfrm>
          <a:off x="18605500" y="99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78750</xdr:rowOff>
    </xdr:from>
    <xdr:ext cx="469744" cy="259045"/>
    <xdr:sp macro="" textlink="">
      <xdr:nvSpPr>
        <xdr:cNvPr id="823" name="テキスト ボックス 822">
          <a:extLst>
            <a:ext uri="{FF2B5EF4-FFF2-40B4-BE49-F238E27FC236}">
              <a16:creationId xmlns:a16="http://schemas.microsoft.com/office/drawing/2014/main" id="{DA74A4DE-6261-4D4F-9AA5-A9DECC0ED043}"/>
            </a:ext>
          </a:extLst>
        </xdr:cNvPr>
        <xdr:cNvSpPr txBox="1"/>
      </xdr:nvSpPr>
      <xdr:spPr>
        <a:xfrm>
          <a:off x="18421428" y="967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E72BAE42-7EE1-4BEF-9695-DEBCAD913C77}"/>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CFC2C016-BED4-4DBA-9B8C-E1831EB96843}"/>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27C5CCBC-FDFC-446F-9849-8A87FEE9D759}"/>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A3037123-413E-43AA-86A1-69F77697BF79}"/>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2201521D-A652-49D8-BDCA-2A68D78E5468}"/>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B5F65BF0-67C6-4079-B207-FBB74086728E}"/>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E049D9BB-87CC-4E7F-A8B9-C20ECDF34939}"/>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5E24AEBB-6CF2-437A-9332-7A6AAD15CAE7}"/>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F4E27B0-ECC4-4A33-ACAB-690CBC60D21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149324-2F57-4CD8-A733-CD87B042B4E9}"/>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6851FC29-DBDC-4DD3-AACF-722D508CEBED}"/>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94D4C4E7-668E-4B87-B259-67B3C1CB1C78}"/>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DE191E72-6D73-4939-A7FB-072D6E3FA3B8}"/>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B3A388B7-0183-4306-B072-7C2D0050589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7483C57B-2A9C-42DA-A438-A7A4A09436C7}"/>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14C1946C-8FFD-4B41-A2B4-6BC10C0F55BE}"/>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F929CE12-F3FF-45E5-A1FA-FA37ADE7385E}"/>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31E6DB26-BFE6-4619-B1C1-CE4D194DA1E2}"/>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603DF185-69B8-4265-A47A-DFA021F6265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8C5AF446-DED2-42F7-AAF0-AA18497C179B}"/>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458D5C3B-26EF-490E-A270-38A06F110EB5}"/>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49B07DCD-255B-42C4-90CF-E97353844BEE}"/>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4C2D37E3-A809-41DE-9DC3-1962C1E3D51B}"/>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FEF21B5C-DF36-406B-9F41-91E913D74C2C}"/>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ADCF6F7C-2090-4B51-9C49-DDB403ED8D94}"/>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8DA6526E-259D-45A3-9CB1-3B3399012AD5}"/>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A955F844-9349-4D64-8A27-618AC384C9D6}"/>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A6C2B97D-403A-4504-819E-150836291587}"/>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85499</xdr:rowOff>
    </xdr:from>
    <xdr:to>
      <xdr:col>116</xdr:col>
      <xdr:colOff>63500</xdr:colOff>
      <xdr:row>75</xdr:row>
      <xdr:rowOff>101333</xdr:rowOff>
    </xdr:to>
    <xdr:cxnSp macro="">
      <xdr:nvCxnSpPr>
        <xdr:cNvPr id="852" name="直線コネクタ 851">
          <a:extLst>
            <a:ext uri="{FF2B5EF4-FFF2-40B4-BE49-F238E27FC236}">
              <a16:creationId xmlns:a16="http://schemas.microsoft.com/office/drawing/2014/main" id="{171D33D6-F4B3-4961-85D9-AC1753400B5B}"/>
            </a:ext>
          </a:extLst>
        </xdr:cNvPr>
        <xdr:cNvCxnSpPr/>
      </xdr:nvCxnSpPr>
      <xdr:spPr>
        <a:xfrm flipV="1">
          <a:off x="21323300" y="12944249"/>
          <a:ext cx="838200" cy="1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DCE9BE20-FE19-476A-8773-2F90A51E35FC}"/>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7BE6FE77-4D17-4FE6-BEA3-6EE2952C997E}"/>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101333</xdr:rowOff>
    </xdr:from>
    <xdr:to>
      <xdr:col>111</xdr:col>
      <xdr:colOff>177800</xdr:colOff>
      <xdr:row>75</xdr:row>
      <xdr:rowOff>118852</xdr:rowOff>
    </xdr:to>
    <xdr:cxnSp macro="">
      <xdr:nvCxnSpPr>
        <xdr:cNvPr id="855" name="直線コネクタ 854">
          <a:extLst>
            <a:ext uri="{FF2B5EF4-FFF2-40B4-BE49-F238E27FC236}">
              <a16:creationId xmlns:a16="http://schemas.microsoft.com/office/drawing/2014/main" id="{FC2AB4AD-6D51-4AB0-9AF2-F9387090CD72}"/>
            </a:ext>
          </a:extLst>
        </xdr:cNvPr>
        <xdr:cNvCxnSpPr/>
      </xdr:nvCxnSpPr>
      <xdr:spPr>
        <a:xfrm flipV="1">
          <a:off x="20434300" y="12960083"/>
          <a:ext cx="889000" cy="1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2D07F744-78DC-4433-AF20-D47A2BF64C1A}"/>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FCAC4982-385F-464B-8A11-FDED3EED5F07}"/>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118852</xdr:rowOff>
    </xdr:from>
    <xdr:to>
      <xdr:col>107</xdr:col>
      <xdr:colOff>50800</xdr:colOff>
      <xdr:row>75</xdr:row>
      <xdr:rowOff>124209</xdr:rowOff>
    </xdr:to>
    <xdr:cxnSp macro="">
      <xdr:nvCxnSpPr>
        <xdr:cNvPr id="858" name="直線コネクタ 857">
          <a:extLst>
            <a:ext uri="{FF2B5EF4-FFF2-40B4-BE49-F238E27FC236}">
              <a16:creationId xmlns:a16="http://schemas.microsoft.com/office/drawing/2014/main" id="{1E013751-923E-44CC-B22C-9F85E8470B83}"/>
            </a:ext>
          </a:extLst>
        </xdr:cNvPr>
        <xdr:cNvCxnSpPr/>
      </xdr:nvCxnSpPr>
      <xdr:spPr>
        <a:xfrm flipV="1">
          <a:off x="19545300" y="12977602"/>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94C7D377-37B4-455B-9DD0-F487D30E6726}"/>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EACEF4D-C697-4BB0-A82E-22BA75C82CFF}"/>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124209</xdr:rowOff>
    </xdr:from>
    <xdr:to>
      <xdr:col>102</xdr:col>
      <xdr:colOff>114300</xdr:colOff>
      <xdr:row>75</xdr:row>
      <xdr:rowOff>148548</xdr:rowOff>
    </xdr:to>
    <xdr:cxnSp macro="">
      <xdr:nvCxnSpPr>
        <xdr:cNvPr id="861" name="直線コネクタ 860">
          <a:extLst>
            <a:ext uri="{FF2B5EF4-FFF2-40B4-BE49-F238E27FC236}">
              <a16:creationId xmlns:a16="http://schemas.microsoft.com/office/drawing/2014/main" id="{E99BE9A4-AB91-439F-B770-EEF97C851313}"/>
            </a:ext>
          </a:extLst>
        </xdr:cNvPr>
        <xdr:cNvCxnSpPr/>
      </xdr:nvCxnSpPr>
      <xdr:spPr>
        <a:xfrm flipV="1">
          <a:off x="18656300" y="12982959"/>
          <a:ext cx="889000" cy="2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835CC782-758A-4006-933A-3DDFBA6900E2}"/>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25232629-FDCE-49D0-A1EC-A7989A46371F}"/>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FE6B513A-37EF-4CC4-9390-092171B92E5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35C8079B-BC5E-4B9C-86DB-0C56D70E5E55}"/>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7D89C95E-30FD-4DE9-AC4B-6EE17BF84933}"/>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255AACF0-C9C1-4F2F-A726-A4B076C54578}"/>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6F1FB612-EC92-45D8-AA9B-02F201BE8A54}"/>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7D694E-8B6D-42D9-A954-F27C212DCD2D}"/>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1FA81C05-52E7-4784-BE41-11633616541D}"/>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34699</xdr:rowOff>
    </xdr:from>
    <xdr:to>
      <xdr:col>116</xdr:col>
      <xdr:colOff>114300</xdr:colOff>
      <xdr:row>75</xdr:row>
      <xdr:rowOff>136299</xdr:rowOff>
    </xdr:to>
    <xdr:sp macro="" textlink="">
      <xdr:nvSpPr>
        <xdr:cNvPr id="871" name="楕円 870">
          <a:extLst>
            <a:ext uri="{FF2B5EF4-FFF2-40B4-BE49-F238E27FC236}">
              <a16:creationId xmlns:a16="http://schemas.microsoft.com/office/drawing/2014/main" id="{1A941A00-B5C0-425B-BE7C-C55EBC680F45}"/>
            </a:ext>
          </a:extLst>
        </xdr:cNvPr>
        <xdr:cNvSpPr/>
      </xdr:nvSpPr>
      <xdr:spPr>
        <a:xfrm>
          <a:off x="22110700" y="128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57576</xdr:rowOff>
    </xdr:from>
    <xdr:ext cx="534377" cy="259045"/>
    <xdr:sp macro="" textlink="">
      <xdr:nvSpPr>
        <xdr:cNvPr id="872" name="繰出金該当値テキスト">
          <a:extLst>
            <a:ext uri="{FF2B5EF4-FFF2-40B4-BE49-F238E27FC236}">
              <a16:creationId xmlns:a16="http://schemas.microsoft.com/office/drawing/2014/main" id="{FF22E736-83D9-45FC-9DBF-423096C68860}"/>
            </a:ext>
          </a:extLst>
        </xdr:cNvPr>
        <xdr:cNvSpPr txBox="1"/>
      </xdr:nvSpPr>
      <xdr:spPr>
        <a:xfrm>
          <a:off x="22212300" y="1274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50533</xdr:rowOff>
    </xdr:from>
    <xdr:to>
      <xdr:col>112</xdr:col>
      <xdr:colOff>38100</xdr:colOff>
      <xdr:row>75</xdr:row>
      <xdr:rowOff>152133</xdr:rowOff>
    </xdr:to>
    <xdr:sp macro="" textlink="">
      <xdr:nvSpPr>
        <xdr:cNvPr id="873" name="楕円 872">
          <a:extLst>
            <a:ext uri="{FF2B5EF4-FFF2-40B4-BE49-F238E27FC236}">
              <a16:creationId xmlns:a16="http://schemas.microsoft.com/office/drawing/2014/main" id="{03D411B6-C6EE-4909-BF4A-504B6DDBE266}"/>
            </a:ext>
          </a:extLst>
        </xdr:cNvPr>
        <xdr:cNvSpPr/>
      </xdr:nvSpPr>
      <xdr:spPr>
        <a:xfrm>
          <a:off x="21272500" y="129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168660</xdr:rowOff>
    </xdr:from>
    <xdr:ext cx="534377" cy="259045"/>
    <xdr:sp macro="" textlink="">
      <xdr:nvSpPr>
        <xdr:cNvPr id="874" name="テキスト ボックス 873">
          <a:extLst>
            <a:ext uri="{FF2B5EF4-FFF2-40B4-BE49-F238E27FC236}">
              <a16:creationId xmlns:a16="http://schemas.microsoft.com/office/drawing/2014/main" id="{47C63A3A-6F8F-4896-84EF-F9E075EFB01C}"/>
            </a:ext>
          </a:extLst>
        </xdr:cNvPr>
        <xdr:cNvSpPr txBox="1"/>
      </xdr:nvSpPr>
      <xdr:spPr>
        <a:xfrm>
          <a:off x="21056111" y="126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68052</xdr:rowOff>
    </xdr:from>
    <xdr:to>
      <xdr:col>107</xdr:col>
      <xdr:colOff>101600</xdr:colOff>
      <xdr:row>75</xdr:row>
      <xdr:rowOff>169652</xdr:rowOff>
    </xdr:to>
    <xdr:sp macro="" textlink="">
      <xdr:nvSpPr>
        <xdr:cNvPr id="875" name="楕円 874">
          <a:extLst>
            <a:ext uri="{FF2B5EF4-FFF2-40B4-BE49-F238E27FC236}">
              <a16:creationId xmlns:a16="http://schemas.microsoft.com/office/drawing/2014/main" id="{F89B33BA-A42F-444A-ADFB-4E144BA25682}"/>
            </a:ext>
          </a:extLst>
        </xdr:cNvPr>
        <xdr:cNvSpPr/>
      </xdr:nvSpPr>
      <xdr:spPr>
        <a:xfrm>
          <a:off x="20383500" y="1292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14729</xdr:rowOff>
    </xdr:from>
    <xdr:ext cx="534377" cy="259045"/>
    <xdr:sp macro="" textlink="">
      <xdr:nvSpPr>
        <xdr:cNvPr id="876" name="テキスト ボックス 875">
          <a:extLst>
            <a:ext uri="{FF2B5EF4-FFF2-40B4-BE49-F238E27FC236}">
              <a16:creationId xmlns:a16="http://schemas.microsoft.com/office/drawing/2014/main" id="{943C76CF-AD78-401D-98A3-862266AC5830}"/>
            </a:ext>
          </a:extLst>
        </xdr:cNvPr>
        <xdr:cNvSpPr txBox="1"/>
      </xdr:nvSpPr>
      <xdr:spPr>
        <a:xfrm>
          <a:off x="20167111" y="1270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73409</xdr:rowOff>
    </xdr:from>
    <xdr:to>
      <xdr:col>102</xdr:col>
      <xdr:colOff>165100</xdr:colOff>
      <xdr:row>76</xdr:row>
      <xdr:rowOff>3559</xdr:rowOff>
    </xdr:to>
    <xdr:sp macro="" textlink="">
      <xdr:nvSpPr>
        <xdr:cNvPr id="877" name="楕円 876">
          <a:extLst>
            <a:ext uri="{FF2B5EF4-FFF2-40B4-BE49-F238E27FC236}">
              <a16:creationId xmlns:a16="http://schemas.microsoft.com/office/drawing/2014/main" id="{D64B8235-F33C-478C-9E62-6716B9566CD2}"/>
            </a:ext>
          </a:extLst>
        </xdr:cNvPr>
        <xdr:cNvSpPr/>
      </xdr:nvSpPr>
      <xdr:spPr>
        <a:xfrm>
          <a:off x="19494500" y="129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20086</xdr:rowOff>
    </xdr:from>
    <xdr:ext cx="534377" cy="259045"/>
    <xdr:sp macro="" textlink="">
      <xdr:nvSpPr>
        <xdr:cNvPr id="878" name="テキスト ボックス 877">
          <a:extLst>
            <a:ext uri="{FF2B5EF4-FFF2-40B4-BE49-F238E27FC236}">
              <a16:creationId xmlns:a16="http://schemas.microsoft.com/office/drawing/2014/main" id="{0C7773D4-519A-4E4E-A1C7-87AAA4301E07}"/>
            </a:ext>
          </a:extLst>
        </xdr:cNvPr>
        <xdr:cNvSpPr txBox="1"/>
      </xdr:nvSpPr>
      <xdr:spPr>
        <a:xfrm>
          <a:off x="19278111" y="1270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97747</xdr:rowOff>
    </xdr:from>
    <xdr:to>
      <xdr:col>98</xdr:col>
      <xdr:colOff>38100</xdr:colOff>
      <xdr:row>76</xdr:row>
      <xdr:rowOff>27896</xdr:rowOff>
    </xdr:to>
    <xdr:sp macro="" textlink="">
      <xdr:nvSpPr>
        <xdr:cNvPr id="879" name="楕円 878">
          <a:extLst>
            <a:ext uri="{FF2B5EF4-FFF2-40B4-BE49-F238E27FC236}">
              <a16:creationId xmlns:a16="http://schemas.microsoft.com/office/drawing/2014/main" id="{D9314B5A-9F26-4760-BC02-8B7D99844F82}"/>
            </a:ext>
          </a:extLst>
        </xdr:cNvPr>
        <xdr:cNvSpPr/>
      </xdr:nvSpPr>
      <xdr:spPr>
        <a:xfrm>
          <a:off x="18605500" y="129564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44424</xdr:rowOff>
    </xdr:from>
    <xdr:ext cx="534377" cy="259045"/>
    <xdr:sp macro="" textlink="">
      <xdr:nvSpPr>
        <xdr:cNvPr id="880" name="テキスト ボックス 879">
          <a:extLst>
            <a:ext uri="{FF2B5EF4-FFF2-40B4-BE49-F238E27FC236}">
              <a16:creationId xmlns:a16="http://schemas.microsoft.com/office/drawing/2014/main" id="{50B8F60A-5732-48DE-B5B6-14B15733BED5}"/>
            </a:ext>
          </a:extLst>
        </xdr:cNvPr>
        <xdr:cNvSpPr txBox="1"/>
      </xdr:nvSpPr>
      <xdr:spPr>
        <a:xfrm>
          <a:off x="18389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B2EC291F-BCF9-41D1-8987-779632B11D8A}"/>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A3A99484-6E31-485F-9E22-40F00F467DCF}"/>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C8EA3694-6BF7-4E97-90EA-D8C47B0812D8}"/>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6F1F6AFB-771E-4753-BC3F-64E3D0FCD749}"/>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14EBFED1-D697-4483-9D53-565D60EF5988}"/>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FA1AA9C9-1D06-417F-990A-EC47FE475AAC}"/>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79BFD4A-A27B-4D76-B1CB-6E31195BD049}"/>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5AAD59CC-2E6B-4B70-98B3-FE46BE8A3B68}"/>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545EDC2F-6358-4BDD-AFC7-ACA1847620A2}"/>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EA3447A5-FB41-4F7A-BA73-AA6F2E388537}"/>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D3DFBDFE-06F2-48D8-A0AA-D6FA3CBFB482}"/>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16C2329-DD4E-45AB-AA18-5F8F2BD886B3}"/>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6CCBCB70-148A-47B3-BD3A-D72FEA7B84DE}"/>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BC9903EA-CB4C-42F1-8588-D927C7655BF5}"/>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2E6327B5-B94E-40CF-A622-BA8C7F2E54DA}"/>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FCA06E5-BE98-4AA4-B68F-F44D407F9CD3}"/>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98A5CEA2-E886-4272-805E-0FC8683DD0FC}"/>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F0E64B3D-EAC0-4E18-93DC-3FF35F55422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2BF0CF1E-BBBC-49C8-8A21-5CD62EFEA13C}"/>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5DBF6DB2-5B27-41EB-A028-054F364632EC}"/>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8C841F88-4425-45C4-9A5F-54093901A99B}"/>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DE331F34-A692-4403-A9AF-90ED73567824}"/>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5243BE58-A546-449F-8A4C-C4E2C0D5C87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473C354F-14A2-4022-B973-823572182C01}"/>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FAB14151-DA61-4B93-B161-591430334D3E}"/>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84348801-7D58-403A-8EB5-A2788606680B}"/>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3A7EE462-D171-46E7-82A4-5E9890B792BD}"/>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10560EF-9CB2-4F9A-A127-2A3D298E2A8F}"/>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7016A14B-21E8-40CA-B1B2-C12C4088F287}"/>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6AD5B69E-72A3-41AC-B0E8-DA6AB32F1777}"/>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F7EBDC8C-08EB-4173-AE4B-5133C7CEEB12}"/>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B8963F07-4B90-464C-8EA7-3ED39E06456B}"/>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7DDFFA3B-14DC-44FF-B7ED-F74C2BF34586}"/>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C2C5B86C-429B-47BB-863F-685780201174}"/>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C4CEDFA6-1A42-4C0A-AC4F-C64451155E05}"/>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C915268B-7AA8-4062-B7A8-60DC7EDA9C24}"/>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D2EF744D-4B6E-4F56-9C2C-5D0AF1113A91}"/>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F4E5A4F2-F057-4BFA-9C9E-FE0CA84BF3E9}"/>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B78E8650-C059-43A4-A83E-DDA86294916F}"/>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BDE638FD-8F95-45E2-8A46-7520A133D9D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7DDDFD34-72D4-4C50-B58A-B78402861AB8}"/>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BE0416A7-2BCD-49E4-AB03-1E6CB7B2716E}"/>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F3015F93-C133-4F4D-B792-28ED55E9110A}"/>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40F0C216-5E74-45BF-BFA0-50C8B8397991}"/>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EAAEF34B-7DCB-4659-81AC-AF9A16633437}"/>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C3091EFA-BE1F-4DCD-A2F9-3C8D6DFFC89D}"/>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B2A24183-E8BA-459D-9A83-F2A68C7D782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921A6BD0-B727-409F-B606-E324A0EC24AA}"/>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51858E06-28DA-4429-AAC1-95A75E0CC1E9}"/>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B241DAF7-EEC1-4765-8F7A-10C8DACE5DD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D6513A63-E3E7-4369-93DB-7D87C459FC2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85AD2A30-8C9B-4D48-B750-4EA8ABBB04C1}"/>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741,778</a:t>
          </a:r>
          <a:r>
            <a:rPr kumimoji="1" lang="ja-JP" altLang="ja-JP" sz="1100">
              <a:solidFill>
                <a:schemeClr val="dk1"/>
              </a:solidFill>
              <a:effectLst/>
              <a:latin typeface="+mn-lt"/>
              <a:ea typeface="+mn-ea"/>
              <a:cs typeface="+mn-cs"/>
            </a:rPr>
            <a:t>円となっている。義務的経費である人件費、扶助費及び公債費の合計は</a:t>
          </a:r>
          <a:r>
            <a:rPr kumimoji="1" lang="en-US" altLang="ja-JP" sz="1100">
              <a:solidFill>
                <a:schemeClr val="dk1"/>
              </a:solidFill>
              <a:effectLst/>
              <a:latin typeface="+mn-lt"/>
              <a:ea typeface="+mn-ea"/>
              <a:cs typeface="+mn-cs"/>
            </a:rPr>
            <a:t>257,577</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34.7%</a:t>
          </a:r>
          <a:r>
            <a:rPr kumimoji="1" lang="ja-JP" altLang="ja-JP" sz="1100">
              <a:solidFill>
                <a:schemeClr val="dk1"/>
              </a:solidFill>
              <a:effectLst/>
              <a:latin typeface="+mn-lt"/>
              <a:ea typeface="+mn-ea"/>
              <a:cs typeface="+mn-cs"/>
            </a:rPr>
            <a:t>を占めている。また、補助費等が</a:t>
          </a:r>
          <a:r>
            <a:rPr kumimoji="1" lang="en-US" altLang="ja-JP" sz="1100">
              <a:solidFill>
                <a:schemeClr val="dk1"/>
              </a:solidFill>
              <a:effectLst/>
              <a:latin typeface="+mn-lt"/>
              <a:ea typeface="+mn-ea"/>
              <a:cs typeface="+mn-cs"/>
            </a:rPr>
            <a:t>169,683</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を占めており、類似団体平均（</a:t>
          </a:r>
          <a:r>
            <a:rPr kumimoji="1" lang="en-US" altLang="ja-JP" sz="1100">
              <a:solidFill>
                <a:schemeClr val="dk1"/>
              </a:solidFill>
              <a:effectLst/>
              <a:latin typeface="+mn-lt"/>
              <a:ea typeface="+mn-ea"/>
              <a:cs typeface="+mn-cs"/>
            </a:rPr>
            <a:t>142,577</a:t>
          </a:r>
          <a:r>
            <a:rPr kumimoji="1" lang="ja-JP" altLang="ja-JP" sz="1100">
              <a:solidFill>
                <a:schemeClr val="dk1"/>
              </a:solidFill>
              <a:effectLst/>
              <a:latin typeface="+mn-lt"/>
              <a:ea typeface="+mn-ea"/>
              <a:cs typeface="+mn-cs"/>
            </a:rPr>
            <a:t>円）と比較して高い水準にあることがうかがえる。</a:t>
          </a:r>
          <a:endParaRPr lang="ja-JP" altLang="ja-JP" sz="1400">
            <a:effectLst/>
          </a:endParaRPr>
        </a:p>
        <a:p>
          <a:r>
            <a:rPr kumimoji="1" lang="ja-JP" altLang="ja-JP" sz="1100">
              <a:solidFill>
                <a:schemeClr val="dk1"/>
              </a:solidFill>
              <a:effectLst/>
              <a:latin typeface="+mn-lt"/>
              <a:ea typeface="+mn-ea"/>
              <a:cs typeface="+mn-cs"/>
            </a:rPr>
            <a:t>　各費目の推移を見てみると、普通建設事業費において</a:t>
          </a:r>
          <a:r>
            <a:rPr kumimoji="1" lang="en-US" altLang="ja-JP" sz="1100">
              <a:solidFill>
                <a:schemeClr val="dk1"/>
              </a:solidFill>
              <a:effectLst/>
              <a:latin typeface="+mn-lt"/>
              <a:ea typeface="+mn-ea"/>
              <a:cs typeface="+mn-cs"/>
            </a:rPr>
            <a:t>57,003</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2,896</a:t>
          </a:r>
          <a:r>
            <a:rPr kumimoji="1" lang="ja-JP" altLang="ja-JP" sz="1100">
              <a:solidFill>
                <a:schemeClr val="dk1"/>
              </a:solidFill>
              <a:effectLst/>
              <a:latin typeface="+mn-lt"/>
              <a:ea typeface="+mn-ea"/>
              <a:cs typeface="+mn-cs"/>
            </a:rPr>
            <a:t>円増）と増加していることがわかる。これは、</a:t>
          </a:r>
          <a:r>
            <a:rPr kumimoji="1" lang="ja-JP" altLang="en-US" sz="1100">
              <a:solidFill>
                <a:schemeClr val="dk1"/>
              </a:solidFill>
              <a:effectLst/>
              <a:latin typeface="+mn-lt"/>
              <a:ea typeface="+mn-ea"/>
              <a:cs typeface="+mn-cs"/>
            </a:rPr>
            <a:t>認定こども園整備関係</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35,345</a:t>
          </a:r>
          <a:r>
            <a:rPr kumimoji="1" lang="ja-JP" altLang="ja-JP" sz="1100">
              <a:solidFill>
                <a:schemeClr val="dk1"/>
              </a:solidFill>
              <a:effectLst/>
              <a:latin typeface="+mn-lt"/>
              <a:ea typeface="+mn-ea"/>
              <a:cs typeface="+mn-cs"/>
            </a:rPr>
            <a:t>千円皆増）、</a:t>
          </a:r>
          <a:r>
            <a:rPr kumimoji="1" lang="ja-JP" altLang="en-US" sz="1100">
              <a:solidFill>
                <a:schemeClr val="dk1"/>
              </a:solidFill>
              <a:effectLst/>
              <a:latin typeface="+mn-lt"/>
              <a:ea typeface="+mn-ea"/>
              <a:cs typeface="+mn-cs"/>
            </a:rPr>
            <a:t>防災監視カメラ・水位計システム整備工事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14,850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皆</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保健福祉センター屋根改修工事等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58,225</a:t>
          </a:r>
          <a:r>
            <a:rPr kumimoji="1" lang="ja-JP" altLang="ja-JP" sz="1100">
              <a:solidFill>
                <a:schemeClr val="dk1"/>
              </a:solidFill>
              <a:effectLst/>
              <a:latin typeface="+mn-lt"/>
              <a:ea typeface="+mn-ea"/>
              <a:cs typeface="+mn-cs"/>
            </a:rPr>
            <a:t>千円皆増）が主な要因として挙げられる。一方、人件費においては、</a:t>
          </a:r>
          <a:r>
            <a:rPr kumimoji="1" lang="en-US" altLang="ja-JP" sz="1100">
              <a:solidFill>
                <a:schemeClr val="dk1"/>
              </a:solidFill>
              <a:effectLst/>
              <a:latin typeface="+mn-lt"/>
              <a:ea typeface="+mn-ea"/>
              <a:cs typeface="+mn-cs"/>
            </a:rPr>
            <a:t>148,093</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2,109</a:t>
          </a:r>
          <a:r>
            <a:rPr kumimoji="1" lang="ja-JP" altLang="en-US" sz="1100">
              <a:solidFill>
                <a:schemeClr val="dk1"/>
              </a:solidFill>
              <a:effectLst/>
              <a:latin typeface="+mn-lt"/>
              <a:ea typeface="+mn-ea"/>
              <a:cs typeface="+mn-cs"/>
            </a:rPr>
            <a:t>円増）となっており、類似団体と比較して高い水準となっている</a:t>
          </a:r>
          <a:r>
            <a:rPr kumimoji="1" lang="ja-JP" altLang="ja-JP" sz="1100">
              <a:solidFill>
                <a:schemeClr val="dk1"/>
              </a:solidFill>
              <a:effectLst/>
              <a:latin typeface="+mn-lt"/>
              <a:ea typeface="+mn-ea"/>
              <a:cs typeface="+mn-cs"/>
            </a:rPr>
            <a:t>。また、物件費においては、物価高騰の影響により光熱水費、燃料費の増や屋外運動場照明灯撤去工事</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影響で、</a:t>
          </a:r>
          <a:r>
            <a:rPr kumimoji="1" lang="en-US" altLang="ja-JP" sz="1100">
              <a:solidFill>
                <a:schemeClr val="dk1"/>
              </a:solidFill>
              <a:effectLst/>
              <a:latin typeface="+mn-lt"/>
              <a:ea typeface="+mn-ea"/>
              <a:cs typeface="+mn-cs"/>
            </a:rPr>
            <a:t>137,184</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8,654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この他、公共施設の老朽化に伴う修繕等の影響で維持補修費が</a:t>
          </a:r>
          <a:r>
            <a:rPr kumimoji="1" lang="en-US" altLang="ja-JP" sz="1100">
              <a:solidFill>
                <a:schemeClr val="dk1"/>
              </a:solidFill>
              <a:effectLst/>
              <a:latin typeface="+mn-lt"/>
              <a:ea typeface="+mn-ea"/>
              <a:cs typeface="+mn-cs"/>
            </a:rPr>
            <a:t>17,553</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7,878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前年度より減少したが</a:t>
          </a:r>
          <a:r>
            <a:rPr kumimoji="1" lang="ja-JP" altLang="ja-JP" sz="1100">
              <a:solidFill>
                <a:schemeClr val="dk1"/>
              </a:solidFill>
              <a:effectLst/>
              <a:latin typeface="+mn-lt"/>
              <a:ea typeface="+mn-ea"/>
              <a:cs typeface="+mn-cs"/>
            </a:rPr>
            <a:t>高い水準となっており、今後も高水準での推移が見込まれる。そのため、公共施設等総合管理計画並びに個別計画に基づき、財政を圧迫させない計画的な財政運営に努める必要がある。公債費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年度に実施した小中一貫校施設整備事業に係る地方債の元金償還が本格化した影響で平成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年度を境に増加傾向にあり、償還のピーク</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その後しばらくの間は</a:t>
          </a:r>
          <a:r>
            <a:rPr kumimoji="1" lang="ja-JP" altLang="en-US" sz="1100">
              <a:solidFill>
                <a:schemeClr val="dk1"/>
              </a:solidFill>
              <a:effectLst/>
              <a:latin typeface="+mn-lt"/>
              <a:ea typeface="+mn-ea"/>
              <a:cs typeface="+mn-cs"/>
            </a:rPr>
            <a:t>減少傾向</a:t>
          </a:r>
          <a:r>
            <a:rPr kumimoji="1" lang="ja-JP" altLang="ja-JP" sz="1100">
              <a:solidFill>
                <a:schemeClr val="dk1"/>
              </a:solidFill>
              <a:effectLst/>
              <a:latin typeface="+mn-lt"/>
              <a:ea typeface="+mn-ea"/>
              <a:cs typeface="+mn-cs"/>
            </a:rPr>
            <a:t>になると見込ん</a:t>
          </a:r>
          <a:r>
            <a:rPr kumimoji="1" lang="ja-JP" altLang="en-US" sz="1100">
              <a:solidFill>
                <a:schemeClr val="dk1"/>
              </a:solidFill>
              <a:effectLst/>
              <a:latin typeface="+mn-lt"/>
              <a:ea typeface="+mn-ea"/>
              <a:cs typeface="+mn-cs"/>
            </a:rPr>
            <a:t>でいるが引き続き</a:t>
          </a:r>
          <a:r>
            <a:rPr kumimoji="1" lang="ja-JP" altLang="ja-JP" sz="1100">
              <a:solidFill>
                <a:schemeClr val="dk1"/>
              </a:solidFill>
              <a:effectLst/>
              <a:latin typeface="+mn-lt"/>
              <a:ea typeface="+mn-ea"/>
              <a:cs typeface="+mn-cs"/>
            </a:rPr>
            <a:t>財政力を考慮し計画的な公債費の軽減に努める。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2AC46C6-FD20-4CBD-801B-3D9B693EB60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1D0FC33F-2E66-4AD0-867E-FD2B39971B3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99C21B7-5270-49C8-B4DA-0E2C2B383E0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F3D91DC-EFEC-4F13-ACAB-C13D94A10C4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5879E3-E052-4320-929C-F4DD2F5103F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AC4311-7698-4CFD-8ACE-DA06B9005C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668190A-89FE-49C0-ACE7-8F74E7517E2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9FCC0D7-CB35-45C7-8C53-E44E75BBD16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033CC4-9633-47DF-A4EA-CABCF6C9908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E2942B4-792A-4220-8E5E-39ADDF929B2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6,401
6,369
109.28
4,870,987
4,748,118
116,040
3,202,805
3,330,433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A748DC-DA34-4C26-A529-99B45A596A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BE1860-1914-41D9-BA92-478540CEB30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326331C-92FB-4C37-9304-523262363DC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F1A39E1-8DD8-4207-84A6-7D2C9C39266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F55FC6-9E47-462E-A5B5-69A994EA365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E021261-317C-4AD0-A498-DB20FA31E12C}"/>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5B5E545B-3370-42B5-A794-C4FB5061F7D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C9254E5-CBFA-4473-ABFE-5714CDEB3C88}"/>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A59FEA30-01B1-4A28-8FC7-03FBC3A24111}"/>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D8105E-9D12-41AE-B995-C942FEB5C69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F340EC0-C19B-4F8A-980C-6476E389A0A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4FD2F91-464D-413C-B2FC-45623F6DE54A}"/>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ED9B5A6-7E46-4CBE-B1B9-30D01ABF5681}"/>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C8A0853-7A65-46AA-A2F2-994266DDA90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BB0B1AA-1671-44E6-BB5D-58DCD630E0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7BC9167-41EC-467F-9E63-3CA14DF0A5F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9FB809-4948-40A8-95EE-2DF155D5373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7BE11B8-CA4A-46E8-A8B8-B6E4666B4C67}"/>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56A4759-A3BD-4771-A7C3-3F289E61242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CF958B54-34F7-4F87-A852-8FF5551FFB21}"/>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43EA97A8-C42B-4FAB-A354-FC48625243F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91CD8E6-F0B4-4728-A55C-52D75AC41E0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2DB195D2-B707-4B6D-80DC-1C16F5580317}"/>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0EF49B7-1C84-4DB6-899D-68DB5E8AA111}"/>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77A29E2-8E0E-449C-B588-E7A85871C06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9143F196-9476-407D-9D4E-44F86F5E7FED}"/>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20AD529-F906-4DC0-AFED-9DBEB3E617F1}"/>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52373D1-BC0A-4531-BBCF-6B7B5BE910C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EEE7779-520A-4D5A-81BC-39D3501FE7E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28338569-69EE-480E-B3C3-00BE86C497EB}"/>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97565426-74AE-4EAC-A8A2-38F3DEB97882}"/>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2535A76B-8C0C-4B45-B2AB-37C5AAEC266A}"/>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93D0E01B-66BE-4A31-971F-4F8C42522B5E}"/>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BCF565AE-061E-4463-895F-DEC6741A1883}"/>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BB65A7E7-3E80-4339-B4BC-C9A0EACDF389}"/>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1CB1545B-F7A0-4367-8D80-50DBFB9D9975}"/>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4D89B908-80EB-43E8-9FDC-1FC43955FE3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FE4B1B92-087A-4058-BADE-62B2FF57329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C33A665C-8AF6-4763-9579-80B6E64684C3}"/>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56BECE9D-518B-4AAC-AB9D-FC5796EE972B}"/>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1E1CDC68-88DE-444B-A291-7E4C29E5BA6A}"/>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87A38685-122D-4DF1-BF92-1F1B1E688DB5}"/>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B83A02AE-8ACC-4CB6-9AF0-AE95CBAFBB17}"/>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1E60577-1A1E-4964-A6DD-2C40E9154991}"/>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71D6F396-B111-44CB-ACFB-5D9A63B8A2A8}"/>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34397ECF-5E2C-4072-87AD-E11F7166E5A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C7E71F8C-CA65-4427-B993-CD384E583007}"/>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A77676C7-1144-4911-876B-2979DE623F24}"/>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D7112640-6B78-41B7-8D40-8A3D1D1D6E84}"/>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4065B33C-5723-4113-837E-9ACBE777D6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5DBD24E3-50DF-4660-9CEF-6ACD127B84D3}"/>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90714</xdr:rowOff>
    </xdr:from>
    <xdr:to>
      <xdr:col>24</xdr:col>
      <xdr:colOff>63500</xdr:colOff>
      <xdr:row>33</xdr:row>
      <xdr:rowOff>4935</xdr:rowOff>
    </xdr:to>
    <xdr:cxnSp macro="">
      <xdr:nvCxnSpPr>
        <xdr:cNvPr id="63" name="直線コネクタ 62">
          <a:extLst>
            <a:ext uri="{FF2B5EF4-FFF2-40B4-BE49-F238E27FC236}">
              <a16:creationId xmlns:a16="http://schemas.microsoft.com/office/drawing/2014/main" id="{D0DE188D-CE98-4903-A5A0-E21042A63BF1}"/>
            </a:ext>
          </a:extLst>
        </xdr:cNvPr>
        <xdr:cNvCxnSpPr/>
      </xdr:nvCxnSpPr>
      <xdr:spPr>
        <a:xfrm flipV="1">
          <a:off x="3797300" y="5577114"/>
          <a:ext cx="838200" cy="8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1080A1E0-167B-408D-BE15-D74EEBE542B9}"/>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21CDEDD8-841D-4FAE-A68F-99C6F07BDF04}"/>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4935</xdr:rowOff>
    </xdr:from>
    <xdr:to>
      <xdr:col>19</xdr:col>
      <xdr:colOff>177800</xdr:colOff>
      <xdr:row>33</xdr:row>
      <xdr:rowOff>110853</xdr:rowOff>
    </xdr:to>
    <xdr:cxnSp macro="">
      <xdr:nvCxnSpPr>
        <xdr:cNvPr id="66" name="直線コネクタ 65">
          <a:extLst>
            <a:ext uri="{FF2B5EF4-FFF2-40B4-BE49-F238E27FC236}">
              <a16:creationId xmlns:a16="http://schemas.microsoft.com/office/drawing/2014/main" id="{6BF6D4DC-4AED-49BC-B242-78C40B49CFB9}"/>
            </a:ext>
          </a:extLst>
        </xdr:cNvPr>
        <xdr:cNvCxnSpPr/>
      </xdr:nvCxnSpPr>
      <xdr:spPr>
        <a:xfrm flipV="1">
          <a:off x="2908300" y="5662785"/>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B96B7CCF-A1BF-4EE4-A9EA-508D8A3391EF}"/>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B8BF28E-73A1-4B74-A219-373993E03CE1}"/>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64044</xdr:rowOff>
    </xdr:from>
    <xdr:to>
      <xdr:col>15</xdr:col>
      <xdr:colOff>50800</xdr:colOff>
      <xdr:row>33</xdr:row>
      <xdr:rowOff>110853</xdr:rowOff>
    </xdr:to>
    <xdr:cxnSp macro="">
      <xdr:nvCxnSpPr>
        <xdr:cNvPr id="69" name="直線コネクタ 68">
          <a:extLst>
            <a:ext uri="{FF2B5EF4-FFF2-40B4-BE49-F238E27FC236}">
              <a16:creationId xmlns:a16="http://schemas.microsoft.com/office/drawing/2014/main" id="{82C287AF-1ABE-4D64-9A7D-265EA7F4D4E1}"/>
            </a:ext>
          </a:extLst>
        </xdr:cNvPr>
        <xdr:cNvCxnSpPr/>
      </xdr:nvCxnSpPr>
      <xdr:spPr>
        <a:xfrm>
          <a:off x="2019300" y="5550444"/>
          <a:ext cx="889000" cy="21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F6AFD08D-D390-4021-B3AF-0D5C75C89259}"/>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A2708E0C-6E81-4E43-8084-8549F3101627}"/>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64044</xdr:rowOff>
    </xdr:from>
    <xdr:to>
      <xdr:col>10</xdr:col>
      <xdr:colOff>114300</xdr:colOff>
      <xdr:row>32</xdr:row>
      <xdr:rowOff>120977</xdr:rowOff>
    </xdr:to>
    <xdr:cxnSp macro="">
      <xdr:nvCxnSpPr>
        <xdr:cNvPr id="72" name="直線コネクタ 71">
          <a:extLst>
            <a:ext uri="{FF2B5EF4-FFF2-40B4-BE49-F238E27FC236}">
              <a16:creationId xmlns:a16="http://schemas.microsoft.com/office/drawing/2014/main" id="{B55100FD-6A9A-484E-8CA5-D2B07D4E67AB}"/>
            </a:ext>
          </a:extLst>
        </xdr:cNvPr>
        <xdr:cNvCxnSpPr/>
      </xdr:nvCxnSpPr>
      <xdr:spPr>
        <a:xfrm flipV="1">
          <a:off x="1130300" y="5550444"/>
          <a:ext cx="889000" cy="5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532A971D-F055-456E-A14A-B0CEF52C89FA}"/>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9B502C95-5F66-4B38-B295-D7E0959C33DA}"/>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BAD2F58A-E109-41C5-96B9-B7F1A8A9D751}"/>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EDD1D3BB-6A06-4B05-89B2-2EBB9936AA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865A3036-8540-47F4-8BA7-5BFB1EE0D49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4A2A8BBE-B0DF-45F8-AAF8-B94C7877719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268B9FDA-182B-4ABC-9206-A008EF9F0D3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B134FD50-9DB1-4672-A68B-6B0C97CA688A}"/>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8ED05F78-4065-4D23-9278-DF92CEE605E9}"/>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39914</xdr:rowOff>
    </xdr:from>
    <xdr:to>
      <xdr:col>24</xdr:col>
      <xdr:colOff>114300</xdr:colOff>
      <xdr:row>32</xdr:row>
      <xdr:rowOff>141514</xdr:rowOff>
    </xdr:to>
    <xdr:sp macro="" textlink="">
      <xdr:nvSpPr>
        <xdr:cNvPr id="82" name="楕円 81">
          <a:extLst>
            <a:ext uri="{FF2B5EF4-FFF2-40B4-BE49-F238E27FC236}">
              <a16:creationId xmlns:a16="http://schemas.microsoft.com/office/drawing/2014/main" id="{C23BE463-1CA8-47E2-8D39-3CEEC2ACA33E}"/>
            </a:ext>
          </a:extLst>
        </xdr:cNvPr>
        <xdr:cNvSpPr/>
      </xdr:nvSpPr>
      <xdr:spPr>
        <a:xfrm>
          <a:off x="4584700" y="55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62791</xdr:rowOff>
    </xdr:from>
    <xdr:ext cx="534377" cy="259045"/>
    <xdr:sp macro="" textlink="">
      <xdr:nvSpPr>
        <xdr:cNvPr id="83" name="議会費該当値テキスト">
          <a:extLst>
            <a:ext uri="{FF2B5EF4-FFF2-40B4-BE49-F238E27FC236}">
              <a16:creationId xmlns:a16="http://schemas.microsoft.com/office/drawing/2014/main" id="{717C741D-8C85-4F06-8E52-0961C9DC6891}"/>
            </a:ext>
          </a:extLst>
        </xdr:cNvPr>
        <xdr:cNvSpPr txBox="1"/>
      </xdr:nvSpPr>
      <xdr:spPr>
        <a:xfrm>
          <a:off x="4686300" y="537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125585</xdr:rowOff>
    </xdr:from>
    <xdr:to>
      <xdr:col>20</xdr:col>
      <xdr:colOff>38100</xdr:colOff>
      <xdr:row>33</xdr:row>
      <xdr:rowOff>55735</xdr:rowOff>
    </xdr:to>
    <xdr:sp macro="" textlink="">
      <xdr:nvSpPr>
        <xdr:cNvPr id="84" name="楕円 83">
          <a:extLst>
            <a:ext uri="{FF2B5EF4-FFF2-40B4-BE49-F238E27FC236}">
              <a16:creationId xmlns:a16="http://schemas.microsoft.com/office/drawing/2014/main" id="{D9764D05-AABE-4F2E-8BD3-0DDA5107A963}"/>
            </a:ext>
          </a:extLst>
        </xdr:cNvPr>
        <xdr:cNvSpPr/>
      </xdr:nvSpPr>
      <xdr:spPr>
        <a:xfrm>
          <a:off x="3746500" y="56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72262</xdr:rowOff>
    </xdr:from>
    <xdr:ext cx="534377" cy="259045"/>
    <xdr:sp macro="" textlink="">
      <xdr:nvSpPr>
        <xdr:cNvPr id="85" name="テキスト ボックス 84">
          <a:extLst>
            <a:ext uri="{FF2B5EF4-FFF2-40B4-BE49-F238E27FC236}">
              <a16:creationId xmlns:a16="http://schemas.microsoft.com/office/drawing/2014/main" id="{3F54F388-B236-40E3-A510-52FA555E9775}"/>
            </a:ext>
          </a:extLst>
        </xdr:cNvPr>
        <xdr:cNvSpPr txBox="1"/>
      </xdr:nvSpPr>
      <xdr:spPr>
        <a:xfrm>
          <a:off x="3530111" y="53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60053</xdr:rowOff>
    </xdr:from>
    <xdr:to>
      <xdr:col>15</xdr:col>
      <xdr:colOff>101600</xdr:colOff>
      <xdr:row>33</xdr:row>
      <xdr:rowOff>161653</xdr:rowOff>
    </xdr:to>
    <xdr:sp macro="" textlink="">
      <xdr:nvSpPr>
        <xdr:cNvPr id="86" name="楕円 85">
          <a:extLst>
            <a:ext uri="{FF2B5EF4-FFF2-40B4-BE49-F238E27FC236}">
              <a16:creationId xmlns:a16="http://schemas.microsoft.com/office/drawing/2014/main" id="{F578C4DD-A637-4FDF-BCE7-4FD7E7438598}"/>
            </a:ext>
          </a:extLst>
        </xdr:cNvPr>
        <xdr:cNvSpPr/>
      </xdr:nvSpPr>
      <xdr:spPr>
        <a:xfrm>
          <a:off x="2857500" y="57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6730</xdr:rowOff>
    </xdr:from>
    <xdr:ext cx="534377" cy="259045"/>
    <xdr:sp macro="" textlink="">
      <xdr:nvSpPr>
        <xdr:cNvPr id="87" name="テキスト ボックス 86">
          <a:extLst>
            <a:ext uri="{FF2B5EF4-FFF2-40B4-BE49-F238E27FC236}">
              <a16:creationId xmlns:a16="http://schemas.microsoft.com/office/drawing/2014/main" id="{2FF4E46C-66B3-483F-B307-51E0973D241B}"/>
            </a:ext>
          </a:extLst>
        </xdr:cNvPr>
        <xdr:cNvSpPr txBox="1"/>
      </xdr:nvSpPr>
      <xdr:spPr>
        <a:xfrm>
          <a:off x="2641111" y="549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13244</xdr:rowOff>
    </xdr:from>
    <xdr:to>
      <xdr:col>10</xdr:col>
      <xdr:colOff>165100</xdr:colOff>
      <xdr:row>32</xdr:row>
      <xdr:rowOff>114844</xdr:rowOff>
    </xdr:to>
    <xdr:sp macro="" textlink="">
      <xdr:nvSpPr>
        <xdr:cNvPr id="88" name="楕円 87">
          <a:extLst>
            <a:ext uri="{FF2B5EF4-FFF2-40B4-BE49-F238E27FC236}">
              <a16:creationId xmlns:a16="http://schemas.microsoft.com/office/drawing/2014/main" id="{13927C78-96AD-441E-9005-C74B2861370F}"/>
            </a:ext>
          </a:extLst>
        </xdr:cNvPr>
        <xdr:cNvSpPr/>
      </xdr:nvSpPr>
      <xdr:spPr>
        <a:xfrm>
          <a:off x="1968500" y="54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131371</xdr:rowOff>
    </xdr:from>
    <xdr:ext cx="534377" cy="259045"/>
    <xdr:sp macro="" textlink="">
      <xdr:nvSpPr>
        <xdr:cNvPr id="89" name="テキスト ボックス 88">
          <a:extLst>
            <a:ext uri="{FF2B5EF4-FFF2-40B4-BE49-F238E27FC236}">
              <a16:creationId xmlns:a16="http://schemas.microsoft.com/office/drawing/2014/main" id="{972BD63F-11FA-4FC4-9C3F-263DAD142E59}"/>
            </a:ext>
          </a:extLst>
        </xdr:cNvPr>
        <xdr:cNvSpPr txBox="1"/>
      </xdr:nvSpPr>
      <xdr:spPr>
        <a:xfrm>
          <a:off x="1752111" y="527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70177</xdr:rowOff>
    </xdr:from>
    <xdr:to>
      <xdr:col>6</xdr:col>
      <xdr:colOff>38100</xdr:colOff>
      <xdr:row>33</xdr:row>
      <xdr:rowOff>327</xdr:rowOff>
    </xdr:to>
    <xdr:sp macro="" textlink="">
      <xdr:nvSpPr>
        <xdr:cNvPr id="90" name="楕円 89">
          <a:extLst>
            <a:ext uri="{FF2B5EF4-FFF2-40B4-BE49-F238E27FC236}">
              <a16:creationId xmlns:a16="http://schemas.microsoft.com/office/drawing/2014/main" id="{FB9C5EE5-655E-4F1D-B629-AF08F5D7F334}"/>
            </a:ext>
          </a:extLst>
        </xdr:cNvPr>
        <xdr:cNvSpPr/>
      </xdr:nvSpPr>
      <xdr:spPr>
        <a:xfrm>
          <a:off x="1079500" y="55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16854</xdr:rowOff>
    </xdr:from>
    <xdr:ext cx="534377" cy="259045"/>
    <xdr:sp macro="" textlink="">
      <xdr:nvSpPr>
        <xdr:cNvPr id="91" name="テキスト ボックス 90">
          <a:extLst>
            <a:ext uri="{FF2B5EF4-FFF2-40B4-BE49-F238E27FC236}">
              <a16:creationId xmlns:a16="http://schemas.microsoft.com/office/drawing/2014/main" id="{F509CD6D-4B6E-4CBA-905A-706B5C705026}"/>
            </a:ext>
          </a:extLst>
        </xdr:cNvPr>
        <xdr:cNvSpPr txBox="1"/>
      </xdr:nvSpPr>
      <xdr:spPr>
        <a:xfrm>
          <a:off x="863111" y="53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BD126644-B762-42E0-88C2-7B3D6E91BF27}"/>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A75AA1C2-C3E2-4270-B522-826199966538}"/>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E963C58E-7EBA-4613-BE37-4D14CCF330A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CF716D4-F248-48AF-897F-0D6B3C654CC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F4E5471B-A494-46DE-89FD-81E6F32253E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7713BB29-EEF9-4CF3-9D06-D6C3195D3BC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3BA8C5A9-2531-41EB-8655-1E358D61B2D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D2D55F91-8EF5-4543-A3A4-D76DDF18F163}"/>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92598E69-88C0-44F0-9D61-9558A115E23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79EF03D5-3F42-4DBE-AA05-855B184C7EA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7A46CC17-D3D4-4E7B-A705-B041C7FE238E}"/>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2B2D4D5A-7FBE-4230-B6FC-A07267495636}"/>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F724EBD8-2E02-4E94-A693-85809DD2F69D}"/>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C1428ADC-097A-47D3-BEEA-CC834F42FB08}"/>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BBC6EDDF-8751-4B17-B02A-F48A191078E2}"/>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42FC652-1DF8-4E4C-9894-84046C8C425A}"/>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72337FD8-97DC-434B-ABBF-76CFC7A3E70D}"/>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6866AC2D-8330-44BE-90D6-FA7AF4F4CEBF}"/>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3E7F799F-1A07-4748-A92D-AC7B5891B922}"/>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C2AA7AF2-466E-4891-8806-B4B7433D0C36}"/>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4158F0D3-1AC5-4D2B-87AE-BFBE6BBDC15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6431FFD3-9811-46AF-978E-171803FDB5D8}"/>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62542CA5-4713-4491-BA8B-0CFA47D1166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FF3438F6-540F-4A7A-9982-D4EA8939E793}"/>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C8D05449-5B9F-4B76-928B-9F833272C8DD}"/>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8700D818-151F-4221-8964-E7C411563FA4}"/>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683352B2-B84F-4997-89F7-E7A86DC5D615}"/>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C247137D-7F7A-4970-9252-0AF5D4DF6B18}"/>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128849</xdr:rowOff>
    </xdr:from>
    <xdr:to>
      <xdr:col>24</xdr:col>
      <xdr:colOff>63500</xdr:colOff>
      <xdr:row>58</xdr:row>
      <xdr:rowOff>143474</xdr:rowOff>
    </xdr:to>
    <xdr:cxnSp macro="">
      <xdr:nvCxnSpPr>
        <xdr:cNvPr id="120" name="直線コネクタ 119">
          <a:extLst>
            <a:ext uri="{FF2B5EF4-FFF2-40B4-BE49-F238E27FC236}">
              <a16:creationId xmlns:a16="http://schemas.microsoft.com/office/drawing/2014/main" id="{EE7AF298-AF18-40F6-98B2-04DED257A445}"/>
            </a:ext>
          </a:extLst>
        </xdr:cNvPr>
        <xdr:cNvCxnSpPr/>
      </xdr:nvCxnSpPr>
      <xdr:spPr>
        <a:xfrm>
          <a:off x="3797300" y="10072949"/>
          <a:ext cx="838200" cy="1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420EE11A-EF21-43C3-A303-8C0609718189}"/>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266D878B-0A27-4E38-A2C4-53EEAB5CAE02}"/>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68500</xdr:rowOff>
    </xdr:from>
    <xdr:to>
      <xdr:col>19</xdr:col>
      <xdr:colOff>177800</xdr:colOff>
      <xdr:row>58</xdr:row>
      <xdr:rowOff>128849</xdr:rowOff>
    </xdr:to>
    <xdr:cxnSp macro="">
      <xdr:nvCxnSpPr>
        <xdr:cNvPr id="123" name="直線コネクタ 122">
          <a:extLst>
            <a:ext uri="{FF2B5EF4-FFF2-40B4-BE49-F238E27FC236}">
              <a16:creationId xmlns:a16="http://schemas.microsoft.com/office/drawing/2014/main" id="{5FF87D4E-23EB-4471-980A-45FAC91E847B}"/>
            </a:ext>
          </a:extLst>
        </xdr:cNvPr>
        <xdr:cNvCxnSpPr/>
      </xdr:nvCxnSpPr>
      <xdr:spPr>
        <a:xfrm>
          <a:off x="2908300" y="10012600"/>
          <a:ext cx="889000" cy="6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C09089ED-FC1E-4D5E-B960-234F28D7B7F9}"/>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C4E9B1B7-5DCB-4E44-AC06-439718BB2D95}"/>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68500</xdr:rowOff>
    </xdr:from>
    <xdr:to>
      <xdr:col>15</xdr:col>
      <xdr:colOff>50800</xdr:colOff>
      <xdr:row>58</xdr:row>
      <xdr:rowOff>153830</xdr:rowOff>
    </xdr:to>
    <xdr:cxnSp macro="">
      <xdr:nvCxnSpPr>
        <xdr:cNvPr id="126" name="直線コネクタ 125">
          <a:extLst>
            <a:ext uri="{FF2B5EF4-FFF2-40B4-BE49-F238E27FC236}">
              <a16:creationId xmlns:a16="http://schemas.microsoft.com/office/drawing/2014/main" id="{C5D9FA90-AB66-4F44-ADEF-64244B9ED5CA}"/>
            </a:ext>
          </a:extLst>
        </xdr:cNvPr>
        <xdr:cNvCxnSpPr/>
      </xdr:nvCxnSpPr>
      <xdr:spPr>
        <a:xfrm flipV="1">
          <a:off x="2019300" y="10012600"/>
          <a:ext cx="889000" cy="8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47057276-6E72-445B-9243-BC08753D1B6B}"/>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906CE9E-F803-4A1D-AE50-D192582BEEBD}"/>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144248</xdr:rowOff>
    </xdr:from>
    <xdr:to>
      <xdr:col>10</xdr:col>
      <xdr:colOff>114300</xdr:colOff>
      <xdr:row>58</xdr:row>
      <xdr:rowOff>153830</xdr:rowOff>
    </xdr:to>
    <xdr:cxnSp macro="">
      <xdr:nvCxnSpPr>
        <xdr:cNvPr id="129" name="直線コネクタ 128">
          <a:extLst>
            <a:ext uri="{FF2B5EF4-FFF2-40B4-BE49-F238E27FC236}">
              <a16:creationId xmlns:a16="http://schemas.microsoft.com/office/drawing/2014/main" id="{7E60A4F3-3A2A-4CA1-A962-D6DB596C86F6}"/>
            </a:ext>
          </a:extLst>
        </xdr:cNvPr>
        <xdr:cNvCxnSpPr/>
      </xdr:nvCxnSpPr>
      <xdr:spPr>
        <a:xfrm>
          <a:off x="1130300" y="10088348"/>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2216B89A-F3A3-49E2-8DF7-4509E35EE031}"/>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134D8EE1-B5D4-447D-89F7-4A522DC6E45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E57B1EB9-28DE-4228-A396-23685AC599CD}"/>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431F22F6-52F3-42FD-80E2-122673E0156F}"/>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DAB3ECA9-6058-4E53-8E88-A17A24E990D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2ADDC115-445B-4B45-B760-AA4E3D6727C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F607B585-EE63-449A-BAEF-C22348E4E7E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3DAECF73-56B2-4FCE-BBBC-EC95E984A0C9}"/>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BB623508-FEAD-4688-B10B-74258F9FB3D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92674</xdr:rowOff>
    </xdr:from>
    <xdr:to>
      <xdr:col>24</xdr:col>
      <xdr:colOff>114300</xdr:colOff>
      <xdr:row>59</xdr:row>
      <xdr:rowOff>22824</xdr:rowOff>
    </xdr:to>
    <xdr:sp macro="" textlink="">
      <xdr:nvSpPr>
        <xdr:cNvPr id="139" name="楕円 138">
          <a:extLst>
            <a:ext uri="{FF2B5EF4-FFF2-40B4-BE49-F238E27FC236}">
              <a16:creationId xmlns:a16="http://schemas.microsoft.com/office/drawing/2014/main" id="{7929FEAC-5B79-4DE3-A39B-1C4F90D7A4A4}"/>
            </a:ext>
          </a:extLst>
        </xdr:cNvPr>
        <xdr:cNvSpPr/>
      </xdr:nvSpPr>
      <xdr:spPr>
        <a:xfrm>
          <a:off x="4584700" y="100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7601</xdr:rowOff>
    </xdr:from>
    <xdr:ext cx="534377" cy="259045"/>
    <xdr:sp macro="" textlink="">
      <xdr:nvSpPr>
        <xdr:cNvPr id="140" name="総務費該当値テキスト">
          <a:extLst>
            <a:ext uri="{FF2B5EF4-FFF2-40B4-BE49-F238E27FC236}">
              <a16:creationId xmlns:a16="http://schemas.microsoft.com/office/drawing/2014/main" id="{14BC3BE2-795D-4337-A595-34A40A8C6A25}"/>
            </a:ext>
          </a:extLst>
        </xdr:cNvPr>
        <xdr:cNvSpPr txBox="1"/>
      </xdr:nvSpPr>
      <xdr:spPr>
        <a:xfrm>
          <a:off x="4686300" y="995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78049</xdr:rowOff>
    </xdr:from>
    <xdr:to>
      <xdr:col>20</xdr:col>
      <xdr:colOff>38100</xdr:colOff>
      <xdr:row>59</xdr:row>
      <xdr:rowOff>8199</xdr:rowOff>
    </xdr:to>
    <xdr:sp macro="" textlink="">
      <xdr:nvSpPr>
        <xdr:cNvPr id="141" name="楕円 140">
          <a:extLst>
            <a:ext uri="{FF2B5EF4-FFF2-40B4-BE49-F238E27FC236}">
              <a16:creationId xmlns:a16="http://schemas.microsoft.com/office/drawing/2014/main" id="{7FDECE4F-D3A3-48A8-8879-9CBB48B45F99}"/>
            </a:ext>
          </a:extLst>
        </xdr:cNvPr>
        <xdr:cNvSpPr/>
      </xdr:nvSpPr>
      <xdr:spPr>
        <a:xfrm>
          <a:off x="3746500" y="1002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170776</xdr:rowOff>
    </xdr:from>
    <xdr:ext cx="599010" cy="259045"/>
    <xdr:sp macro="" textlink="">
      <xdr:nvSpPr>
        <xdr:cNvPr id="142" name="テキスト ボックス 141">
          <a:extLst>
            <a:ext uri="{FF2B5EF4-FFF2-40B4-BE49-F238E27FC236}">
              <a16:creationId xmlns:a16="http://schemas.microsoft.com/office/drawing/2014/main" id="{9E8E2F73-6C0A-46DF-9FF9-C4C03D02E2AE}"/>
            </a:ext>
          </a:extLst>
        </xdr:cNvPr>
        <xdr:cNvSpPr txBox="1"/>
      </xdr:nvSpPr>
      <xdr:spPr>
        <a:xfrm>
          <a:off x="3497795" y="1011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17700</xdr:rowOff>
    </xdr:from>
    <xdr:to>
      <xdr:col>15</xdr:col>
      <xdr:colOff>101600</xdr:colOff>
      <xdr:row>58</xdr:row>
      <xdr:rowOff>119300</xdr:rowOff>
    </xdr:to>
    <xdr:sp macro="" textlink="">
      <xdr:nvSpPr>
        <xdr:cNvPr id="143" name="楕円 142">
          <a:extLst>
            <a:ext uri="{FF2B5EF4-FFF2-40B4-BE49-F238E27FC236}">
              <a16:creationId xmlns:a16="http://schemas.microsoft.com/office/drawing/2014/main" id="{4E1286F8-4459-4ACF-9F73-E8023660E5BF}"/>
            </a:ext>
          </a:extLst>
        </xdr:cNvPr>
        <xdr:cNvSpPr/>
      </xdr:nvSpPr>
      <xdr:spPr>
        <a:xfrm>
          <a:off x="2857500" y="99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110427</xdr:rowOff>
    </xdr:from>
    <xdr:ext cx="599010" cy="259045"/>
    <xdr:sp macro="" textlink="">
      <xdr:nvSpPr>
        <xdr:cNvPr id="144" name="テキスト ボックス 143">
          <a:extLst>
            <a:ext uri="{FF2B5EF4-FFF2-40B4-BE49-F238E27FC236}">
              <a16:creationId xmlns:a16="http://schemas.microsoft.com/office/drawing/2014/main" id="{8E174198-DC5F-4FB7-9C65-5754C3498DF2}"/>
            </a:ext>
          </a:extLst>
        </xdr:cNvPr>
        <xdr:cNvSpPr txBox="1"/>
      </xdr:nvSpPr>
      <xdr:spPr>
        <a:xfrm>
          <a:off x="2608795" y="1005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103030</xdr:rowOff>
    </xdr:from>
    <xdr:to>
      <xdr:col>10</xdr:col>
      <xdr:colOff>165100</xdr:colOff>
      <xdr:row>59</xdr:row>
      <xdr:rowOff>33180</xdr:rowOff>
    </xdr:to>
    <xdr:sp macro="" textlink="">
      <xdr:nvSpPr>
        <xdr:cNvPr id="145" name="楕円 144">
          <a:extLst>
            <a:ext uri="{FF2B5EF4-FFF2-40B4-BE49-F238E27FC236}">
              <a16:creationId xmlns:a16="http://schemas.microsoft.com/office/drawing/2014/main" id="{FAFE0E77-FA1F-4783-AF90-31F6C3ECD1A3}"/>
            </a:ext>
          </a:extLst>
        </xdr:cNvPr>
        <xdr:cNvSpPr/>
      </xdr:nvSpPr>
      <xdr:spPr>
        <a:xfrm>
          <a:off x="1968500" y="100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24307</xdr:rowOff>
    </xdr:from>
    <xdr:ext cx="534377" cy="259045"/>
    <xdr:sp macro="" textlink="">
      <xdr:nvSpPr>
        <xdr:cNvPr id="146" name="テキスト ボックス 145">
          <a:extLst>
            <a:ext uri="{FF2B5EF4-FFF2-40B4-BE49-F238E27FC236}">
              <a16:creationId xmlns:a16="http://schemas.microsoft.com/office/drawing/2014/main" id="{64ACF26B-FC3B-4419-B1E5-2B8D767AA88F}"/>
            </a:ext>
          </a:extLst>
        </xdr:cNvPr>
        <xdr:cNvSpPr txBox="1"/>
      </xdr:nvSpPr>
      <xdr:spPr>
        <a:xfrm>
          <a:off x="1752111" y="1013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93448</xdr:rowOff>
    </xdr:from>
    <xdr:to>
      <xdr:col>6</xdr:col>
      <xdr:colOff>38100</xdr:colOff>
      <xdr:row>59</xdr:row>
      <xdr:rowOff>23598</xdr:rowOff>
    </xdr:to>
    <xdr:sp macro="" textlink="">
      <xdr:nvSpPr>
        <xdr:cNvPr id="147" name="楕円 146">
          <a:extLst>
            <a:ext uri="{FF2B5EF4-FFF2-40B4-BE49-F238E27FC236}">
              <a16:creationId xmlns:a16="http://schemas.microsoft.com/office/drawing/2014/main" id="{4BF24308-013D-44B5-9CC7-5C85BCBE4E26}"/>
            </a:ext>
          </a:extLst>
        </xdr:cNvPr>
        <xdr:cNvSpPr/>
      </xdr:nvSpPr>
      <xdr:spPr>
        <a:xfrm>
          <a:off x="1079500" y="1003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14725</xdr:rowOff>
    </xdr:from>
    <xdr:ext cx="534377" cy="259045"/>
    <xdr:sp macro="" textlink="">
      <xdr:nvSpPr>
        <xdr:cNvPr id="148" name="テキスト ボックス 147">
          <a:extLst>
            <a:ext uri="{FF2B5EF4-FFF2-40B4-BE49-F238E27FC236}">
              <a16:creationId xmlns:a16="http://schemas.microsoft.com/office/drawing/2014/main" id="{B5C71240-20DD-442F-99B5-90DDB2DE36C0}"/>
            </a:ext>
          </a:extLst>
        </xdr:cNvPr>
        <xdr:cNvSpPr txBox="1"/>
      </xdr:nvSpPr>
      <xdr:spPr>
        <a:xfrm>
          <a:off x="863111" y="1013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A1C8DECC-6874-4620-AB7A-37C34D68CA2E}"/>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CB046ED4-7304-4D5D-9C1A-A70E1B7CDE6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F3C00003-6959-4740-BF82-CA5FD48F25BF}"/>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78C283F0-C4E9-4695-8FC6-4C688FA96F44}"/>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C87DF8EB-1F63-4725-8170-860048C86E1E}"/>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235A2BF2-386C-4AB7-BA16-AC49B3EDD83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AA13F2D5-40E9-4B2D-9CA5-3692D6898D6E}"/>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1CD42D6-066C-45E5-9984-761EFAB30CF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7E6F03BD-9FA0-4CA7-ABBE-6EB4DE3E3BF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F797DE92-233D-4144-9950-E9E6D7C8D51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72877886-7F58-4ED4-BD7A-7897FADE6EA6}"/>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8A9E1EE1-0C26-4103-96FF-3F66BAC8F938}"/>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EB935241-EE1D-4167-BB34-FB82BB0F7886}"/>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703B8943-7FC0-4192-A07B-71AFB37AAD58}"/>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EAD41DAD-B981-4944-A078-71AA2DAC8946}"/>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DC22D780-ACB0-44A4-B2E2-E26EACB6ED5E}"/>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85DDC80E-973E-4CB8-B14B-9A281AFA0A11}"/>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3F864DE1-1174-4D6E-B0EC-FA3CCC1FF56F}"/>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907B7EA3-4E47-44E4-A6DA-D77FB4C41EC6}"/>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B841E50A-0F98-4E7E-B78A-3FB667A1B61B}"/>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8D325DED-F688-4B3A-B3B3-59DCC5F1306C}"/>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2BFC2C51-AEEF-400B-B00B-024B7ACAB20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5A2CAF25-7128-4BFB-A47E-DB829E1A3D18}"/>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2785FE3C-327A-49E7-9BCA-759F71E776F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1B6E50EE-7FD3-439F-AA8E-F733E3430F76}"/>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92C32909-528B-4CFB-AD90-3423CB63E6C4}"/>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7CB37CB7-3D7C-46C5-BBEF-D1149779EBE7}"/>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6BF4EAAE-BBBD-4766-80C2-16E1CEC379E2}"/>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C8977C2E-2539-4B35-95BD-57066F12CCA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98254</xdr:rowOff>
    </xdr:from>
    <xdr:to>
      <xdr:col>24</xdr:col>
      <xdr:colOff>63500</xdr:colOff>
      <xdr:row>76</xdr:row>
      <xdr:rowOff>107528</xdr:rowOff>
    </xdr:to>
    <xdr:cxnSp macro="">
      <xdr:nvCxnSpPr>
        <xdr:cNvPr id="178" name="直線コネクタ 177">
          <a:extLst>
            <a:ext uri="{FF2B5EF4-FFF2-40B4-BE49-F238E27FC236}">
              <a16:creationId xmlns:a16="http://schemas.microsoft.com/office/drawing/2014/main" id="{6E82C0E4-19C2-4EEE-B3C3-7E8576131091}"/>
            </a:ext>
          </a:extLst>
        </xdr:cNvPr>
        <xdr:cNvCxnSpPr/>
      </xdr:nvCxnSpPr>
      <xdr:spPr>
        <a:xfrm flipV="1">
          <a:off x="3797300" y="13128454"/>
          <a:ext cx="8382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8897A1AF-91E6-48E2-AB63-1ED3B9FCAD46}"/>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92C3413C-06B3-499F-84FC-9BD70E43A8F1}"/>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107528</xdr:rowOff>
    </xdr:from>
    <xdr:to>
      <xdr:col>19</xdr:col>
      <xdr:colOff>177800</xdr:colOff>
      <xdr:row>77</xdr:row>
      <xdr:rowOff>110683</xdr:rowOff>
    </xdr:to>
    <xdr:cxnSp macro="">
      <xdr:nvCxnSpPr>
        <xdr:cNvPr id="181" name="直線コネクタ 180">
          <a:extLst>
            <a:ext uri="{FF2B5EF4-FFF2-40B4-BE49-F238E27FC236}">
              <a16:creationId xmlns:a16="http://schemas.microsoft.com/office/drawing/2014/main" id="{6E579D32-0AA0-477A-A800-614309499336}"/>
            </a:ext>
          </a:extLst>
        </xdr:cNvPr>
        <xdr:cNvCxnSpPr/>
      </xdr:nvCxnSpPr>
      <xdr:spPr>
        <a:xfrm flipV="1">
          <a:off x="2908300" y="13137728"/>
          <a:ext cx="889000" cy="17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ED656E5-E299-4680-9622-B5CC5308EC6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7874F46-26BA-4A20-83BF-46D10224CABA}"/>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110683</xdr:rowOff>
    </xdr:from>
    <xdr:to>
      <xdr:col>15</xdr:col>
      <xdr:colOff>50800</xdr:colOff>
      <xdr:row>77</xdr:row>
      <xdr:rowOff>126251</xdr:rowOff>
    </xdr:to>
    <xdr:cxnSp macro="">
      <xdr:nvCxnSpPr>
        <xdr:cNvPr id="184" name="直線コネクタ 183">
          <a:extLst>
            <a:ext uri="{FF2B5EF4-FFF2-40B4-BE49-F238E27FC236}">
              <a16:creationId xmlns:a16="http://schemas.microsoft.com/office/drawing/2014/main" id="{46761C85-D212-44B0-B2C6-EBB97CFEF101}"/>
            </a:ext>
          </a:extLst>
        </xdr:cNvPr>
        <xdr:cNvCxnSpPr/>
      </xdr:nvCxnSpPr>
      <xdr:spPr>
        <a:xfrm flipV="1">
          <a:off x="2019300" y="13312333"/>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C474ED57-FF12-4009-B621-BEA3A14168A4}"/>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9F1AA48B-41B3-4F14-8047-E8941B0DECE7}"/>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126251</xdr:rowOff>
    </xdr:from>
    <xdr:to>
      <xdr:col>10</xdr:col>
      <xdr:colOff>114300</xdr:colOff>
      <xdr:row>77</xdr:row>
      <xdr:rowOff>151823</xdr:rowOff>
    </xdr:to>
    <xdr:cxnSp macro="">
      <xdr:nvCxnSpPr>
        <xdr:cNvPr id="187" name="直線コネクタ 186">
          <a:extLst>
            <a:ext uri="{FF2B5EF4-FFF2-40B4-BE49-F238E27FC236}">
              <a16:creationId xmlns:a16="http://schemas.microsoft.com/office/drawing/2014/main" id="{0C81AD1E-9DBE-4A98-9CD7-42DEDF2D6DB3}"/>
            </a:ext>
          </a:extLst>
        </xdr:cNvPr>
        <xdr:cNvCxnSpPr/>
      </xdr:nvCxnSpPr>
      <xdr:spPr>
        <a:xfrm flipV="1">
          <a:off x="1130300" y="13327901"/>
          <a:ext cx="889000" cy="2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4580519-67AC-45FA-9C5D-CDB86B3338C5}"/>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C37F021-AA1F-4FDE-95D1-E9B09D0A8271}"/>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F9A09FDC-6530-40DE-B7EA-E8148C2BF5CE}"/>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D7488850-E187-426F-88D7-43CE6B4C4266}"/>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3265803-D447-4EE2-BA17-E9FE3526B0D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7DABF047-28F5-4362-95D0-8615D6D428B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EBDD4D4F-BB73-4CBC-B26A-951B1CF1FD7A}"/>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77F46A1A-7EB9-49CE-9043-15ADFB526162}"/>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A96DA94B-9FFA-40A4-A1E3-8DD4829E121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47454</xdr:rowOff>
    </xdr:from>
    <xdr:to>
      <xdr:col>24</xdr:col>
      <xdr:colOff>114300</xdr:colOff>
      <xdr:row>76</xdr:row>
      <xdr:rowOff>149054</xdr:rowOff>
    </xdr:to>
    <xdr:sp macro="" textlink="">
      <xdr:nvSpPr>
        <xdr:cNvPr id="197" name="楕円 196">
          <a:extLst>
            <a:ext uri="{FF2B5EF4-FFF2-40B4-BE49-F238E27FC236}">
              <a16:creationId xmlns:a16="http://schemas.microsoft.com/office/drawing/2014/main" id="{D6431F7B-B28E-41A3-B5E2-A27F9696A72C}"/>
            </a:ext>
          </a:extLst>
        </xdr:cNvPr>
        <xdr:cNvSpPr/>
      </xdr:nvSpPr>
      <xdr:spPr>
        <a:xfrm>
          <a:off x="4584700" y="130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25881</xdr:rowOff>
    </xdr:from>
    <xdr:ext cx="599010" cy="259045"/>
    <xdr:sp macro="" textlink="">
      <xdr:nvSpPr>
        <xdr:cNvPr id="198" name="民生費該当値テキスト">
          <a:extLst>
            <a:ext uri="{FF2B5EF4-FFF2-40B4-BE49-F238E27FC236}">
              <a16:creationId xmlns:a16="http://schemas.microsoft.com/office/drawing/2014/main" id="{7114FD75-E3DB-43CA-AE5E-27AFB1AF61BD}"/>
            </a:ext>
          </a:extLst>
        </xdr:cNvPr>
        <xdr:cNvSpPr txBox="1"/>
      </xdr:nvSpPr>
      <xdr:spPr>
        <a:xfrm>
          <a:off x="4686300" y="1305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56728</xdr:rowOff>
    </xdr:from>
    <xdr:to>
      <xdr:col>20</xdr:col>
      <xdr:colOff>38100</xdr:colOff>
      <xdr:row>76</xdr:row>
      <xdr:rowOff>158328</xdr:rowOff>
    </xdr:to>
    <xdr:sp macro="" textlink="">
      <xdr:nvSpPr>
        <xdr:cNvPr id="199" name="楕円 198">
          <a:extLst>
            <a:ext uri="{FF2B5EF4-FFF2-40B4-BE49-F238E27FC236}">
              <a16:creationId xmlns:a16="http://schemas.microsoft.com/office/drawing/2014/main" id="{3DC8AE53-66D8-443D-B6BE-946050497EA4}"/>
            </a:ext>
          </a:extLst>
        </xdr:cNvPr>
        <xdr:cNvSpPr/>
      </xdr:nvSpPr>
      <xdr:spPr>
        <a:xfrm>
          <a:off x="3746500" y="13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149455</xdr:rowOff>
    </xdr:from>
    <xdr:ext cx="599010" cy="259045"/>
    <xdr:sp macro="" textlink="">
      <xdr:nvSpPr>
        <xdr:cNvPr id="200" name="テキスト ボックス 199">
          <a:extLst>
            <a:ext uri="{FF2B5EF4-FFF2-40B4-BE49-F238E27FC236}">
              <a16:creationId xmlns:a16="http://schemas.microsoft.com/office/drawing/2014/main" id="{4C21B4F7-0B63-4933-AE43-6EA79CA76444}"/>
            </a:ext>
          </a:extLst>
        </xdr:cNvPr>
        <xdr:cNvSpPr txBox="1"/>
      </xdr:nvSpPr>
      <xdr:spPr>
        <a:xfrm>
          <a:off x="3497795" y="1317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59883</xdr:rowOff>
    </xdr:from>
    <xdr:to>
      <xdr:col>15</xdr:col>
      <xdr:colOff>101600</xdr:colOff>
      <xdr:row>77</xdr:row>
      <xdr:rowOff>161483</xdr:rowOff>
    </xdr:to>
    <xdr:sp macro="" textlink="">
      <xdr:nvSpPr>
        <xdr:cNvPr id="201" name="楕円 200">
          <a:extLst>
            <a:ext uri="{FF2B5EF4-FFF2-40B4-BE49-F238E27FC236}">
              <a16:creationId xmlns:a16="http://schemas.microsoft.com/office/drawing/2014/main" id="{01F269A1-6BF3-4904-838E-CFCE15C6CE59}"/>
            </a:ext>
          </a:extLst>
        </xdr:cNvPr>
        <xdr:cNvSpPr/>
      </xdr:nvSpPr>
      <xdr:spPr>
        <a:xfrm>
          <a:off x="2857500" y="1326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152610</xdr:rowOff>
    </xdr:from>
    <xdr:ext cx="599010" cy="259045"/>
    <xdr:sp macro="" textlink="">
      <xdr:nvSpPr>
        <xdr:cNvPr id="202" name="テキスト ボックス 201">
          <a:extLst>
            <a:ext uri="{FF2B5EF4-FFF2-40B4-BE49-F238E27FC236}">
              <a16:creationId xmlns:a16="http://schemas.microsoft.com/office/drawing/2014/main" id="{F75FC025-7E44-474F-9DF2-836741171281}"/>
            </a:ext>
          </a:extLst>
        </xdr:cNvPr>
        <xdr:cNvSpPr txBox="1"/>
      </xdr:nvSpPr>
      <xdr:spPr>
        <a:xfrm>
          <a:off x="2608795" y="1335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75451</xdr:rowOff>
    </xdr:from>
    <xdr:to>
      <xdr:col>10</xdr:col>
      <xdr:colOff>165100</xdr:colOff>
      <xdr:row>78</xdr:row>
      <xdr:rowOff>5601</xdr:rowOff>
    </xdr:to>
    <xdr:sp macro="" textlink="">
      <xdr:nvSpPr>
        <xdr:cNvPr id="203" name="楕円 202">
          <a:extLst>
            <a:ext uri="{FF2B5EF4-FFF2-40B4-BE49-F238E27FC236}">
              <a16:creationId xmlns:a16="http://schemas.microsoft.com/office/drawing/2014/main" id="{4C09C0B2-1A0E-4F7A-ABE7-2331090E19DF}"/>
            </a:ext>
          </a:extLst>
        </xdr:cNvPr>
        <xdr:cNvSpPr/>
      </xdr:nvSpPr>
      <xdr:spPr>
        <a:xfrm>
          <a:off x="1968500" y="132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168178</xdr:rowOff>
    </xdr:from>
    <xdr:ext cx="599010" cy="259045"/>
    <xdr:sp macro="" textlink="">
      <xdr:nvSpPr>
        <xdr:cNvPr id="204" name="テキスト ボックス 203">
          <a:extLst>
            <a:ext uri="{FF2B5EF4-FFF2-40B4-BE49-F238E27FC236}">
              <a16:creationId xmlns:a16="http://schemas.microsoft.com/office/drawing/2014/main" id="{384CD8CE-BABD-4668-ACE9-606EF9ADDBA0}"/>
            </a:ext>
          </a:extLst>
        </xdr:cNvPr>
        <xdr:cNvSpPr txBox="1"/>
      </xdr:nvSpPr>
      <xdr:spPr>
        <a:xfrm>
          <a:off x="1719795" y="1336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101023</xdr:rowOff>
    </xdr:from>
    <xdr:to>
      <xdr:col>6</xdr:col>
      <xdr:colOff>38100</xdr:colOff>
      <xdr:row>78</xdr:row>
      <xdr:rowOff>31173</xdr:rowOff>
    </xdr:to>
    <xdr:sp macro="" textlink="">
      <xdr:nvSpPr>
        <xdr:cNvPr id="205" name="楕円 204">
          <a:extLst>
            <a:ext uri="{FF2B5EF4-FFF2-40B4-BE49-F238E27FC236}">
              <a16:creationId xmlns:a16="http://schemas.microsoft.com/office/drawing/2014/main" id="{8643B9C7-4A54-4368-B3B3-FC0169BF2717}"/>
            </a:ext>
          </a:extLst>
        </xdr:cNvPr>
        <xdr:cNvSpPr/>
      </xdr:nvSpPr>
      <xdr:spPr>
        <a:xfrm>
          <a:off x="1079500" y="133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22300</xdr:rowOff>
    </xdr:from>
    <xdr:ext cx="599010" cy="259045"/>
    <xdr:sp macro="" textlink="">
      <xdr:nvSpPr>
        <xdr:cNvPr id="206" name="テキスト ボックス 205">
          <a:extLst>
            <a:ext uri="{FF2B5EF4-FFF2-40B4-BE49-F238E27FC236}">
              <a16:creationId xmlns:a16="http://schemas.microsoft.com/office/drawing/2014/main" id="{F44BE0B4-1F06-47B2-A526-B063F6BA31C1}"/>
            </a:ext>
          </a:extLst>
        </xdr:cNvPr>
        <xdr:cNvSpPr txBox="1"/>
      </xdr:nvSpPr>
      <xdr:spPr>
        <a:xfrm>
          <a:off x="830795" y="1339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964E78FD-4410-4975-9E19-24B164DF0257}"/>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771720E6-863E-4F45-A06C-900E4DF2599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3DDF9F9F-56F3-468A-AE09-636B6153A6A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DFE7767B-BBF0-4B67-B4DF-0DF7DC1D806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767F234D-9440-45F8-86F3-AEE5333E984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B6E1465E-73FE-44CA-9028-EC91E26C0261}"/>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4790AEF3-B18A-4B76-B8B2-6875C9DACB3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5856B50E-EB76-4D13-B4EC-CC884900181A}"/>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71159213-499A-47F0-BDF6-E25BAB650445}"/>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7561F682-1BAE-40C2-A051-7BCE39FFF509}"/>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78BA1F7D-575F-4179-8AB7-28474DA6D111}"/>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382CDABF-90C2-4494-9A8C-4DFF665CAC3E}"/>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E6D72A8A-81F4-4787-8B34-525D69E46466}"/>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1DF4074F-63A7-4578-9860-90A92D68D6D6}"/>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C1585B31-6815-4D84-9B00-E01C7331700A}"/>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5B8F7B5D-2980-492C-B0BD-65AF892F5946}"/>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170EAAD8-C3EE-4DD0-94D3-E8F05D20610C}"/>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C45EB850-C08A-4201-AFF4-A08CC807F8DC}"/>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60CD7F58-C89F-4359-AE03-3B9AFD6E0415}"/>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7DA71D3E-42FD-4787-959E-6A4C5FCC9FBD}"/>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9C217585-07A7-44C9-B593-1B648D9D242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CC638CBD-2FA7-45CD-96E2-585FA97E6841}"/>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96A5E77E-748B-4D04-84B8-0B599C97C452}"/>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C903F2E7-4CFF-48B3-A756-5A99563B6ADE}"/>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B842CDF0-FB63-451A-85AC-18AAE134FCA5}"/>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BC6A3BC-4AC5-4189-B00A-9E4F53AD9CD3}"/>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B03CA9DC-67A6-4702-88A3-3997F1F74528}"/>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85BFD0BE-C27B-4605-BE35-6AD05C05515C}"/>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13810</xdr:rowOff>
    </xdr:from>
    <xdr:to>
      <xdr:col>24</xdr:col>
      <xdr:colOff>63500</xdr:colOff>
      <xdr:row>93</xdr:row>
      <xdr:rowOff>37204</xdr:rowOff>
    </xdr:to>
    <xdr:cxnSp macro="">
      <xdr:nvCxnSpPr>
        <xdr:cNvPr id="235" name="直線コネクタ 234">
          <a:extLst>
            <a:ext uri="{FF2B5EF4-FFF2-40B4-BE49-F238E27FC236}">
              <a16:creationId xmlns:a16="http://schemas.microsoft.com/office/drawing/2014/main" id="{FFB909DE-3B41-47B7-88DD-57B85204704C}"/>
            </a:ext>
          </a:extLst>
        </xdr:cNvPr>
        <xdr:cNvCxnSpPr/>
      </xdr:nvCxnSpPr>
      <xdr:spPr>
        <a:xfrm>
          <a:off x="3797300" y="15958660"/>
          <a:ext cx="8382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592E8254-1FA7-4A51-AB7C-6237A8B2761D}"/>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22050432-D682-47BA-AE79-2BF77676A1FA}"/>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13810</xdr:rowOff>
    </xdr:from>
    <xdr:to>
      <xdr:col>19</xdr:col>
      <xdr:colOff>177800</xdr:colOff>
      <xdr:row>93</xdr:row>
      <xdr:rowOff>67912</xdr:rowOff>
    </xdr:to>
    <xdr:cxnSp macro="">
      <xdr:nvCxnSpPr>
        <xdr:cNvPr id="238" name="直線コネクタ 237">
          <a:extLst>
            <a:ext uri="{FF2B5EF4-FFF2-40B4-BE49-F238E27FC236}">
              <a16:creationId xmlns:a16="http://schemas.microsoft.com/office/drawing/2014/main" id="{EF22A16F-FFD0-4562-BC0B-9AC38E7B884E}"/>
            </a:ext>
          </a:extLst>
        </xdr:cNvPr>
        <xdr:cNvCxnSpPr/>
      </xdr:nvCxnSpPr>
      <xdr:spPr>
        <a:xfrm flipV="1">
          <a:off x="2908300" y="15958660"/>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9AD00E95-ECAD-479E-9263-8BD535ECB849}"/>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F439021A-F269-4F7E-BE93-2E7DF68824DC}"/>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67912</xdr:rowOff>
    </xdr:from>
    <xdr:to>
      <xdr:col>15</xdr:col>
      <xdr:colOff>50800</xdr:colOff>
      <xdr:row>94</xdr:row>
      <xdr:rowOff>67478</xdr:rowOff>
    </xdr:to>
    <xdr:cxnSp macro="">
      <xdr:nvCxnSpPr>
        <xdr:cNvPr id="241" name="直線コネクタ 240">
          <a:extLst>
            <a:ext uri="{FF2B5EF4-FFF2-40B4-BE49-F238E27FC236}">
              <a16:creationId xmlns:a16="http://schemas.microsoft.com/office/drawing/2014/main" id="{D64DEAED-A9AC-43E4-90C5-A81002C2F8C2}"/>
            </a:ext>
          </a:extLst>
        </xdr:cNvPr>
        <xdr:cNvCxnSpPr/>
      </xdr:nvCxnSpPr>
      <xdr:spPr>
        <a:xfrm flipV="1">
          <a:off x="2019300" y="16012762"/>
          <a:ext cx="889000" cy="17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B09C6B6-AE02-499B-A2E9-015304DDF31D}"/>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D0ECFABF-9831-4933-B329-EB495D0B3B54}"/>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67478</xdr:rowOff>
    </xdr:from>
    <xdr:to>
      <xdr:col>10</xdr:col>
      <xdr:colOff>114300</xdr:colOff>
      <xdr:row>94</xdr:row>
      <xdr:rowOff>69695</xdr:rowOff>
    </xdr:to>
    <xdr:cxnSp macro="">
      <xdr:nvCxnSpPr>
        <xdr:cNvPr id="244" name="直線コネクタ 243">
          <a:extLst>
            <a:ext uri="{FF2B5EF4-FFF2-40B4-BE49-F238E27FC236}">
              <a16:creationId xmlns:a16="http://schemas.microsoft.com/office/drawing/2014/main" id="{FECFBCB2-5745-448B-BC90-BCBCC94C4542}"/>
            </a:ext>
          </a:extLst>
        </xdr:cNvPr>
        <xdr:cNvCxnSpPr/>
      </xdr:nvCxnSpPr>
      <xdr:spPr>
        <a:xfrm flipV="1">
          <a:off x="1130300" y="16183778"/>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94F6044B-E77A-4B5E-B111-B0519647B931}"/>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18B27F85-2DDB-43E3-97BC-3C7656E7ED0E}"/>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D5FE6D43-DA92-4C4A-AA9F-DF12B293278D}"/>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C69D6DE1-7EB9-41EC-ACF9-83CBB5443FDF}"/>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F18ED8F6-8F12-45C3-AA30-91A9C43DE40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45651D06-0201-4F73-97FA-079307BFEF23}"/>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CEF68B01-3B27-4E13-8760-2D624A9391D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26D01D57-9EA2-4915-A734-6F6AA89B4CA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EF07F9E0-8C85-4C76-AC70-8A18F379CC7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157854</xdr:rowOff>
    </xdr:from>
    <xdr:to>
      <xdr:col>24</xdr:col>
      <xdr:colOff>114300</xdr:colOff>
      <xdr:row>93</xdr:row>
      <xdr:rowOff>88004</xdr:rowOff>
    </xdr:to>
    <xdr:sp macro="" textlink="">
      <xdr:nvSpPr>
        <xdr:cNvPr id="254" name="楕円 253">
          <a:extLst>
            <a:ext uri="{FF2B5EF4-FFF2-40B4-BE49-F238E27FC236}">
              <a16:creationId xmlns:a16="http://schemas.microsoft.com/office/drawing/2014/main" id="{365409B2-92BF-4367-AA83-E7ADCD6315DB}"/>
            </a:ext>
          </a:extLst>
        </xdr:cNvPr>
        <xdr:cNvSpPr/>
      </xdr:nvSpPr>
      <xdr:spPr>
        <a:xfrm>
          <a:off x="4584700" y="159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9281</xdr:rowOff>
    </xdr:from>
    <xdr:ext cx="599010" cy="259045"/>
    <xdr:sp macro="" textlink="">
      <xdr:nvSpPr>
        <xdr:cNvPr id="255" name="衛生費該当値テキスト">
          <a:extLst>
            <a:ext uri="{FF2B5EF4-FFF2-40B4-BE49-F238E27FC236}">
              <a16:creationId xmlns:a16="http://schemas.microsoft.com/office/drawing/2014/main" id="{4EC0D180-6732-4DAE-B4A7-171F9CD754E8}"/>
            </a:ext>
          </a:extLst>
        </xdr:cNvPr>
        <xdr:cNvSpPr txBox="1"/>
      </xdr:nvSpPr>
      <xdr:spPr>
        <a:xfrm>
          <a:off x="4686300" y="15782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134460</xdr:rowOff>
    </xdr:from>
    <xdr:to>
      <xdr:col>20</xdr:col>
      <xdr:colOff>38100</xdr:colOff>
      <xdr:row>93</xdr:row>
      <xdr:rowOff>64610</xdr:rowOff>
    </xdr:to>
    <xdr:sp macro="" textlink="">
      <xdr:nvSpPr>
        <xdr:cNvPr id="256" name="楕円 255">
          <a:extLst>
            <a:ext uri="{FF2B5EF4-FFF2-40B4-BE49-F238E27FC236}">
              <a16:creationId xmlns:a16="http://schemas.microsoft.com/office/drawing/2014/main" id="{E9BB39BB-A718-442A-84CF-F1C202342698}"/>
            </a:ext>
          </a:extLst>
        </xdr:cNvPr>
        <xdr:cNvSpPr/>
      </xdr:nvSpPr>
      <xdr:spPr>
        <a:xfrm>
          <a:off x="3746500" y="159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81137</xdr:rowOff>
    </xdr:from>
    <xdr:ext cx="599010" cy="259045"/>
    <xdr:sp macro="" textlink="">
      <xdr:nvSpPr>
        <xdr:cNvPr id="257" name="テキスト ボックス 256">
          <a:extLst>
            <a:ext uri="{FF2B5EF4-FFF2-40B4-BE49-F238E27FC236}">
              <a16:creationId xmlns:a16="http://schemas.microsoft.com/office/drawing/2014/main" id="{E9415A66-BF9B-4F03-B4BE-4A893DBE6305}"/>
            </a:ext>
          </a:extLst>
        </xdr:cNvPr>
        <xdr:cNvSpPr txBox="1"/>
      </xdr:nvSpPr>
      <xdr:spPr>
        <a:xfrm>
          <a:off x="3497795" y="1568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17112</xdr:rowOff>
    </xdr:from>
    <xdr:to>
      <xdr:col>15</xdr:col>
      <xdr:colOff>101600</xdr:colOff>
      <xdr:row>93</xdr:row>
      <xdr:rowOff>118712</xdr:rowOff>
    </xdr:to>
    <xdr:sp macro="" textlink="">
      <xdr:nvSpPr>
        <xdr:cNvPr id="258" name="楕円 257">
          <a:extLst>
            <a:ext uri="{FF2B5EF4-FFF2-40B4-BE49-F238E27FC236}">
              <a16:creationId xmlns:a16="http://schemas.microsoft.com/office/drawing/2014/main" id="{9F3740C9-22CF-414F-A2B9-2A7D67D5D961}"/>
            </a:ext>
          </a:extLst>
        </xdr:cNvPr>
        <xdr:cNvSpPr/>
      </xdr:nvSpPr>
      <xdr:spPr>
        <a:xfrm>
          <a:off x="2857500" y="1596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135239</xdr:rowOff>
    </xdr:from>
    <xdr:ext cx="599010" cy="259045"/>
    <xdr:sp macro="" textlink="">
      <xdr:nvSpPr>
        <xdr:cNvPr id="259" name="テキスト ボックス 258">
          <a:extLst>
            <a:ext uri="{FF2B5EF4-FFF2-40B4-BE49-F238E27FC236}">
              <a16:creationId xmlns:a16="http://schemas.microsoft.com/office/drawing/2014/main" id="{4398051E-1D34-47C5-B313-8CD3400643F9}"/>
            </a:ext>
          </a:extLst>
        </xdr:cNvPr>
        <xdr:cNvSpPr txBox="1"/>
      </xdr:nvSpPr>
      <xdr:spPr>
        <a:xfrm>
          <a:off x="2608795" y="157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16678</xdr:rowOff>
    </xdr:from>
    <xdr:to>
      <xdr:col>10</xdr:col>
      <xdr:colOff>165100</xdr:colOff>
      <xdr:row>94</xdr:row>
      <xdr:rowOff>118278</xdr:rowOff>
    </xdr:to>
    <xdr:sp macro="" textlink="">
      <xdr:nvSpPr>
        <xdr:cNvPr id="260" name="楕円 259">
          <a:extLst>
            <a:ext uri="{FF2B5EF4-FFF2-40B4-BE49-F238E27FC236}">
              <a16:creationId xmlns:a16="http://schemas.microsoft.com/office/drawing/2014/main" id="{D177138D-009A-4528-BC30-8C578A209795}"/>
            </a:ext>
          </a:extLst>
        </xdr:cNvPr>
        <xdr:cNvSpPr/>
      </xdr:nvSpPr>
      <xdr:spPr>
        <a:xfrm>
          <a:off x="1968500" y="1613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134805</xdr:rowOff>
    </xdr:from>
    <xdr:ext cx="599010" cy="259045"/>
    <xdr:sp macro="" textlink="">
      <xdr:nvSpPr>
        <xdr:cNvPr id="261" name="テキスト ボックス 260">
          <a:extLst>
            <a:ext uri="{FF2B5EF4-FFF2-40B4-BE49-F238E27FC236}">
              <a16:creationId xmlns:a16="http://schemas.microsoft.com/office/drawing/2014/main" id="{7C3DB46D-172B-4332-BD91-E9FBBCAD8896}"/>
            </a:ext>
          </a:extLst>
        </xdr:cNvPr>
        <xdr:cNvSpPr txBox="1"/>
      </xdr:nvSpPr>
      <xdr:spPr>
        <a:xfrm>
          <a:off x="1719795" y="1590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18895</xdr:rowOff>
    </xdr:from>
    <xdr:to>
      <xdr:col>6</xdr:col>
      <xdr:colOff>38100</xdr:colOff>
      <xdr:row>94</xdr:row>
      <xdr:rowOff>120495</xdr:rowOff>
    </xdr:to>
    <xdr:sp macro="" textlink="">
      <xdr:nvSpPr>
        <xdr:cNvPr id="262" name="楕円 261">
          <a:extLst>
            <a:ext uri="{FF2B5EF4-FFF2-40B4-BE49-F238E27FC236}">
              <a16:creationId xmlns:a16="http://schemas.microsoft.com/office/drawing/2014/main" id="{A17F8270-F26B-4A12-87CC-BD76E4AA8F11}"/>
            </a:ext>
          </a:extLst>
        </xdr:cNvPr>
        <xdr:cNvSpPr/>
      </xdr:nvSpPr>
      <xdr:spPr>
        <a:xfrm>
          <a:off x="1079500" y="161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137022</xdr:rowOff>
    </xdr:from>
    <xdr:ext cx="599010" cy="259045"/>
    <xdr:sp macro="" textlink="">
      <xdr:nvSpPr>
        <xdr:cNvPr id="263" name="テキスト ボックス 262">
          <a:extLst>
            <a:ext uri="{FF2B5EF4-FFF2-40B4-BE49-F238E27FC236}">
              <a16:creationId xmlns:a16="http://schemas.microsoft.com/office/drawing/2014/main" id="{73DD2C80-1042-4F7D-9C6F-CCCAC24B9E06}"/>
            </a:ext>
          </a:extLst>
        </xdr:cNvPr>
        <xdr:cNvSpPr txBox="1"/>
      </xdr:nvSpPr>
      <xdr:spPr>
        <a:xfrm>
          <a:off x="830795" y="1591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A4DC162D-F9D9-4B6A-BBA8-911101EDCE4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E3AF1F1E-6E85-4B6F-B620-7CF1E0494FAC}"/>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1993DC9D-37A2-4E0B-9F58-E8FE944EB71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6D15954B-520E-45B9-A42C-B852C8FE2D4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FDEA1235-5274-4393-B793-F421DB027EE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51734A8A-B6BC-4FEE-A2A4-3843294AD1B4}"/>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DD0DED33-6CF7-47A0-B39D-BD2A4CD6766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8D035ED2-2983-45FD-9246-8544041B5F3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7BFE1EC8-4325-4F46-BC84-29C4DB6BD8D7}"/>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7DCA8E14-F424-4356-B848-993E9B4C2CCA}"/>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3DE18604-EC2C-4757-A808-E6E86F62035A}"/>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1F8A6C2A-E3CC-40C8-A679-E9FF3862B76D}"/>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74C63782-5E8E-4A66-839F-5C392B951756}"/>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FC76F213-19F4-4959-BA66-8B0D765E80F7}"/>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8170943E-E02B-4B34-9824-B1735379D99B}"/>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E248A1B9-A7BC-4C2F-BE22-C363534D012B}"/>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11A4151-28E8-4E71-BBAF-894BDE42BC08}"/>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CB5D8608-E9A3-4BE6-8DC5-2836E8A0F7A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50BD8B31-C7D9-4227-A396-6E8E4B854B7A}"/>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2F1F884B-879B-40CE-9D16-59E2173B803C}"/>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49C1F759-C54D-4437-88EB-638CAA9E966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8A331982-2192-496C-B1AE-4662E257771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8A9929EB-B60E-488F-82EE-F432F9665AF8}"/>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D98CBD5C-1F37-4291-BE75-E3C04E79D652}"/>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F42C3A76-ACEA-43C8-A8DF-35B1506EB36E}"/>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D562BCF0-50AE-46AD-8D25-882E11B930CA}"/>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136042</xdr:rowOff>
    </xdr:from>
    <xdr:to>
      <xdr:col>55</xdr:col>
      <xdr:colOff>0</xdr:colOff>
      <xdr:row>38</xdr:row>
      <xdr:rowOff>136499</xdr:rowOff>
    </xdr:to>
    <xdr:cxnSp macro="">
      <xdr:nvCxnSpPr>
        <xdr:cNvPr id="290" name="直線コネクタ 289">
          <a:extLst>
            <a:ext uri="{FF2B5EF4-FFF2-40B4-BE49-F238E27FC236}">
              <a16:creationId xmlns:a16="http://schemas.microsoft.com/office/drawing/2014/main" id="{FD5C63BC-28E0-4D75-8C39-EDAF1D04C11A}"/>
            </a:ext>
          </a:extLst>
        </xdr:cNvPr>
        <xdr:cNvCxnSpPr/>
      </xdr:nvCxnSpPr>
      <xdr:spPr>
        <a:xfrm>
          <a:off x="9639300" y="665114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1F886EB0-223D-4CF4-A3A5-7E3812093461}"/>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9F99051A-9224-42DB-B5ED-66B47017923D}"/>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136042</xdr:rowOff>
    </xdr:from>
    <xdr:to>
      <xdr:col>50</xdr:col>
      <xdr:colOff>114300</xdr:colOff>
      <xdr:row>38</xdr:row>
      <xdr:rowOff>137871</xdr:rowOff>
    </xdr:to>
    <xdr:cxnSp macro="">
      <xdr:nvCxnSpPr>
        <xdr:cNvPr id="293" name="直線コネクタ 292">
          <a:extLst>
            <a:ext uri="{FF2B5EF4-FFF2-40B4-BE49-F238E27FC236}">
              <a16:creationId xmlns:a16="http://schemas.microsoft.com/office/drawing/2014/main" id="{9C91CC11-0F3E-4D40-8DFB-70623F32917F}"/>
            </a:ext>
          </a:extLst>
        </xdr:cNvPr>
        <xdr:cNvCxnSpPr/>
      </xdr:nvCxnSpPr>
      <xdr:spPr>
        <a:xfrm flipV="1">
          <a:off x="8750300" y="665114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34FBFDBD-F573-4617-B942-64A10EC463BD}"/>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DBADEAF7-52E9-45EA-AACB-A56D1599EE6A}"/>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136957</xdr:rowOff>
    </xdr:from>
    <xdr:to>
      <xdr:col>45</xdr:col>
      <xdr:colOff>177800</xdr:colOff>
      <xdr:row>38</xdr:row>
      <xdr:rowOff>137871</xdr:rowOff>
    </xdr:to>
    <xdr:cxnSp macro="">
      <xdr:nvCxnSpPr>
        <xdr:cNvPr id="296" name="直線コネクタ 295">
          <a:extLst>
            <a:ext uri="{FF2B5EF4-FFF2-40B4-BE49-F238E27FC236}">
              <a16:creationId xmlns:a16="http://schemas.microsoft.com/office/drawing/2014/main" id="{B7051D7A-671A-4511-92E4-EC64BFB73E20}"/>
            </a:ext>
          </a:extLst>
        </xdr:cNvPr>
        <xdr:cNvCxnSpPr/>
      </xdr:nvCxnSpPr>
      <xdr:spPr>
        <a:xfrm>
          <a:off x="7861300" y="665205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85554BB8-96E1-45FA-A49D-A1E5B8093A29}"/>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F98EDCB6-50BC-4045-BE52-2FDACB3CB3FB}"/>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136957</xdr:rowOff>
    </xdr:from>
    <xdr:to>
      <xdr:col>41</xdr:col>
      <xdr:colOff>50800</xdr:colOff>
      <xdr:row>38</xdr:row>
      <xdr:rowOff>137871</xdr:rowOff>
    </xdr:to>
    <xdr:cxnSp macro="">
      <xdr:nvCxnSpPr>
        <xdr:cNvPr id="299" name="直線コネクタ 298">
          <a:extLst>
            <a:ext uri="{FF2B5EF4-FFF2-40B4-BE49-F238E27FC236}">
              <a16:creationId xmlns:a16="http://schemas.microsoft.com/office/drawing/2014/main" id="{49FAB811-0FD3-4BBB-9D55-EC3135335418}"/>
            </a:ext>
          </a:extLst>
        </xdr:cNvPr>
        <xdr:cNvCxnSpPr/>
      </xdr:nvCxnSpPr>
      <xdr:spPr>
        <a:xfrm flipV="1">
          <a:off x="6972300" y="665205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3FB075E6-FB19-4D8C-BF02-F8EBA38223B5}"/>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AB2A312A-A228-4E08-A279-BB8D9499D647}"/>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448BCFC6-AB7A-46B4-851D-528F6D22C251}"/>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90C7FCA4-9FBB-4374-A192-A99AA144AB3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1E594890-0E58-438A-9A72-78A7EA2B9851}"/>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C851B59A-1B5B-44E3-8268-72624A65644E}"/>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E7085298-AA93-4221-ABCF-682683F908A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91C83980-47DF-4918-BDDC-50A59F7C9F6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3911549F-342E-4016-9EA3-ACD4A6DA858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85699</xdr:rowOff>
    </xdr:from>
    <xdr:to>
      <xdr:col>55</xdr:col>
      <xdr:colOff>50800</xdr:colOff>
      <xdr:row>39</xdr:row>
      <xdr:rowOff>15849</xdr:rowOff>
    </xdr:to>
    <xdr:sp macro="" textlink="">
      <xdr:nvSpPr>
        <xdr:cNvPr id="309" name="楕円 308">
          <a:extLst>
            <a:ext uri="{FF2B5EF4-FFF2-40B4-BE49-F238E27FC236}">
              <a16:creationId xmlns:a16="http://schemas.microsoft.com/office/drawing/2014/main" id="{46E24381-88CD-44AF-9551-A52F10EB3D96}"/>
            </a:ext>
          </a:extLst>
        </xdr:cNvPr>
        <xdr:cNvSpPr/>
      </xdr:nvSpPr>
      <xdr:spPr>
        <a:xfrm>
          <a:off x="104267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626</xdr:rowOff>
    </xdr:from>
    <xdr:ext cx="249299" cy="259045"/>
    <xdr:sp macro="" textlink="">
      <xdr:nvSpPr>
        <xdr:cNvPr id="310" name="労働費該当値テキスト">
          <a:extLst>
            <a:ext uri="{FF2B5EF4-FFF2-40B4-BE49-F238E27FC236}">
              <a16:creationId xmlns:a16="http://schemas.microsoft.com/office/drawing/2014/main" id="{8E828965-7366-4918-B9B5-6F6DEA9439B3}"/>
            </a:ext>
          </a:extLst>
        </xdr:cNvPr>
        <xdr:cNvSpPr txBox="1"/>
      </xdr:nvSpPr>
      <xdr:spPr>
        <a:xfrm>
          <a:off x="10528300" y="65157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85242</xdr:rowOff>
    </xdr:from>
    <xdr:to>
      <xdr:col>50</xdr:col>
      <xdr:colOff>165100</xdr:colOff>
      <xdr:row>39</xdr:row>
      <xdr:rowOff>15392</xdr:rowOff>
    </xdr:to>
    <xdr:sp macro="" textlink="">
      <xdr:nvSpPr>
        <xdr:cNvPr id="311" name="楕円 310">
          <a:extLst>
            <a:ext uri="{FF2B5EF4-FFF2-40B4-BE49-F238E27FC236}">
              <a16:creationId xmlns:a16="http://schemas.microsoft.com/office/drawing/2014/main" id="{95D2A354-E89C-42A7-B1E6-D40AAD50C591}"/>
            </a:ext>
          </a:extLst>
        </xdr:cNvPr>
        <xdr:cNvSpPr/>
      </xdr:nvSpPr>
      <xdr:spPr>
        <a:xfrm>
          <a:off x="9588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6519</xdr:rowOff>
    </xdr:from>
    <xdr:ext cx="249299" cy="259045"/>
    <xdr:sp macro="" textlink="">
      <xdr:nvSpPr>
        <xdr:cNvPr id="312" name="テキスト ボックス 311">
          <a:extLst>
            <a:ext uri="{FF2B5EF4-FFF2-40B4-BE49-F238E27FC236}">
              <a16:creationId xmlns:a16="http://schemas.microsoft.com/office/drawing/2014/main" id="{4A3A71EA-B90F-40D9-9E64-1A16128B1C84}"/>
            </a:ext>
          </a:extLst>
        </xdr:cNvPr>
        <xdr:cNvSpPr txBox="1"/>
      </xdr:nvSpPr>
      <xdr:spPr>
        <a:xfrm>
          <a:off x="9514650" y="6693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87071</xdr:rowOff>
    </xdr:from>
    <xdr:to>
      <xdr:col>46</xdr:col>
      <xdr:colOff>38100</xdr:colOff>
      <xdr:row>39</xdr:row>
      <xdr:rowOff>17221</xdr:rowOff>
    </xdr:to>
    <xdr:sp macro="" textlink="">
      <xdr:nvSpPr>
        <xdr:cNvPr id="313" name="楕円 312">
          <a:extLst>
            <a:ext uri="{FF2B5EF4-FFF2-40B4-BE49-F238E27FC236}">
              <a16:creationId xmlns:a16="http://schemas.microsoft.com/office/drawing/2014/main" id="{8809F858-BA2A-4802-9E02-3D17FA48E8FB}"/>
            </a:ext>
          </a:extLst>
        </xdr:cNvPr>
        <xdr:cNvSpPr/>
      </xdr:nvSpPr>
      <xdr:spPr>
        <a:xfrm>
          <a:off x="8699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8348</xdr:rowOff>
    </xdr:from>
    <xdr:ext cx="249299" cy="259045"/>
    <xdr:sp macro="" textlink="">
      <xdr:nvSpPr>
        <xdr:cNvPr id="314" name="テキスト ボックス 313">
          <a:extLst>
            <a:ext uri="{FF2B5EF4-FFF2-40B4-BE49-F238E27FC236}">
              <a16:creationId xmlns:a16="http://schemas.microsoft.com/office/drawing/2014/main" id="{8964B4B7-CCAB-4637-8DCE-EB151071087B}"/>
            </a:ext>
          </a:extLst>
        </xdr:cNvPr>
        <xdr:cNvSpPr txBox="1"/>
      </xdr:nvSpPr>
      <xdr:spPr>
        <a:xfrm>
          <a:off x="8625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86157</xdr:rowOff>
    </xdr:from>
    <xdr:to>
      <xdr:col>41</xdr:col>
      <xdr:colOff>101600</xdr:colOff>
      <xdr:row>39</xdr:row>
      <xdr:rowOff>16307</xdr:rowOff>
    </xdr:to>
    <xdr:sp macro="" textlink="">
      <xdr:nvSpPr>
        <xdr:cNvPr id="315" name="楕円 314">
          <a:extLst>
            <a:ext uri="{FF2B5EF4-FFF2-40B4-BE49-F238E27FC236}">
              <a16:creationId xmlns:a16="http://schemas.microsoft.com/office/drawing/2014/main" id="{F47CD8C2-0508-4F0A-AF33-35D23B1C471E}"/>
            </a:ext>
          </a:extLst>
        </xdr:cNvPr>
        <xdr:cNvSpPr/>
      </xdr:nvSpPr>
      <xdr:spPr>
        <a:xfrm>
          <a:off x="7810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7434</xdr:rowOff>
    </xdr:from>
    <xdr:ext cx="249299" cy="259045"/>
    <xdr:sp macro="" textlink="">
      <xdr:nvSpPr>
        <xdr:cNvPr id="316" name="テキスト ボックス 315">
          <a:extLst>
            <a:ext uri="{FF2B5EF4-FFF2-40B4-BE49-F238E27FC236}">
              <a16:creationId xmlns:a16="http://schemas.microsoft.com/office/drawing/2014/main" id="{0A4C2786-317B-4538-B012-2E58975558D8}"/>
            </a:ext>
          </a:extLst>
        </xdr:cNvPr>
        <xdr:cNvSpPr txBox="1"/>
      </xdr:nvSpPr>
      <xdr:spPr>
        <a:xfrm>
          <a:off x="7736650" y="66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87071</xdr:rowOff>
    </xdr:from>
    <xdr:to>
      <xdr:col>36</xdr:col>
      <xdr:colOff>165100</xdr:colOff>
      <xdr:row>39</xdr:row>
      <xdr:rowOff>17221</xdr:rowOff>
    </xdr:to>
    <xdr:sp macro="" textlink="">
      <xdr:nvSpPr>
        <xdr:cNvPr id="317" name="楕円 316">
          <a:extLst>
            <a:ext uri="{FF2B5EF4-FFF2-40B4-BE49-F238E27FC236}">
              <a16:creationId xmlns:a16="http://schemas.microsoft.com/office/drawing/2014/main" id="{A3D69303-D40F-4602-B6F8-CD729F9C7114}"/>
            </a:ext>
          </a:extLst>
        </xdr:cNvPr>
        <xdr:cNvSpPr/>
      </xdr:nvSpPr>
      <xdr:spPr>
        <a:xfrm>
          <a:off x="6921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8348</xdr:rowOff>
    </xdr:from>
    <xdr:ext cx="249299" cy="259045"/>
    <xdr:sp macro="" textlink="">
      <xdr:nvSpPr>
        <xdr:cNvPr id="318" name="テキスト ボックス 317">
          <a:extLst>
            <a:ext uri="{FF2B5EF4-FFF2-40B4-BE49-F238E27FC236}">
              <a16:creationId xmlns:a16="http://schemas.microsoft.com/office/drawing/2014/main" id="{DF793244-A64A-47B0-ADFE-3FFC9E4C1954}"/>
            </a:ext>
          </a:extLst>
        </xdr:cNvPr>
        <xdr:cNvSpPr txBox="1"/>
      </xdr:nvSpPr>
      <xdr:spPr>
        <a:xfrm>
          <a:off x="6847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23CA57CC-ED99-4DE6-963D-CB001A0C8DC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9ADFB35C-3531-4A17-8F5B-5603AA6D6B99}"/>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B814AE1-7CB0-44DF-8958-16498072F109}"/>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C3D9BB0F-9527-4C3F-820D-2FFB6E4C6635}"/>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AEB42C87-E960-4E6A-8C11-0EA0541F0D3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803101E5-A5F0-41C7-A4A6-4375F799001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41F0BEEF-3878-4011-A5F0-56E75508BAE4}"/>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4D9A27CD-A617-4754-BADD-B8FE18D598F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B74A564B-543F-41D4-9CEB-60317E980F44}"/>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40F223B5-A328-4523-843E-3BCECCBBC0C2}"/>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4DAC1A75-E5E8-4306-92DC-7D5EB0459CCD}"/>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74E3D5C7-0C44-4C29-9436-E64E819471B9}"/>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4680D9E8-F60A-4894-9AE4-906F9ADC4BE2}"/>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E11C47D8-7A5F-4F8A-82F1-F0DE437E6FA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9F4FAB81-0A60-4945-88D0-8AB6209EDE19}"/>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7B4B6B8E-3BEA-458D-8A1F-151EEAE23DB9}"/>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4FABE22E-811D-4978-817F-0B73C7339BB8}"/>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17640CBD-3CAD-4C68-8DB9-F1A62ADBC9F5}"/>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D5A20EE7-4472-498D-AC78-C031B8767A2E}"/>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ACADF8F9-1D39-4A4C-93B9-64B5A8DF4AD4}"/>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52F8202D-4E06-4AE4-A1F1-0A543116A29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4321D4E3-60A3-4D2B-A0F4-FC6BD7C54AA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897071F2-F4C1-411F-99E9-CE24DF44E61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384B3890-F758-46FD-BC55-4E7283E052B4}"/>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2367BFD4-44AA-44B2-AEC6-E7A25942A512}"/>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CB3BCA5C-B7A7-4931-860B-C819196CEBC5}"/>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78E5C47C-1FEC-46BA-9E46-7B407606073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C2C10D0D-4B46-44C6-BAA7-5EC1A3A64A27}"/>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99611</xdr:rowOff>
    </xdr:from>
    <xdr:to>
      <xdr:col>55</xdr:col>
      <xdr:colOff>0</xdr:colOff>
      <xdr:row>57</xdr:row>
      <xdr:rowOff>106934</xdr:rowOff>
    </xdr:to>
    <xdr:cxnSp macro="">
      <xdr:nvCxnSpPr>
        <xdr:cNvPr id="347" name="直線コネクタ 346">
          <a:extLst>
            <a:ext uri="{FF2B5EF4-FFF2-40B4-BE49-F238E27FC236}">
              <a16:creationId xmlns:a16="http://schemas.microsoft.com/office/drawing/2014/main" id="{4100BFF1-13BA-4166-B5E6-F28DF4E4D168}"/>
            </a:ext>
          </a:extLst>
        </xdr:cNvPr>
        <xdr:cNvCxnSpPr/>
      </xdr:nvCxnSpPr>
      <xdr:spPr>
        <a:xfrm flipV="1">
          <a:off x="9639300" y="9872261"/>
          <a:ext cx="838200" cy="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431EBBCD-DB4F-4EFE-91E4-A6613F35FCAD}"/>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6F3C5166-E1B9-45BE-85B2-DC3E53ACC98E}"/>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106934</xdr:rowOff>
    </xdr:from>
    <xdr:to>
      <xdr:col>50</xdr:col>
      <xdr:colOff>114300</xdr:colOff>
      <xdr:row>57</xdr:row>
      <xdr:rowOff>137711</xdr:rowOff>
    </xdr:to>
    <xdr:cxnSp macro="">
      <xdr:nvCxnSpPr>
        <xdr:cNvPr id="350" name="直線コネクタ 349">
          <a:extLst>
            <a:ext uri="{FF2B5EF4-FFF2-40B4-BE49-F238E27FC236}">
              <a16:creationId xmlns:a16="http://schemas.microsoft.com/office/drawing/2014/main" id="{F02D2780-78C1-40CB-AADB-614EAABCBD93}"/>
            </a:ext>
          </a:extLst>
        </xdr:cNvPr>
        <xdr:cNvCxnSpPr/>
      </xdr:nvCxnSpPr>
      <xdr:spPr>
        <a:xfrm flipV="1">
          <a:off x="8750300" y="9879584"/>
          <a:ext cx="889000" cy="3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591E5DE5-C651-4E0D-9046-52CBD7F3588F}"/>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D91ED8E0-4E4F-4FEB-9C09-76D894A3CD0E}"/>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137711</xdr:rowOff>
    </xdr:from>
    <xdr:to>
      <xdr:col>45</xdr:col>
      <xdr:colOff>177800</xdr:colOff>
      <xdr:row>57</xdr:row>
      <xdr:rowOff>163848</xdr:rowOff>
    </xdr:to>
    <xdr:cxnSp macro="">
      <xdr:nvCxnSpPr>
        <xdr:cNvPr id="353" name="直線コネクタ 352">
          <a:extLst>
            <a:ext uri="{FF2B5EF4-FFF2-40B4-BE49-F238E27FC236}">
              <a16:creationId xmlns:a16="http://schemas.microsoft.com/office/drawing/2014/main" id="{08D8B92D-A227-42C7-9013-6A023262FEB0}"/>
            </a:ext>
          </a:extLst>
        </xdr:cNvPr>
        <xdr:cNvCxnSpPr/>
      </xdr:nvCxnSpPr>
      <xdr:spPr>
        <a:xfrm flipV="1">
          <a:off x="7861300" y="9910361"/>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798A06AD-7ACF-4D21-B59A-19DDBDEB6E8A}"/>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E766D36-9F04-496B-9DBB-233965FD2349}"/>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81407</xdr:rowOff>
    </xdr:from>
    <xdr:to>
      <xdr:col>41</xdr:col>
      <xdr:colOff>50800</xdr:colOff>
      <xdr:row>57</xdr:row>
      <xdr:rowOff>163848</xdr:rowOff>
    </xdr:to>
    <xdr:cxnSp macro="">
      <xdr:nvCxnSpPr>
        <xdr:cNvPr id="356" name="直線コネクタ 355">
          <a:extLst>
            <a:ext uri="{FF2B5EF4-FFF2-40B4-BE49-F238E27FC236}">
              <a16:creationId xmlns:a16="http://schemas.microsoft.com/office/drawing/2014/main" id="{95E087FD-7869-4A17-9B35-939CDC514A00}"/>
            </a:ext>
          </a:extLst>
        </xdr:cNvPr>
        <xdr:cNvCxnSpPr/>
      </xdr:nvCxnSpPr>
      <xdr:spPr>
        <a:xfrm>
          <a:off x="6972300" y="9854057"/>
          <a:ext cx="889000" cy="8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FC9D7921-E51E-4A0D-8B14-BA94E2368F97}"/>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a:extLst>
            <a:ext uri="{FF2B5EF4-FFF2-40B4-BE49-F238E27FC236}">
              <a16:creationId xmlns:a16="http://schemas.microsoft.com/office/drawing/2014/main" id="{C4AC7676-F7F5-40AB-9FD7-0B130F7CD1BE}"/>
            </a:ext>
          </a:extLst>
        </xdr:cNvPr>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AC215C39-21E2-4656-86CC-CAB806856A74}"/>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5203816-4DFB-4D22-A25E-22A0B84EF29B}"/>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570E1EFC-E4CE-4444-AF10-65C1D6CCC07B}"/>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81301BDA-01AF-4B36-B1A1-F079FE85F85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2628707D-7554-4334-AE42-62DCEA4417B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EC080D92-82C5-4589-B64E-0827F76DE2DB}"/>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C528A645-A3D2-4232-90B6-6C1E1487598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48811</xdr:rowOff>
    </xdr:from>
    <xdr:to>
      <xdr:col>55</xdr:col>
      <xdr:colOff>50800</xdr:colOff>
      <xdr:row>57</xdr:row>
      <xdr:rowOff>150411</xdr:rowOff>
    </xdr:to>
    <xdr:sp macro="" textlink="">
      <xdr:nvSpPr>
        <xdr:cNvPr id="366" name="楕円 365">
          <a:extLst>
            <a:ext uri="{FF2B5EF4-FFF2-40B4-BE49-F238E27FC236}">
              <a16:creationId xmlns:a16="http://schemas.microsoft.com/office/drawing/2014/main" id="{2B4A5840-A993-4A18-9547-C2D71930E21C}"/>
            </a:ext>
          </a:extLst>
        </xdr:cNvPr>
        <xdr:cNvSpPr/>
      </xdr:nvSpPr>
      <xdr:spPr>
        <a:xfrm>
          <a:off x="10426700" y="98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71688</xdr:rowOff>
    </xdr:from>
    <xdr:ext cx="534377" cy="259045"/>
    <xdr:sp macro="" textlink="">
      <xdr:nvSpPr>
        <xdr:cNvPr id="367" name="農林水産業費該当値テキスト">
          <a:extLst>
            <a:ext uri="{FF2B5EF4-FFF2-40B4-BE49-F238E27FC236}">
              <a16:creationId xmlns:a16="http://schemas.microsoft.com/office/drawing/2014/main" id="{2C280556-AA28-42A1-9F1D-8D48C9D6C2BE}"/>
            </a:ext>
          </a:extLst>
        </xdr:cNvPr>
        <xdr:cNvSpPr txBox="1"/>
      </xdr:nvSpPr>
      <xdr:spPr>
        <a:xfrm>
          <a:off x="10528300" y="967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56134</xdr:rowOff>
    </xdr:from>
    <xdr:to>
      <xdr:col>50</xdr:col>
      <xdr:colOff>165100</xdr:colOff>
      <xdr:row>57</xdr:row>
      <xdr:rowOff>157734</xdr:rowOff>
    </xdr:to>
    <xdr:sp macro="" textlink="">
      <xdr:nvSpPr>
        <xdr:cNvPr id="368" name="楕円 367">
          <a:extLst>
            <a:ext uri="{FF2B5EF4-FFF2-40B4-BE49-F238E27FC236}">
              <a16:creationId xmlns:a16="http://schemas.microsoft.com/office/drawing/2014/main" id="{D2C72346-9242-45AE-BA90-F2152FD8E552}"/>
            </a:ext>
          </a:extLst>
        </xdr:cNvPr>
        <xdr:cNvSpPr/>
      </xdr:nvSpPr>
      <xdr:spPr>
        <a:xfrm>
          <a:off x="9588500" y="98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2811</xdr:rowOff>
    </xdr:from>
    <xdr:ext cx="534377" cy="259045"/>
    <xdr:sp macro="" textlink="">
      <xdr:nvSpPr>
        <xdr:cNvPr id="369" name="テキスト ボックス 368">
          <a:extLst>
            <a:ext uri="{FF2B5EF4-FFF2-40B4-BE49-F238E27FC236}">
              <a16:creationId xmlns:a16="http://schemas.microsoft.com/office/drawing/2014/main" id="{C942CCD3-CC86-4AAB-9B73-F58C379E2C69}"/>
            </a:ext>
          </a:extLst>
        </xdr:cNvPr>
        <xdr:cNvSpPr txBox="1"/>
      </xdr:nvSpPr>
      <xdr:spPr>
        <a:xfrm>
          <a:off x="9372111" y="960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86911</xdr:rowOff>
    </xdr:from>
    <xdr:to>
      <xdr:col>46</xdr:col>
      <xdr:colOff>38100</xdr:colOff>
      <xdr:row>58</xdr:row>
      <xdr:rowOff>17061</xdr:rowOff>
    </xdr:to>
    <xdr:sp macro="" textlink="">
      <xdr:nvSpPr>
        <xdr:cNvPr id="370" name="楕円 369">
          <a:extLst>
            <a:ext uri="{FF2B5EF4-FFF2-40B4-BE49-F238E27FC236}">
              <a16:creationId xmlns:a16="http://schemas.microsoft.com/office/drawing/2014/main" id="{67A2CC34-DAD5-43F4-8B77-3858346FBE75}"/>
            </a:ext>
          </a:extLst>
        </xdr:cNvPr>
        <xdr:cNvSpPr/>
      </xdr:nvSpPr>
      <xdr:spPr>
        <a:xfrm>
          <a:off x="8699500" y="98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33588</xdr:rowOff>
    </xdr:from>
    <xdr:ext cx="534377" cy="259045"/>
    <xdr:sp macro="" textlink="">
      <xdr:nvSpPr>
        <xdr:cNvPr id="371" name="テキスト ボックス 370">
          <a:extLst>
            <a:ext uri="{FF2B5EF4-FFF2-40B4-BE49-F238E27FC236}">
              <a16:creationId xmlns:a16="http://schemas.microsoft.com/office/drawing/2014/main" id="{3F748A4B-F57E-48C7-8DA4-AB34FEBF58BF}"/>
            </a:ext>
          </a:extLst>
        </xdr:cNvPr>
        <xdr:cNvSpPr txBox="1"/>
      </xdr:nvSpPr>
      <xdr:spPr>
        <a:xfrm>
          <a:off x="8483111" y="96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113048</xdr:rowOff>
    </xdr:from>
    <xdr:to>
      <xdr:col>41</xdr:col>
      <xdr:colOff>101600</xdr:colOff>
      <xdr:row>58</xdr:row>
      <xdr:rowOff>43198</xdr:rowOff>
    </xdr:to>
    <xdr:sp macro="" textlink="">
      <xdr:nvSpPr>
        <xdr:cNvPr id="372" name="楕円 371">
          <a:extLst>
            <a:ext uri="{FF2B5EF4-FFF2-40B4-BE49-F238E27FC236}">
              <a16:creationId xmlns:a16="http://schemas.microsoft.com/office/drawing/2014/main" id="{4EBC4410-C063-4275-AFD5-89653780509E}"/>
            </a:ext>
          </a:extLst>
        </xdr:cNvPr>
        <xdr:cNvSpPr/>
      </xdr:nvSpPr>
      <xdr:spPr>
        <a:xfrm>
          <a:off x="7810500" y="98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59725</xdr:rowOff>
    </xdr:from>
    <xdr:ext cx="534377" cy="259045"/>
    <xdr:sp macro="" textlink="">
      <xdr:nvSpPr>
        <xdr:cNvPr id="373" name="テキスト ボックス 372">
          <a:extLst>
            <a:ext uri="{FF2B5EF4-FFF2-40B4-BE49-F238E27FC236}">
              <a16:creationId xmlns:a16="http://schemas.microsoft.com/office/drawing/2014/main" id="{CCF16AC9-BFCB-4324-BC36-F930754C18A7}"/>
            </a:ext>
          </a:extLst>
        </xdr:cNvPr>
        <xdr:cNvSpPr txBox="1"/>
      </xdr:nvSpPr>
      <xdr:spPr>
        <a:xfrm>
          <a:off x="7594111" y="96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30607</xdr:rowOff>
    </xdr:from>
    <xdr:to>
      <xdr:col>36</xdr:col>
      <xdr:colOff>165100</xdr:colOff>
      <xdr:row>57</xdr:row>
      <xdr:rowOff>132207</xdr:rowOff>
    </xdr:to>
    <xdr:sp macro="" textlink="">
      <xdr:nvSpPr>
        <xdr:cNvPr id="374" name="楕円 373">
          <a:extLst>
            <a:ext uri="{FF2B5EF4-FFF2-40B4-BE49-F238E27FC236}">
              <a16:creationId xmlns:a16="http://schemas.microsoft.com/office/drawing/2014/main" id="{A701B682-CC2D-42DA-8BBF-F9C77C7630DA}"/>
            </a:ext>
          </a:extLst>
        </xdr:cNvPr>
        <xdr:cNvSpPr/>
      </xdr:nvSpPr>
      <xdr:spPr>
        <a:xfrm>
          <a:off x="6921500" y="98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148734</xdr:rowOff>
    </xdr:from>
    <xdr:ext cx="534377" cy="259045"/>
    <xdr:sp macro="" textlink="">
      <xdr:nvSpPr>
        <xdr:cNvPr id="375" name="テキスト ボックス 374">
          <a:extLst>
            <a:ext uri="{FF2B5EF4-FFF2-40B4-BE49-F238E27FC236}">
              <a16:creationId xmlns:a16="http://schemas.microsoft.com/office/drawing/2014/main" id="{F37CE9E0-D6D2-4216-9E6F-ED17C895F177}"/>
            </a:ext>
          </a:extLst>
        </xdr:cNvPr>
        <xdr:cNvSpPr txBox="1"/>
      </xdr:nvSpPr>
      <xdr:spPr>
        <a:xfrm>
          <a:off x="6705111" y="95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E37FB4DB-3343-41DA-9E8C-BBBC8A25D98D}"/>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DE18CC7B-1BF4-4507-B005-D8119095C0CC}"/>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48D17817-DF27-485E-834B-F3C47F01368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F6DE9199-FD76-4E3B-8F29-3CA93788AAF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22B2F708-2DC0-4716-9041-1ADAC770AC6F}"/>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C6156E73-F12F-4A2A-A7AF-93176CB09F67}"/>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7DEA3DA0-8DC9-4081-8AEE-E8EF591135B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DF61A29E-B12B-4669-8566-5FF9187A3C28}"/>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66467A17-D942-440A-BEAC-A5944060BF9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28C2AD67-38F2-4036-929B-B6C224788F2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EC093D27-A5B5-4533-9757-EEB9915D338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33A568-30AB-411A-9C3D-C572BCE4571F}"/>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B98693BF-93B5-4594-A958-78361D375C2B}"/>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D47925E2-74F1-45B5-B0B3-728F996C3F98}"/>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36ADFC6A-1189-41FF-8BF9-152D153D0C24}"/>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B90BAEA3-8102-4BDD-90B1-202A3E022CC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DC6D1D13-B882-416F-AB3F-C864E6D8714E}"/>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608D26B4-9C7C-4BA3-B6CD-C5158EA40C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A6186362-A587-4E0A-AAE1-35DAF4C58C9A}"/>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6E9B5D-6BF3-48A3-8792-CBC47A60BED9}"/>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5D169A53-667F-43F0-9BE7-35C3093007BB}"/>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DE272B51-3A17-4CA7-A22A-A105A6454365}"/>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50A0294B-E7CA-4875-B242-F907D7CAC83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E394E592-9C59-49FF-80CB-220FC64E73A1}"/>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858BC197-7F0C-4F44-A5B9-204D13CEE62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9409BF6B-C5C2-4100-9758-B0651A53BCB2}"/>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BFF6EA5D-5BAD-47CE-A942-98970F53D58F}"/>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F3F696CF-91AA-4421-89E8-6B1D4D38D957}"/>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8E56E2F2-DEA1-4D72-B5BF-E1861433642A}"/>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44C8EA68-A2B4-47FA-BCE0-EF1EDCE9E769}"/>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110962</xdr:rowOff>
    </xdr:from>
    <xdr:to>
      <xdr:col>55</xdr:col>
      <xdr:colOff>0</xdr:colOff>
      <xdr:row>77</xdr:row>
      <xdr:rowOff>143270</xdr:rowOff>
    </xdr:to>
    <xdr:cxnSp macro="">
      <xdr:nvCxnSpPr>
        <xdr:cNvPr id="406" name="直線コネクタ 405">
          <a:extLst>
            <a:ext uri="{FF2B5EF4-FFF2-40B4-BE49-F238E27FC236}">
              <a16:creationId xmlns:a16="http://schemas.microsoft.com/office/drawing/2014/main" id="{012090A5-2836-4F25-AA0F-30F32B766E8B}"/>
            </a:ext>
          </a:extLst>
        </xdr:cNvPr>
        <xdr:cNvCxnSpPr/>
      </xdr:nvCxnSpPr>
      <xdr:spPr>
        <a:xfrm>
          <a:off x="9639300" y="13312612"/>
          <a:ext cx="8382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2EFDC6C9-B2C1-4D4C-A96D-18BD40B14A1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695C0CC4-CE4E-4697-81DB-1BAC54418478}"/>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110962</xdr:rowOff>
    </xdr:from>
    <xdr:to>
      <xdr:col>50</xdr:col>
      <xdr:colOff>114300</xdr:colOff>
      <xdr:row>78</xdr:row>
      <xdr:rowOff>14013</xdr:rowOff>
    </xdr:to>
    <xdr:cxnSp macro="">
      <xdr:nvCxnSpPr>
        <xdr:cNvPr id="409" name="直線コネクタ 408">
          <a:extLst>
            <a:ext uri="{FF2B5EF4-FFF2-40B4-BE49-F238E27FC236}">
              <a16:creationId xmlns:a16="http://schemas.microsoft.com/office/drawing/2014/main" id="{7F84E0B1-DD2C-4B12-BA01-E8A33780CC12}"/>
            </a:ext>
          </a:extLst>
        </xdr:cNvPr>
        <xdr:cNvCxnSpPr/>
      </xdr:nvCxnSpPr>
      <xdr:spPr>
        <a:xfrm flipV="1">
          <a:off x="8750300" y="13312612"/>
          <a:ext cx="889000" cy="7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35CED712-BCA5-400B-BA78-5768A3DD5796}"/>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C155678E-A3CA-4F3E-B10B-E20E54D93E87}"/>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14013</xdr:rowOff>
    </xdr:from>
    <xdr:to>
      <xdr:col>45</xdr:col>
      <xdr:colOff>177800</xdr:colOff>
      <xdr:row>78</xdr:row>
      <xdr:rowOff>75626</xdr:rowOff>
    </xdr:to>
    <xdr:cxnSp macro="">
      <xdr:nvCxnSpPr>
        <xdr:cNvPr id="412" name="直線コネクタ 411">
          <a:extLst>
            <a:ext uri="{FF2B5EF4-FFF2-40B4-BE49-F238E27FC236}">
              <a16:creationId xmlns:a16="http://schemas.microsoft.com/office/drawing/2014/main" id="{A6857209-62C6-417A-8D96-F62CFA4B82FC}"/>
            </a:ext>
          </a:extLst>
        </xdr:cNvPr>
        <xdr:cNvCxnSpPr/>
      </xdr:nvCxnSpPr>
      <xdr:spPr>
        <a:xfrm flipV="1">
          <a:off x="7861300" y="13387113"/>
          <a:ext cx="889000" cy="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E71AAEED-AB51-4AAB-A211-C35B931D8499}"/>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A3855C99-41D2-415A-9CAF-95853F437E55}"/>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75626</xdr:rowOff>
    </xdr:from>
    <xdr:to>
      <xdr:col>41</xdr:col>
      <xdr:colOff>50800</xdr:colOff>
      <xdr:row>78</xdr:row>
      <xdr:rowOff>93610</xdr:rowOff>
    </xdr:to>
    <xdr:cxnSp macro="">
      <xdr:nvCxnSpPr>
        <xdr:cNvPr id="415" name="直線コネクタ 414">
          <a:extLst>
            <a:ext uri="{FF2B5EF4-FFF2-40B4-BE49-F238E27FC236}">
              <a16:creationId xmlns:a16="http://schemas.microsoft.com/office/drawing/2014/main" id="{9933ACD4-7B24-4662-BDE8-05DDF92F3F68}"/>
            </a:ext>
          </a:extLst>
        </xdr:cNvPr>
        <xdr:cNvCxnSpPr/>
      </xdr:nvCxnSpPr>
      <xdr:spPr>
        <a:xfrm flipV="1">
          <a:off x="6972300" y="13448726"/>
          <a:ext cx="8890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A2CCD4E9-64AE-4CEC-A102-D94D9B57226E}"/>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B0014FDE-449D-4B55-BA33-5AC5D0CA274A}"/>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45AFC9E7-D804-4F77-AF7D-F7AA2E79A29F}"/>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5EEF795B-40BC-4119-934F-82DE7CE92CF1}"/>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8D251F92-22AC-4E8B-91CA-3706F73303E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1C7D4969-CE90-405B-A6E9-9286BA4B50D6}"/>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4133518F-414A-4517-AF42-4285F8DFBB0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C961B589-D397-490C-9DF2-E856085D635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ED816725-7DA5-468F-8E91-01F5F85D4A71}"/>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92470</xdr:rowOff>
    </xdr:from>
    <xdr:to>
      <xdr:col>55</xdr:col>
      <xdr:colOff>50800</xdr:colOff>
      <xdr:row>78</xdr:row>
      <xdr:rowOff>22620</xdr:rowOff>
    </xdr:to>
    <xdr:sp macro="" textlink="">
      <xdr:nvSpPr>
        <xdr:cNvPr id="425" name="楕円 424">
          <a:extLst>
            <a:ext uri="{FF2B5EF4-FFF2-40B4-BE49-F238E27FC236}">
              <a16:creationId xmlns:a16="http://schemas.microsoft.com/office/drawing/2014/main" id="{634F3F62-BBB4-41AC-BF02-A3EEA5FB0201}"/>
            </a:ext>
          </a:extLst>
        </xdr:cNvPr>
        <xdr:cNvSpPr/>
      </xdr:nvSpPr>
      <xdr:spPr>
        <a:xfrm>
          <a:off x="10426700" y="13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70897</xdr:rowOff>
    </xdr:from>
    <xdr:ext cx="534377" cy="259045"/>
    <xdr:sp macro="" textlink="">
      <xdr:nvSpPr>
        <xdr:cNvPr id="426" name="商工費該当値テキスト">
          <a:extLst>
            <a:ext uri="{FF2B5EF4-FFF2-40B4-BE49-F238E27FC236}">
              <a16:creationId xmlns:a16="http://schemas.microsoft.com/office/drawing/2014/main" id="{11E1519C-7087-4966-B1C7-90BE059E27EC}"/>
            </a:ext>
          </a:extLst>
        </xdr:cNvPr>
        <xdr:cNvSpPr txBox="1"/>
      </xdr:nvSpPr>
      <xdr:spPr>
        <a:xfrm>
          <a:off x="10528300" y="1327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60162</xdr:rowOff>
    </xdr:from>
    <xdr:to>
      <xdr:col>50</xdr:col>
      <xdr:colOff>165100</xdr:colOff>
      <xdr:row>77</xdr:row>
      <xdr:rowOff>161762</xdr:rowOff>
    </xdr:to>
    <xdr:sp macro="" textlink="">
      <xdr:nvSpPr>
        <xdr:cNvPr id="427" name="楕円 426">
          <a:extLst>
            <a:ext uri="{FF2B5EF4-FFF2-40B4-BE49-F238E27FC236}">
              <a16:creationId xmlns:a16="http://schemas.microsoft.com/office/drawing/2014/main" id="{EBCEF694-6A98-41E3-93E7-7A58E3942A7C}"/>
            </a:ext>
          </a:extLst>
        </xdr:cNvPr>
        <xdr:cNvSpPr/>
      </xdr:nvSpPr>
      <xdr:spPr>
        <a:xfrm>
          <a:off x="9588500" y="132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152889</xdr:rowOff>
    </xdr:from>
    <xdr:ext cx="534377" cy="259045"/>
    <xdr:sp macro="" textlink="">
      <xdr:nvSpPr>
        <xdr:cNvPr id="428" name="テキスト ボックス 427">
          <a:extLst>
            <a:ext uri="{FF2B5EF4-FFF2-40B4-BE49-F238E27FC236}">
              <a16:creationId xmlns:a16="http://schemas.microsoft.com/office/drawing/2014/main" id="{2C152EAF-D6D4-4CFD-9BB6-F10D4EC4935A}"/>
            </a:ext>
          </a:extLst>
        </xdr:cNvPr>
        <xdr:cNvSpPr txBox="1"/>
      </xdr:nvSpPr>
      <xdr:spPr>
        <a:xfrm>
          <a:off x="9372111" y="133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134663</xdr:rowOff>
    </xdr:from>
    <xdr:to>
      <xdr:col>46</xdr:col>
      <xdr:colOff>38100</xdr:colOff>
      <xdr:row>78</xdr:row>
      <xdr:rowOff>64813</xdr:rowOff>
    </xdr:to>
    <xdr:sp macro="" textlink="">
      <xdr:nvSpPr>
        <xdr:cNvPr id="429" name="楕円 428">
          <a:extLst>
            <a:ext uri="{FF2B5EF4-FFF2-40B4-BE49-F238E27FC236}">
              <a16:creationId xmlns:a16="http://schemas.microsoft.com/office/drawing/2014/main" id="{CC515AC5-8271-4033-B141-31E3E1D52A49}"/>
            </a:ext>
          </a:extLst>
        </xdr:cNvPr>
        <xdr:cNvSpPr/>
      </xdr:nvSpPr>
      <xdr:spPr>
        <a:xfrm>
          <a:off x="8699500" y="133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55940</xdr:rowOff>
    </xdr:from>
    <xdr:ext cx="534377" cy="259045"/>
    <xdr:sp macro="" textlink="">
      <xdr:nvSpPr>
        <xdr:cNvPr id="430" name="テキスト ボックス 429">
          <a:extLst>
            <a:ext uri="{FF2B5EF4-FFF2-40B4-BE49-F238E27FC236}">
              <a16:creationId xmlns:a16="http://schemas.microsoft.com/office/drawing/2014/main" id="{A9F68044-B043-4EC3-A238-80F4A14DE426}"/>
            </a:ext>
          </a:extLst>
        </xdr:cNvPr>
        <xdr:cNvSpPr txBox="1"/>
      </xdr:nvSpPr>
      <xdr:spPr>
        <a:xfrm>
          <a:off x="8483111" y="134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24826</xdr:rowOff>
    </xdr:from>
    <xdr:to>
      <xdr:col>41</xdr:col>
      <xdr:colOff>101600</xdr:colOff>
      <xdr:row>78</xdr:row>
      <xdr:rowOff>126426</xdr:rowOff>
    </xdr:to>
    <xdr:sp macro="" textlink="">
      <xdr:nvSpPr>
        <xdr:cNvPr id="431" name="楕円 430">
          <a:extLst>
            <a:ext uri="{FF2B5EF4-FFF2-40B4-BE49-F238E27FC236}">
              <a16:creationId xmlns:a16="http://schemas.microsoft.com/office/drawing/2014/main" id="{4860A94D-834A-4F99-949E-0676A8C98EEE}"/>
            </a:ext>
          </a:extLst>
        </xdr:cNvPr>
        <xdr:cNvSpPr/>
      </xdr:nvSpPr>
      <xdr:spPr>
        <a:xfrm>
          <a:off x="7810500" y="1339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117553</xdr:rowOff>
    </xdr:from>
    <xdr:ext cx="534377" cy="259045"/>
    <xdr:sp macro="" textlink="">
      <xdr:nvSpPr>
        <xdr:cNvPr id="432" name="テキスト ボックス 431">
          <a:extLst>
            <a:ext uri="{FF2B5EF4-FFF2-40B4-BE49-F238E27FC236}">
              <a16:creationId xmlns:a16="http://schemas.microsoft.com/office/drawing/2014/main" id="{4C01B44F-5647-4E1F-886A-4A6CCA562FA9}"/>
            </a:ext>
          </a:extLst>
        </xdr:cNvPr>
        <xdr:cNvSpPr txBox="1"/>
      </xdr:nvSpPr>
      <xdr:spPr>
        <a:xfrm>
          <a:off x="7594111" y="1349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42810</xdr:rowOff>
    </xdr:from>
    <xdr:to>
      <xdr:col>36</xdr:col>
      <xdr:colOff>165100</xdr:colOff>
      <xdr:row>78</xdr:row>
      <xdr:rowOff>144410</xdr:rowOff>
    </xdr:to>
    <xdr:sp macro="" textlink="">
      <xdr:nvSpPr>
        <xdr:cNvPr id="433" name="楕円 432">
          <a:extLst>
            <a:ext uri="{FF2B5EF4-FFF2-40B4-BE49-F238E27FC236}">
              <a16:creationId xmlns:a16="http://schemas.microsoft.com/office/drawing/2014/main" id="{D42DD397-4C67-4662-8369-812870D32FD8}"/>
            </a:ext>
          </a:extLst>
        </xdr:cNvPr>
        <xdr:cNvSpPr/>
      </xdr:nvSpPr>
      <xdr:spPr>
        <a:xfrm>
          <a:off x="6921500" y="1341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135537</xdr:rowOff>
    </xdr:from>
    <xdr:ext cx="534377" cy="259045"/>
    <xdr:sp macro="" textlink="">
      <xdr:nvSpPr>
        <xdr:cNvPr id="434" name="テキスト ボックス 433">
          <a:extLst>
            <a:ext uri="{FF2B5EF4-FFF2-40B4-BE49-F238E27FC236}">
              <a16:creationId xmlns:a16="http://schemas.microsoft.com/office/drawing/2014/main" id="{3C5D46B0-1357-46EC-A561-114A981FFBD2}"/>
            </a:ext>
          </a:extLst>
        </xdr:cNvPr>
        <xdr:cNvSpPr txBox="1"/>
      </xdr:nvSpPr>
      <xdr:spPr>
        <a:xfrm>
          <a:off x="6705111" y="1350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316D88D6-0F3F-4369-AFAD-D3F573C78138}"/>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8395CAF1-DA58-4E24-BF8E-94EB4337A0AE}"/>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2EC9AB67-A76F-4BEA-A6C4-35AF15D0361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51F92AEC-E8B3-43F0-AF76-43BA761FA18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63851BDF-F0CC-4E0A-AAE4-28C299F4783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D2376FAA-AFE8-4BD2-A3A0-687171039F5D}"/>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B92BFCA9-F371-48CA-BD95-73D89D2662F5}"/>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7CEF5163-8E1F-42B3-93D3-0959CBBD14A8}"/>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F17C58E2-EF4E-4036-B4E9-F389046A355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4FB1BAEF-C941-4B8F-B8CC-07C45E1068B5}"/>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6A264876-794D-4DD6-B667-F9A1476E1A15}"/>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AD25DC39-DF14-4C8B-BA58-060E95E7E51D}"/>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628E5C86-7B13-4A6A-A415-916F03D95FE1}"/>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69897804-0D38-4EDD-985A-B427D379AF48}"/>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C55724AD-D50C-4A21-9094-27B15B6A9A55}"/>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9FB1A5FB-8182-427E-8138-5CD9005E5377}"/>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12BCB612-EB0B-46E8-AB79-06FB86B80FA8}"/>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4E1DAC6F-FB2F-429D-B15B-4A7EB02428BD}"/>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1E1EC8EE-D360-45E9-8BD0-3D4E447A4023}"/>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FC0C227F-C7B8-45D6-A563-276313AD9081}"/>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D3A98E28-135C-41F4-9588-D2A490703EEB}"/>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59FD7AD3-7A71-44AB-888A-D2829BD9AFBD}"/>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2CBCAB5C-4CAD-4C21-8249-29FEA5356593}"/>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9D2F4FE4-A092-4320-99B4-D65003DD6621}"/>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A60573F4-7E11-41EF-88BF-560E14C2982C}"/>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96ED2D7-ECDE-4705-AE22-1A95A6A66CC2}"/>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5EE8F619-9A2B-4281-8A11-C6BE68324A5D}"/>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C3E974CD-4D46-4709-8BDB-239F21B5CEA2}"/>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96681</xdr:rowOff>
    </xdr:from>
    <xdr:to>
      <xdr:col>55</xdr:col>
      <xdr:colOff>0</xdr:colOff>
      <xdr:row>97</xdr:row>
      <xdr:rowOff>107617</xdr:rowOff>
    </xdr:to>
    <xdr:cxnSp macro="">
      <xdr:nvCxnSpPr>
        <xdr:cNvPr id="463" name="直線コネクタ 462">
          <a:extLst>
            <a:ext uri="{FF2B5EF4-FFF2-40B4-BE49-F238E27FC236}">
              <a16:creationId xmlns:a16="http://schemas.microsoft.com/office/drawing/2014/main" id="{1B10A878-B5CE-4C28-97A5-0B8AC9C57F65}"/>
            </a:ext>
          </a:extLst>
        </xdr:cNvPr>
        <xdr:cNvCxnSpPr/>
      </xdr:nvCxnSpPr>
      <xdr:spPr>
        <a:xfrm>
          <a:off x="9639300" y="16727331"/>
          <a:ext cx="8382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9BF9C853-2F7F-4F6E-998D-61FF076595A9}"/>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1897852-60F4-48DA-9F47-06887B70AF84}"/>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96681</xdr:rowOff>
    </xdr:from>
    <xdr:to>
      <xdr:col>50</xdr:col>
      <xdr:colOff>114300</xdr:colOff>
      <xdr:row>97</xdr:row>
      <xdr:rowOff>138111</xdr:rowOff>
    </xdr:to>
    <xdr:cxnSp macro="">
      <xdr:nvCxnSpPr>
        <xdr:cNvPr id="466" name="直線コネクタ 465">
          <a:extLst>
            <a:ext uri="{FF2B5EF4-FFF2-40B4-BE49-F238E27FC236}">
              <a16:creationId xmlns:a16="http://schemas.microsoft.com/office/drawing/2014/main" id="{6F6A773B-E8AF-4CD2-B04C-D42534E00DF1}"/>
            </a:ext>
          </a:extLst>
        </xdr:cNvPr>
        <xdr:cNvCxnSpPr/>
      </xdr:nvCxnSpPr>
      <xdr:spPr>
        <a:xfrm flipV="1">
          <a:off x="8750300" y="16727331"/>
          <a:ext cx="889000" cy="4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A0DA8276-9A36-483F-A68C-E3EBB0D8A162}"/>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84E9DC29-F987-414D-A080-9A1871816BA5}"/>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135502</xdr:rowOff>
    </xdr:from>
    <xdr:to>
      <xdr:col>45</xdr:col>
      <xdr:colOff>177800</xdr:colOff>
      <xdr:row>97</xdr:row>
      <xdr:rowOff>138111</xdr:rowOff>
    </xdr:to>
    <xdr:cxnSp macro="">
      <xdr:nvCxnSpPr>
        <xdr:cNvPr id="469" name="直線コネクタ 468">
          <a:extLst>
            <a:ext uri="{FF2B5EF4-FFF2-40B4-BE49-F238E27FC236}">
              <a16:creationId xmlns:a16="http://schemas.microsoft.com/office/drawing/2014/main" id="{DE149A89-EE9A-4950-8CB9-E6257EECBECB}"/>
            </a:ext>
          </a:extLst>
        </xdr:cNvPr>
        <xdr:cNvCxnSpPr/>
      </xdr:nvCxnSpPr>
      <xdr:spPr>
        <a:xfrm>
          <a:off x="7861300" y="16766152"/>
          <a:ext cx="8890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95DAA358-6011-4A85-8A8B-FFD1C92FD288}"/>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ED523938-964F-4CEC-B57F-B1AADCFDD8A9}"/>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119492</xdr:rowOff>
    </xdr:from>
    <xdr:to>
      <xdr:col>41</xdr:col>
      <xdr:colOff>50800</xdr:colOff>
      <xdr:row>97</xdr:row>
      <xdr:rowOff>135502</xdr:rowOff>
    </xdr:to>
    <xdr:cxnSp macro="">
      <xdr:nvCxnSpPr>
        <xdr:cNvPr id="472" name="直線コネクタ 471">
          <a:extLst>
            <a:ext uri="{FF2B5EF4-FFF2-40B4-BE49-F238E27FC236}">
              <a16:creationId xmlns:a16="http://schemas.microsoft.com/office/drawing/2014/main" id="{BA63BF8E-C129-448E-9978-E5A6B52D01EB}"/>
            </a:ext>
          </a:extLst>
        </xdr:cNvPr>
        <xdr:cNvCxnSpPr/>
      </xdr:nvCxnSpPr>
      <xdr:spPr>
        <a:xfrm>
          <a:off x="6972300" y="16750142"/>
          <a:ext cx="889000" cy="1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F0ACA268-C89B-47C6-80BA-1737CE3D2AFB}"/>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8948BC06-B75A-4C47-86C0-C3B298084C7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81144A64-AEA9-49B3-9BD1-6678A2516A2E}"/>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2A5A5467-EA3E-4394-A358-2E6BF7ED6DAE}"/>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93507307-EE0E-4DBE-B806-4C83415EFE6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3B320800-C6F3-47F3-AF2F-B6C1919AA2C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BB7B86B3-8399-4E03-92F4-FCA4EC6A5F6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5A019C87-04F0-43EA-A5C8-89FDCBA9115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4D8A7804-5BB0-400A-86F9-1B03BC7C9BB2}"/>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56817</xdr:rowOff>
    </xdr:from>
    <xdr:to>
      <xdr:col>55</xdr:col>
      <xdr:colOff>50800</xdr:colOff>
      <xdr:row>97</xdr:row>
      <xdr:rowOff>158417</xdr:rowOff>
    </xdr:to>
    <xdr:sp macro="" textlink="">
      <xdr:nvSpPr>
        <xdr:cNvPr id="482" name="楕円 481">
          <a:extLst>
            <a:ext uri="{FF2B5EF4-FFF2-40B4-BE49-F238E27FC236}">
              <a16:creationId xmlns:a16="http://schemas.microsoft.com/office/drawing/2014/main" id="{BD17BC13-7571-4244-9ECD-DAD4820E804E}"/>
            </a:ext>
          </a:extLst>
        </xdr:cNvPr>
        <xdr:cNvSpPr/>
      </xdr:nvSpPr>
      <xdr:spPr>
        <a:xfrm>
          <a:off x="10426700" y="166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35244</xdr:rowOff>
    </xdr:from>
    <xdr:ext cx="534377" cy="259045"/>
    <xdr:sp macro="" textlink="">
      <xdr:nvSpPr>
        <xdr:cNvPr id="483" name="土木費該当値テキスト">
          <a:extLst>
            <a:ext uri="{FF2B5EF4-FFF2-40B4-BE49-F238E27FC236}">
              <a16:creationId xmlns:a16="http://schemas.microsoft.com/office/drawing/2014/main" id="{AE281AF8-BD4F-4DA3-B27F-6BB142F04C5D}"/>
            </a:ext>
          </a:extLst>
        </xdr:cNvPr>
        <xdr:cNvSpPr txBox="1"/>
      </xdr:nvSpPr>
      <xdr:spPr>
        <a:xfrm>
          <a:off x="10528300" y="1666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45881</xdr:rowOff>
    </xdr:from>
    <xdr:to>
      <xdr:col>50</xdr:col>
      <xdr:colOff>165100</xdr:colOff>
      <xdr:row>97</xdr:row>
      <xdr:rowOff>147481</xdr:rowOff>
    </xdr:to>
    <xdr:sp macro="" textlink="">
      <xdr:nvSpPr>
        <xdr:cNvPr id="484" name="楕円 483">
          <a:extLst>
            <a:ext uri="{FF2B5EF4-FFF2-40B4-BE49-F238E27FC236}">
              <a16:creationId xmlns:a16="http://schemas.microsoft.com/office/drawing/2014/main" id="{2C177E53-AEC4-43AB-B7E5-6DD84506AA19}"/>
            </a:ext>
          </a:extLst>
        </xdr:cNvPr>
        <xdr:cNvSpPr/>
      </xdr:nvSpPr>
      <xdr:spPr>
        <a:xfrm>
          <a:off x="9588500" y="166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138608</xdr:rowOff>
    </xdr:from>
    <xdr:ext cx="534377" cy="259045"/>
    <xdr:sp macro="" textlink="">
      <xdr:nvSpPr>
        <xdr:cNvPr id="485" name="テキスト ボックス 484">
          <a:extLst>
            <a:ext uri="{FF2B5EF4-FFF2-40B4-BE49-F238E27FC236}">
              <a16:creationId xmlns:a16="http://schemas.microsoft.com/office/drawing/2014/main" id="{32822DF0-F59B-408D-B158-D14971B26A79}"/>
            </a:ext>
          </a:extLst>
        </xdr:cNvPr>
        <xdr:cNvSpPr txBox="1"/>
      </xdr:nvSpPr>
      <xdr:spPr>
        <a:xfrm>
          <a:off x="9372111" y="167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87311</xdr:rowOff>
    </xdr:from>
    <xdr:to>
      <xdr:col>46</xdr:col>
      <xdr:colOff>38100</xdr:colOff>
      <xdr:row>98</xdr:row>
      <xdr:rowOff>17461</xdr:rowOff>
    </xdr:to>
    <xdr:sp macro="" textlink="">
      <xdr:nvSpPr>
        <xdr:cNvPr id="486" name="楕円 485">
          <a:extLst>
            <a:ext uri="{FF2B5EF4-FFF2-40B4-BE49-F238E27FC236}">
              <a16:creationId xmlns:a16="http://schemas.microsoft.com/office/drawing/2014/main" id="{E0F6CBC7-AFBA-4811-888E-04D33D5B32F8}"/>
            </a:ext>
          </a:extLst>
        </xdr:cNvPr>
        <xdr:cNvSpPr/>
      </xdr:nvSpPr>
      <xdr:spPr>
        <a:xfrm>
          <a:off x="8699500" y="167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8588</xdr:rowOff>
    </xdr:from>
    <xdr:ext cx="534377" cy="259045"/>
    <xdr:sp macro="" textlink="">
      <xdr:nvSpPr>
        <xdr:cNvPr id="487" name="テキスト ボックス 486">
          <a:extLst>
            <a:ext uri="{FF2B5EF4-FFF2-40B4-BE49-F238E27FC236}">
              <a16:creationId xmlns:a16="http://schemas.microsoft.com/office/drawing/2014/main" id="{313BFC4D-6FD6-4440-A581-5582EC4C787D}"/>
            </a:ext>
          </a:extLst>
        </xdr:cNvPr>
        <xdr:cNvSpPr txBox="1"/>
      </xdr:nvSpPr>
      <xdr:spPr>
        <a:xfrm>
          <a:off x="8483111" y="168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84702</xdr:rowOff>
    </xdr:from>
    <xdr:to>
      <xdr:col>41</xdr:col>
      <xdr:colOff>101600</xdr:colOff>
      <xdr:row>98</xdr:row>
      <xdr:rowOff>14852</xdr:rowOff>
    </xdr:to>
    <xdr:sp macro="" textlink="">
      <xdr:nvSpPr>
        <xdr:cNvPr id="488" name="楕円 487">
          <a:extLst>
            <a:ext uri="{FF2B5EF4-FFF2-40B4-BE49-F238E27FC236}">
              <a16:creationId xmlns:a16="http://schemas.microsoft.com/office/drawing/2014/main" id="{C53C31E9-9B6C-438E-97B0-C8A72D10B8EA}"/>
            </a:ext>
          </a:extLst>
        </xdr:cNvPr>
        <xdr:cNvSpPr/>
      </xdr:nvSpPr>
      <xdr:spPr>
        <a:xfrm>
          <a:off x="7810500" y="167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5979</xdr:rowOff>
    </xdr:from>
    <xdr:ext cx="534377" cy="259045"/>
    <xdr:sp macro="" textlink="">
      <xdr:nvSpPr>
        <xdr:cNvPr id="489" name="テキスト ボックス 488">
          <a:extLst>
            <a:ext uri="{FF2B5EF4-FFF2-40B4-BE49-F238E27FC236}">
              <a16:creationId xmlns:a16="http://schemas.microsoft.com/office/drawing/2014/main" id="{76618CE8-4B4B-4C58-A00A-9FE74407CB1A}"/>
            </a:ext>
          </a:extLst>
        </xdr:cNvPr>
        <xdr:cNvSpPr txBox="1"/>
      </xdr:nvSpPr>
      <xdr:spPr>
        <a:xfrm>
          <a:off x="7594111" y="1680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68692</xdr:rowOff>
    </xdr:from>
    <xdr:to>
      <xdr:col>36</xdr:col>
      <xdr:colOff>165100</xdr:colOff>
      <xdr:row>97</xdr:row>
      <xdr:rowOff>170292</xdr:rowOff>
    </xdr:to>
    <xdr:sp macro="" textlink="">
      <xdr:nvSpPr>
        <xdr:cNvPr id="490" name="楕円 489">
          <a:extLst>
            <a:ext uri="{FF2B5EF4-FFF2-40B4-BE49-F238E27FC236}">
              <a16:creationId xmlns:a16="http://schemas.microsoft.com/office/drawing/2014/main" id="{74F805BB-2EBA-4ACF-BC6A-79B97A21D4B1}"/>
            </a:ext>
          </a:extLst>
        </xdr:cNvPr>
        <xdr:cNvSpPr/>
      </xdr:nvSpPr>
      <xdr:spPr>
        <a:xfrm>
          <a:off x="6921500" y="166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161419</xdr:rowOff>
    </xdr:from>
    <xdr:ext cx="534377" cy="259045"/>
    <xdr:sp macro="" textlink="">
      <xdr:nvSpPr>
        <xdr:cNvPr id="491" name="テキスト ボックス 490">
          <a:extLst>
            <a:ext uri="{FF2B5EF4-FFF2-40B4-BE49-F238E27FC236}">
              <a16:creationId xmlns:a16="http://schemas.microsoft.com/office/drawing/2014/main" id="{18E0497E-5745-4083-99A8-8F3ACC2AECD7}"/>
            </a:ext>
          </a:extLst>
        </xdr:cNvPr>
        <xdr:cNvSpPr txBox="1"/>
      </xdr:nvSpPr>
      <xdr:spPr>
        <a:xfrm>
          <a:off x="6705111" y="167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B2623944-AD29-438D-846B-B041449EDB1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C903044F-A44D-4C5E-9809-3C08DDC4D4E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AB55BEFC-145C-4389-85F6-C33AF5FB157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29CC7D83-5174-4F1E-B4E1-DCD92CC173D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AD539FD0-4A8D-4C12-B65B-B943F26F548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88A058CA-E736-4C95-BF68-574FC856524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ECFEC1B4-B151-4801-A05E-21D27B45034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C7F5C6F6-7EFF-448E-928F-9D94CA0CB65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5C6B64A8-CF11-421F-89AA-27CF7C9590C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201959CC-B19D-4FB5-8521-DFAA7DF944F8}"/>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B6FEA03D-1EC3-40ED-A439-2302680A18F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E507B3C6-DFF0-460C-8323-A7986635FB43}"/>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B584153F-69B6-4D26-8F32-8C60BD5244E8}"/>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9C818B4D-20FA-40AA-8731-75FD22F4D60A}"/>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862E9ACD-8AA5-4067-9C35-DD2D197CA09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550FE382-87FA-4B78-8762-6358FA8C4FC2}"/>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421023F4-A18E-4402-A0EE-79F80E067999}"/>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AEFD3C31-6999-4014-B37A-345E917B9B38}"/>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E1E3E26E-737F-4CC0-A5F7-B9CFEDD3915E}"/>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2D9D8E5D-A892-49C8-9CC7-90C4507EB8B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26B1E255-3278-44E9-B534-472564A09C8A}"/>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C8791E6C-901B-41EF-9BE6-E1D87C8A1FD8}"/>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3D91A806-D509-4DE6-9378-12EBC94BBB0D}"/>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7EC626C8-E340-46D1-BF29-BCE31F0807D1}"/>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35833762-A255-44BA-A9E9-CD667F43BF75}"/>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E355C9BC-2AEB-4353-B4BF-12DE676E59CD}"/>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63DB574A-CD3C-4AB9-B1D9-0BBC15742CEE}"/>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50798</xdr:rowOff>
    </xdr:from>
    <xdr:to>
      <xdr:col>85</xdr:col>
      <xdr:colOff>127000</xdr:colOff>
      <xdr:row>38</xdr:row>
      <xdr:rowOff>68583</xdr:rowOff>
    </xdr:to>
    <xdr:cxnSp macro="">
      <xdr:nvCxnSpPr>
        <xdr:cNvPr id="519" name="直線コネクタ 518">
          <a:extLst>
            <a:ext uri="{FF2B5EF4-FFF2-40B4-BE49-F238E27FC236}">
              <a16:creationId xmlns:a16="http://schemas.microsoft.com/office/drawing/2014/main" id="{1DE3B136-5F81-4722-B130-60CA2C38B018}"/>
            </a:ext>
          </a:extLst>
        </xdr:cNvPr>
        <xdr:cNvCxnSpPr/>
      </xdr:nvCxnSpPr>
      <xdr:spPr>
        <a:xfrm>
          <a:off x="15481300" y="6565898"/>
          <a:ext cx="8382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A0D81A0E-EF7A-466E-8213-BAB69B1A6ECE}"/>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F9219E08-E31D-4E50-B4C6-6EBAF43BA882}"/>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50798</xdr:rowOff>
    </xdr:from>
    <xdr:to>
      <xdr:col>81</xdr:col>
      <xdr:colOff>50800</xdr:colOff>
      <xdr:row>38</xdr:row>
      <xdr:rowOff>67211</xdr:rowOff>
    </xdr:to>
    <xdr:cxnSp macro="">
      <xdr:nvCxnSpPr>
        <xdr:cNvPr id="522" name="直線コネクタ 521">
          <a:extLst>
            <a:ext uri="{FF2B5EF4-FFF2-40B4-BE49-F238E27FC236}">
              <a16:creationId xmlns:a16="http://schemas.microsoft.com/office/drawing/2014/main" id="{C83E7911-EB1D-40E6-A56A-AF139D62AE23}"/>
            </a:ext>
          </a:extLst>
        </xdr:cNvPr>
        <xdr:cNvCxnSpPr/>
      </xdr:nvCxnSpPr>
      <xdr:spPr>
        <a:xfrm flipV="1">
          <a:off x="14592300" y="6565898"/>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EF5939EB-2E21-4A3B-A334-1CDFD82548D2}"/>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7382CDAE-C903-4EDB-882F-2F2098E624ED}"/>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67211</xdr:rowOff>
    </xdr:from>
    <xdr:to>
      <xdr:col>76</xdr:col>
      <xdr:colOff>114300</xdr:colOff>
      <xdr:row>38</xdr:row>
      <xdr:rowOff>149072</xdr:rowOff>
    </xdr:to>
    <xdr:cxnSp macro="">
      <xdr:nvCxnSpPr>
        <xdr:cNvPr id="525" name="直線コネクタ 524">
          <a:extLst>
            <a:ext uri="{FF2B5EF4-FFF2-40B4-BE49-F238E27FC236}">
              <a16:creationId xmlns:a16="http://schemas.microsoft.com/office/drawing/2014/main" id="{652506CB-B8E6-451D-82B0-BE49543B7FA1}"/>
            </a:ext>
          </a:extLst>
        </xdr:cNvPr>
        <xdr:cNvCxnSpPr/>
      </xdr:nvCxnSpPr>
      <xdr:spPr>
        <a:xfrm flipV="1">
          <a:off x="13703300" y="6582311"/>
          <a:ext cx="889000" cy="8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D9A16DDD-37DB-4064-AFBB-8E25094D7ECC}"/>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FA15AF6A-BF20-4343-9BF5-8620A7A86384}"/>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170173</xdr:rowOff>
    </xdr:from>
    <xdr:to>
      <xdr:col>71</xdr:col>
      <xdr:colOff>177800</xdr:colOff>
      <xdr:row>38</xdr:row>
      <xdr:rowOff>149072</xdr:rowOff>
    </xdr:to>
    <xdr:cxnSp macro="">
      <xdr:nvCxnSpPr>
        <xdr:cNvPr id="528" name="直線コネクタ 527">
          <a:extLst>
            <a:ext uri="{FF2B5EF4-FFF2-40B4-BE49-F238E27FC236}">
              <a16:creationId xmlns:a16="http://schemas.microsoft.com/office/drawing/2014/main" id="{9A33A53C-CE23-44E1-9BEF-D1500B9F9196}"/>
            </a:ext>
          </a:extLst>
        </xdr:cNvPr>
        <xdr:cNvCxnSpPr/>
      </xdr:nvCxnSpPr>
      <xdr:spPr>
        <a:xfrm>
          <a:off x="12814300" y="6342373"/>
          <a:ext cx="889000" cy="3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506947D6-6B46-4821-8246-4145F7051CF6}"/>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D6D94881-0821-4E3B-81A3-23CC807FE4E7}"/>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9D927C09-E4F2-4660-AF49-59E22BF4B7FC}"/>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a:extLst>
            <a:ext uri="{FF2B5EF4-FFF2-40B4-BE49-F238E27FC236}">
              <a16:creationId xmlns:a16="http://schemas.microsoft.com/office/drawing/2014/main" id="{AFC2D871-78CE-430F-8492-FFBA290DEF97}"/>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485BEA8D-178C-4755-A1A5-9DEF6CDD2A14}"/>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6002D28A-F9E0-4FCB-897D-3AE1CEEA779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F53B8558-3524-4346-B610-55A55930FFD1}"/>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8C549A-BE59-4CC8-8FE3-A1CBB8C0C16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E496A592-EAE0-4614-BEB7-441590BCAF4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17783</xdr:rowOff>
    </xdr:from>
    <xdr:to>
      <xdr:col>85</xdr:col>
      <xdr:colOff>177800</xdr:colOff>
      <xdr:row>38</xdr:row>
      <xdr:rowOff>119383</xdr:rowOff>
    </xdr:to>
    <xdr:sp macro="" textlink="">
      <xdr:nvSpPr>
        <xdr:cNvPr id="538" name="楕円 537">
          <a:extLst>
            <a:ext uri="{FF2B5EF4-FFF2-40B4-BE49-F238E27FC236}">
              <a16:creationId xmlns:a16="http://schemas.microsoft.com/office/drawing/2014/main" id="{2F907155-5256-4E80-A33C-27A5D88E7071}"/>
            </a:ext>
          </a:extLst>
        </xdr:cNvPr>
        <xdr:cNvSpPr/>
      </xdr:nvSpPr>
      <xdr:spPr>
        <a:xfrm>
          <a:off x="16268700" y="653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104160</xdr:rowOff>
    </xdr:from>
    <xdr:ext cx="534377" cy="259045"/>
    <xdr:sp macro="" textlink="">
      <xdr:nvSpPr>
        <xdr:cNvPr id="539" name="消防費該当値テキスト">
          <a:extLst>
            <a:ext uri="{FF2B5EF4-FFF2-40B4-BE49-F238E27FC236}">
              <a16:creationId xmlns:a16="http://schemas.microsoft.com/office/drawing/2014/main" id="{EC5086D0-0A1F-4500-B3F1-7A27AA109245}"/>
            </a:ext>
          </a:extLst>
        </xdr:cNvPr>
        <xdr:cNvSpPr txBox="1"/>
      </xdr:nvSpPr>
      <xdr:spPr>
        <a:xfrm>
          <a:off x="16370300" y="644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171448</xdr:rowOff>
    </xdr:from>
    <xdr:to>
      <xdr:col>81</xdr:col>
      <xdr:colOff>101600</xdr:colOff>
      <xdr:row>38</xdr:row>
      <xdr:rowOff>101598</xdr:rowOff>
    </xdr:to>
    <xdr:sp macro="" textlink="">
      <xdr:nvSpPr>
        <xdr:cNvPr id="540" name="楕円 539">
          <a:extLst>
            <a:ext uri="{FF2B5EF4-FFF2-40B4-BE49-F238E27FC236}">
              <a16:creationId xmlns:a16="http://schemas.microsoft.com/office/drawing/2014/main" id="{3838D5CB-88AD-4606-8B51-1F14372EF16F}"/>
            </a:ext>
          </a:extLst>
        </xdr:cNvPr>
        <xdr:cNvSpPr/>
      </xdr:nvSpPr>
      <xdr:spPr>
        <a:xfrm>
          <a:off x="15430500" y="651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92725</xdr:rowOff>
    </xdr:from>
    <xdr:ext cx="534377" cy="259045"/>
    <xdr:sp macro="" textlink="">
      <xdr:nvSpPr>
        <xdr:cNvPr id="541" name="テキスト ボックス 540">
          <a:extLst>
            <a:ext uri="{FF2B5EF4-FFF2-40B4-BE49-F238E27FC236}">
              <a16:creationId xmlns:a16="http://schemas.microsoft.com/office/drawing/2014/main" id="{EA025735-5D03-473A-B682-8DD754F8B698}"/>
            </a:ext>
          </a:extLst>
        </xdr:cNvPr>
        <xdr:cNvSpPr txBox="1"/>
      </xdr:nvSpPr>
      <xdr:spPr>
        <a:xfrm>
          <a:off x="15214111" y="660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16411</xdr:rowOff>
    </xdr:from>
    <xdr:to>
      <xdr:col>76</xdr:col>
      <xdr:colOff>165100</xdr:colOff>
      <xdr:row>38</xdr:row>
      <xdr:rowOff>118011</xdr:rowOff>
    </xdr:to>
    <xdr:sp macro="" textlink="">
      <xdr:nvSpPr>
        <xdr:cNvPr id="542" name="楕円 541">
          <a:extLst>
            <a:ext uri="{FF2B5EF4-FFF2-40B4-BE49-F238E27FC236}">
              <a16:creationId xmlns:a16="http://schemas.microsoft.com/office/drawing/2014/main" id="{671A96AB-F7EA-438B-A2D4-E82588B3C657}"/>
            </a:ext>
          </a:extLst>
        </xdr:cNvPr>
        <xdr:cNvSpPr/>
      </xdr:nvSpPr>
      <xdr:spPr>
        <a:xfrm>
          <a:off x="14541500" y="65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109138</xdr:rowOff>
    </xdr:from>
    <xdr:ext cx="534377" cy="259045"/>
    <xdr:sp macro="" textlink="">
      <xdr:nvSpPr>
        <xdr:cNvPr id="543" name="テキスト ボックス 542">
          <a:extLst>
            <a:ext uri="{FF2B5EF4-FFF2-40B4-BE49-F238E27FC236}">
              <a16:creationId xmlns:a16="http://schemas.microsoft.com/office/drawing/2014/main" id="{471A18C4-9EE0-45DF-8130-128DC8AA6BC1}"/>
            </a:ext>
          </a:extLst>
        </xdr:cNvPr>
        <xdr:cNvSpPr txBox="1"/>
      </xdr:nvSpPr>
      <xdr:spPr>
        <a:xfrm>
          <a:off x="14325111" y="662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98272</xdr:rowOff>
    </xdr:from>
    <xdr:to>
      <xdr:col>72</xdr:col>
      <xdr:colOff>38100</xdr:colOff>
      <xdr:row>39</xdr:row>
      <xdr:rowOff>28422</xdr:rowOff>
    </xdr:to>
    <xdr:sp macro="" textlink="">
      <xdr:nvSpPr>
        <xdr:cNvPr id="544" name="楕円 543">
          <a:extLst>
            <a:ext uri="{FF2B5EF4-FFF2-40B4-BE49-F238E27FC236}">
              <a16:creationId xmlns:a16="http://schemas.microsoft.com/office/drawing/2014/main" id="{8A318B97-F9EE-442C-B9FF-182B4EBD3C6C}"/>
            </a:ext>
          </a:extLst>
        </xdr:cNvPr>
        <xdr:cNvSpPr/>
      </xdr:nvSpPr>
      <xdr:spPr>
        <a:xfrm>
          <a:off x="13652500" y="66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19549</xdr:rowOff>
    </xdr:from>
    <xdr:ext cx="534377" cy="259045"/>
    <xdr:sp macro="" textlink="">
      <xdr:nvSpPr>
        <xdr:cNvPr id="545" name="テキスト ボックス 544">
          <a:extLst>
            <a:ext uri="{FF2B5EF4-FFF2-40B4-BE49-F238E27FC236}">
              <a16:creationId xmlns:a16="http://schemas.microsoft.com/office/drawing/2014/main" id="{5D75A98B-4F65-45BE-A3A1-2865BC70B820}"/>
            </a:ext>
          </a:extLst>
        </xdr:cNvPr>
        <xdr:cNvSpPr txBox="1"/>
      </xdr:nvSpPr>
      <xdr:spPr>
        <a:xfrm>
          <a:off x="13436111" y="670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119373</xdr:rowOff>
    </xdr:from>
    <xdr:to>
      <xdr:col>67</xdr:col>
      <xdr:colOff>101600</xdr:colOff>
      <xdr:row>37</xdr:row>
      <xdr:rowOff>49523</xdr:rowOff>
    </xdr:to>
    <xdr:sp macro="" textlink="">
      <xdr:nvSpPr>
        <xdr:cNvPr id="546" name="楕円 545">
          <a:extLst>
            <a:ext uri="{FF2B5EF4-FFF2-40B4-BE49-F238E27FC236}">
              <a16:creationId xmlns:a16="http://schemas.microsoft.com/office/drawing/2014/main" id="{934C2C18-0EFA-4235-8070-DD140CBFF21A}"/>
            </a:ext>
          </a:extLst>
        </xdr:cNvPr>
        <xdr:cNvSpPr/>
      </xdr:nvSpPr>
      <xdr:spPr>
        <a:xfrm>
          <a:off x="12763500" y="62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66050</xdr:rowOff>
    </xdr:from>
    <xdr:ext cx="534377" cy="259045"/>
    <xdr:sp macro="" textlink="">
      <xdr:nvSpPr>
        <xdr:cNvPr id="547" name="テキスト ボックス 546">
          <a:extLst>
            <a:ext uri="{FF2B5EF4-FFF2-40B4-BE49-F238E27FC236}">
              <a16:creationId xmlns:a16="http://schemas.microsoft.com/office/drawing/2014/main" id="{063015F7-D7BE-4794-9C19-2B93877FA22A}"/>
            </a:ext>
          </a:extLst>
        </xdr:cNvPr>
        <xdr:cNvSpPr txBox="1"/>
      </xdr:nvSpPr>
      <xdr:spPr>
        <a:xfrm>
          <a:off x="12547111" y="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AFEBE61A-E577-4514-8105-84E831D3A52D}"/>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B8CF24CA-F6BD-4884-82DA-6AC67E19489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F0A9FBC1-0846-46E4-884A-70DA21DEAD3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77CEA0DD-11D0-4032-B58F-8372FDE20EA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42840800-596A-40D9-8F64-AD4E9E8BC13E}"/>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C9B40323-793D-43A7-B11A-ECBAA16ACBC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7F971345-8B2A-46DC-8C61-0F91BD32E5F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8CDD0524-08D0-4B45-8135-E3CE9B84315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A9021659-10E8-4BBD-BAFE-CFC410DF3F1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DFC0F0A8-C3E0-41C7-A1A5-4C7B25CF236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6D1BD94D-C656-4110-BB45-380882AFFCE2}"/>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84A0E034-7AA5-4A0C-A2B8-C3A4C7BA64F9}"/>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D578495D-18D4-471B-9437-A094136154E5}"/>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FA692B94-7402-4518-B506-46D9DD1BF0EC}"/>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FBB8D532-C124-4FCA-A324-9C0EE0DA793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B01B6F97-6E26-4B3A-AF9F-AF5A2D7ECB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DF4EE296-AE05-473B-852E-5DCBF300D648}"/>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F890C43D-9B9C-4CA1-81BD-252D934D3E27}"/>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44E8D905-8890-40B9-9C3F-D8D71D5FA90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C75642E3-5BF8-4F53-BC55-9E67378F8633}"/>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703CE649-53EA-4914-8016-ADA9378B9EF6}"/>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5A21EBC5-6362-4AE8-9EA8-0C1FE96CA6AA}"/>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586247DC-EB6D-4C20-8B88-A5D303DD2761}"/>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8C5A2ACE-2EF0-4EAA-A07E-DE85087E2E6B}"/>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2EA02CF-1570-4070-9AF5-27985C803C9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7965F2E2-4A5B-4FBF-A7EF-6D77FC97308E}"/>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128705</xdr:rowOff>
    </xdr:from>
    <xdr:to>
      <xdr:col>85</xdr:col>
      <xdr:colOff>127000</xdr:colOff>
      <xdr:row>57</xdr:row>
      <xdr:rowOff>133253</xdr:rowOff>
    </xdr:to>
    <xdr:cxnSp macro="">
      <xdr:nvCxnSpPr>
        <xdr:cNvPr id="574" name="直線コネクタ 573">
          <a:extLst>
            <a:ext uri="{FF2B5EF4-FFF2-40B4-BE49-F238E27FC236}">
              <a16:creationId xmlns:a16="http://schemas.microsoft.com/office/drawing/2014/main" id="{DF24C7C2-C31B-4137-9B83-793BC83E69A2}"/>
            </a:ext>
          </a:extLst>
        </xdr:cNvPr>
        <xdr:cNvCxnSpPr/>
      </xdr:nvCxnSpPr>
      <xdr:spPr>
        <a:xfrm flipV="1">
          <a:off x="15481300" y="9901355"/>
          <a:ext cx="838200" cy="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52DB5F46-9BEC-4921-9433-818145DF19A6}"/>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38467DBF-584F-413E-B7DF-7879EB95B23F}"/>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91781</xdr:rowOff>
    </xdr:from>
    <xdr:to>
      <xdr:col>81</xdr:col>
      <xdr:colOff>50800</xdr:colOff>
      <xdr:row>57</xdr:row>
      <xdr:rowOff>133253</xdr:rowOff>
    </xdr:to>
    <xdr:cxnSp macro="">
      <xdr:nvCxnSpPr>
        <xdr:cNvPr id="577" name="直線コネクタ 576">
          <a:extLst>
            <a:ext uri="{FF2B5EF4-FFF2-40B4-BE49-F238E27FC236}">
              <a16:creationId xmlns:a16="http://schemas.microsoft.com/office/drawing/2014/main" id="{AD36E609-9A73-462F-ADAC-0EFA374C1DEA}"/>
            </a:ext>
          </a:extLst>
        </xdr:cNvPr>
        <xdr:cNvCxnSpPr/>
      </xdr:nvCxnSpPr>
      <xdr:spPr>
        <a:xfrm>
          <a:off x="14592300" y="9864431"/>
          <a:ext cx="889000" cy="4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B020090-680D-472F-81F6-2304AB641D3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26BE9813-736D-4D3B-9FE5-D6E5361A44A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91781</xdr:rowOff>
    </xdr:from>
    <xdr:to>
      <xdr:col>76</xdr:col>
      <xdr:colOff>114300</xdr:colOff>
      <xdr:row>57</xdr:row>
      <xdr:rowOff>150332</xdr:rowOff>
    </xdr:to>
    <xdr:cxnSp macro="">
      <xdr:nvCxnSpPr>
        <xdr:cNvPr id="580" name="直線コネクタ 579">
          <a:extLst>
            <a:ext uri="{FF2B5EF4-FFF2-40B4-BE49-F238E27FC236}">
              <a16:creationId xmlns:a16="http://schemas.microsoft.com/office/drawing/2014/main" id="{5419F9B0-3BB8-4785-96AF-4E2D9EA9359B}"/>
            </a:ext>
          </a:extLst>
        </xdr:cNvPr>
        <xdr:cNvCxnSpPr/>
      </xdr:nvCxnSpPr>
      <xdr:spPr>
        <a:xfrm flipV="1">
          <a:off x="13703300" y="9864431"/>
          <a:ext cx="889000" cy="5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CB5FE5A8-6C58-4F47-BD45-C9423D164FB6}"/>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AF62F9D9-7FDC-48FE-AB17-4536A0FE7591}"/>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139485</xdr:rowOff>
    </xdr:from>
    <xdr:to>
      <xdr:col>71</xdr:col>
      <xdr:colOff>177800</xdr:colOff>
      <xdr:row>57</xdr:row>
      <xdr:rowOff>150332</xdr:rowOff>
    </xdr:to>
    <xdr:cxnSp macro="">
      <xdr:nvCxnSpPr>
        <xdr:cNvPr id="583" name="直線コネクタ 582">
          <a:extLst>
            <a:ext uri="{FF2B5EF4-FFF2-40B4-BE49-F238E27FC236}">
              <a16:creationId xmlns:a16="http://schemas.microsoft.com/office/drawing/2014/main" id="{F7153F81-D1A5-4CAA-9B83-BF28D8E4F747}"/>
            </a:ext>
          </a:extLst>
        </xdr:cNvPr>
        <xdr:cNvCxnSpPr/>
      </xdr:nvCxnSpPr>
      <xdr:spPr>
        <a:xfrm>
          <a:off x="12814300" y="9912135"/>
          <a:ext cx="889000" cy="1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ECA6BD9B-06D6-4E2D-83C0-7A5F883C3B8C}"/>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2406898F-164E-404D-9642-E6717D2CF587}"/>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3EF4460-C726-4648-83BB-AE271E186C68}"/>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6352DCBF-606A-4018-AABB-194D08724AED}"/>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FB5B7E2D-C547-414F-8593-7528ABB16B03}"/>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BA8F07CF-A5D3-4268-9960-431A7129D74A}"/>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8BC93377-6CF3-4E88-82EA-29FB8813E1D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DD42889F-0A81-4218-8969-BE9AFE6AD4D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8D0B971-DC69-420E-86FB-5C0E1572394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77905</xdr:rowOff>
    </xdr:from>
    <xdr:to>
      <xdr:col>85</xdr:col>
      <xdr:colOff>177800</xdr:colOff>
      <xdr:row>58</xdr:row>
      <xdr:rowOff>8055</xdr:rowOff>
    </xdr:to>
    <xdr:sp macro="" textlink="">
      <xdr:nvSpPr>
        <xdr:cNvPr id="593" name="楕円 592">
          <a:extLst>
            <a:ext uri="{FF2B5EF4-FFF2-40B4-BE49-F238E27FC236}">
              <a16:creationId xmlns:a16="http://schemas.microsoft.com/office/drawing/2014/main" id="{3D791CC3-938F-46CE-BBDE-8B3A9DECFF9B}"/>
            </a:ext>
          </a:extLst>
        </xdr:cNvPr>
        <xdr:cNvSpPr/>
      </xdr:nvSpPr>
      <xdr:spPr>
        <a:xfrm>
          <a:off x="16268700" y="985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32128</xdr:rowOff>
    </xdr:from>
    <xdr:ext cx="534377" cy="259045"/>
    <xdr:sp macro="" textlink="">
      <xdr:nvSpPr>
        <xdr:cNvPr id="594" name="教育費該当値テキスト">
          <a:extLst>
            <a:ext uri="{FF2B5EF4-FFF2-40B4-BE49-F238E27FC236}">
              <a16:creationId xmlns:a16="http://schemas.microsoft.com/office/drawing/2014/main" id="{FB2A6E6D-B80F-4F3C-87EB-4918C387C78F}"/>
            </a:ext>
          </a:extLst>
        </xdr:cNvPr>
        <xdr:cNvSpPr txBox="1"/>
      </xdr:nvSpPr>
      <xdr:spPr>
        <a:xfrm>
          <a:off x="16370300" y="98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82453</xdr:rowOff>
    </xdr:from>
    <xdr:to>
      <xdr:col>81</xdr:col>
      <xdr:colOff>101600</xdr:colOff>
      <xdr:row>58</xdr:row>
      <xdr:rowOff>12603</xdr:rowOff>
    </xdr:to>
    <xdr:sp macro="" textlink="">
      <xdr:nvSpPr>
        <xdr:cNvPr id="595" name="楕円 594">
          <a:extLst>
            <a:ext uri="{FF2B5EF4-FFF2-40B4-BE49-F238E27FC236}">
              <a16:creationId xmlns:a16="http://schemas.microsoft.com/office/drawing/2014/main" id="{58806311-F793-4281-A25F-4B8A23109176}"/>
            </a:ext>
          </a:extLst>
        </xdr:cNvPr>
        <xdr:cNvSpPr/>
      </xdr:nvSpPr>
      <xdr:spPr>
        <a:xfrm>
          <a:off x="15430500" y="985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3730</xdr:rowOff>
    </xdr:from>
    <xdr:ext cx="534377" cy="259045"/>
    <xdr:sp macro="" textlink="">
      <xdr:nvSpPr>
        <xdr:cNvPr id="596" name="テキスト ボックス 595">
          <a:extLst>
            <a:ext uri="{FF2B5EF4-FFF2-40B4-BE49-F238E27FC236}">
              <a16:creationId xmlns:a16="http://schemas.microsoft.com/office/drawing/2014/main" id="{823A14C3-8693-4C44-AEB5-8FC731F4E0F1}"/>
            </a:ext>
          </a:extLst>
        </xdr:cNvPr>
        <xdr:cNvSpPr txBox="1"/>
      </xdr:nvSpPr>
      <xdr:spPr>
        <a:xfrm>
          <a:off x="15214111" y="994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40981</xdr:rowOff>
    </xdr:from>
    <xdr:to>
      <xdr:col>76</xdr:col>
      <xdr:colOff>165100</xdr:colOff>
      <xdr:row>57</xdr:row>
      <xdr:rowOff>142581</xdr:rowOff>
    </xdr:to>
    <xdr:sp macro="" textlink="">
      <xdr:nvSpPr>
        <xdr:cNvPr id="597" name="楕円 596">
          <a:extLst>
            <a:ext uri="{FF2B5EF4-FFF2-40B4-BE49-F238E27FC236}">
              <a16:creationId xmlns:a16="http://schemas.microsoft.com/office/drawing/2014/main" id="{57BA321D-FC01-4386-8414-7D5A8AE42172}"/>
            </a:ext>
          </a:extLst>
        </xdr:cNvPr>
        <xdr:cNvSpPr/>
      </xdr:nvSpPr>
      <xdr:spPr>
        <a:xfrm>
          <a:off x="14541500" y="981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159108</xdr:rowOff>
    </xdr:from>
    <xdr:ext cx="534377" cy="259045"/>
    <xdr:sp macro="" textlink="">
      <xdr:nvSpPr>
        <xdr:cNvPr id="598" name="テキスト ボックス 597">
          <a:extLst>
            <a:ext uri="{FF2B5EF4-FFF2-40B4-BE49-F238E27FC236}">
              <a16:creationId xmlns:a16="http://schemas.microsoft.com/office/drawing/2014/main" id="{9FB199B9-158E-48F7-97AD-DCD2DDA7048D}"/>
            </a:ext>
          </a:extLst>
        </xdr:cNvPr>
        <xdr:cNvSpPr txBox="1"/>
      </xdr:nvSpPr>
      <xdr:spPr>
        <a:xfrm>
          <a:off x="14325111" y="958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99532</xdr:rowOff>
    </xdr:from>
    <xdr:to>
      <xdr:col>72</xdr:col>
      <xdr:colOff>38100</xdr:colOff>
      <xdr:row>58</xdr:row>
      <xdr:rowOff>29682</xdr:rowOff>
    </xdr:to>
    <xdr:sp macro="" textlink="">
      <xdr:nvSpPr>
        <xdr:cNvPr id="599" name="楕円 598">
          <a:extLst>
            <a:ext uri="{FF2B5EF4-FFF2-40B4-BE49-F238E27FC236}">
              <a16:creationId xmlns:a16="http://schemas.microsoft.com/office/drawing/2014/main" id="{05239708-E903-4BE2-9F04-33F9D9D41FBF}"/>
            </a:ext>
          </a:extLst>
        </xdr:cNvPr>
        <xdr:cNvSpPr/>
      </xdr:nvSpPr>
      <xdr:spPr>
        <a:xfrm>
          <a:off x="13652500" y="98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20809</xdr:rowOff>
    </xdr:from>
    <xdr:ext cx="534377" cy="259045"/>
    <xdr:sp macro="" textlink="">
      <xdr:nvSpPr>
        <xdr:cNvPr id="600" name="テキスト ボックス 599">
          <a:extLst>
            <a:ext uri="{FF2B5EF4-FFF2-40B4-BE49-F238E27FC236}">
              <a16:creationId xmlns:a16="http://schemas.microsoft.com/office/drawing/2014/main" id="{333F6A42-7371-4A61-9331-E7CACC3D31C9}"/>
            </a:ext>
          </a:extLst>
        </xdr:cNvPr>
        <xdr:cNvSpPr txBox="1"/>
      </xdr:nvSpPr>
      <xdr:spPr>
        <a:xfrm>
          <a:off x="13436111" y="996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88685</xdr:rowOff>
    </xdr:from>
    <xdr:to>
      <xdr:col>67</xdr:col>
      <xdr:colOff>101600</xdr:colOff>
      <xdr:row>58</xdr:row>
      <xdr:rowOff>18835</xdr:rowOff>
    </xdr:to>
    <xdr:sp macro="" textlink="">
      <xdr:nvSpPr>
        <xdr:cNvPr id="601" name="楕円 600">
          <a:extLst>
            <a:ext uri="{FF2B5EF4-FFF2-40B4-BE49-F238E27FC236}">
              <a16:creationId xmlns:a16="http://schemas.microsoft.com/office/drawing/2014/main" id="{5B2C0645-46E3-4725-BC6A-D35621D4790F}"/>
            </a:ext>
          </a:extLst>
        </xdr:cNvPr>
        <xdr:cNvSpPr/>
      </xdr:nvSpPr>
      <xdr:spPr>
        <a:xfrm>
          <a:off x="12763500" y="98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35362</xdr:rowOff>
    </xdr:from>
    <xdr:ext cx="534377" cy="259045"/>
    <xdr:sp macro="" textlink="">
      <xdr:nvSpPr>
        <xdr:cNvPr id="602" name="テキスト ボックス 601">
          <a:extLst>
            <a:ext uri="{FF2B5EF4-FFF2-40B4-BE49-F238E27FC236}">
              <a16:creationId xmlns:a16="http://schemas.microsoft.com/office/drawing/2014/main" id="{AAC51CD4-F63E-43F2-BE81-8A119C74C539}"/>
            </a:ext>
          </a:extLst>
        </xdr:cNvPr>
        <xdr:cNvSpPr txBox="1"/>
      </xdr:nvSpPr>
      <xdr:spPr>
        <a:xfrm>
          <a:off x="12547111" y="96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B9F02FBB-C33C-4CC9-8160-7218F58748A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283002D5-86DF-4CDD-AF50-9C99BB8DD3A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725D7E7D-171E-4F2A-9E9D-AC4F4DDC87C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F992562C-5A0C-4D1E-B049-0CFFC9546C2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EFD0CB8E-4C43-44CF-92AA-2B3A5D3CA96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B3A124BB-1D62-4488-AF32-52B19CD16A2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DD32280B-51E4-47B3-8E39-AEC8F254B1A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6F4B409B-89DD-4C2F-A2D3-112966574D0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36B067F4-F85D-467D-930E-096009EDDC7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E8956E56-467C-447F-8C19-093B198757D6}"/>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A5F5AB7B-84DE-479B-9870-8F2029BE7AF1}"/>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9112F58C-FD2A-4061-9B4F-E368E5461B48}"/>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34BC9F7A-DEED-47E0-A920-C5669205538A}"/>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B6BC1842-99A2-4243-B79D-BD0EEAFCCA8F}"/>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CE9154E9-89B0-4FD2-AA8E-D05AB67CAB46}"/>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90C2B382-A8C5-4A1A-ACD3-E383DF5BCD82}"/>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27386313-95E6-4053-9A22-C76424F052A4}"/>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1AADE70-A1B3-4691-A3E8-AA3DE87E8336}"/>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6E1E1B7-44DD-4C30-AE74-87D7CAEB236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A35DAE97-6810-43DE-BF61-AA03AB24B417}"/>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CD95BD97-1BA1-43BC-B1FD-68CD710BBA48}"/>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374DD065-23EA-43AA-BDE8-D482FE714275}"/>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FD307AD6-192E-4C7F-BF06-E4F936199F18}"/>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730DBA9E-9A6D-4EE8-8A44-664D7FDA1869}"/>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396B5A4A-5E04-4CAA-9472-56C9E099FBEA}"/>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4043D9C8-BDDF-4268-87A7-976B2C8A8AC8}"/>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124036</xdr:rowOff>
    </xdr:from>
    <xdr:to>
      <xdr:col>85</xdr:col>
      <xdr:colOff>127000</xdr:colOff>
      <xdr:row>78</xdr:row>
      <xdr:rowOff>138347</xdr:rowOff>
    </xdr:to>
    <xdr:cxnSp macro="">
      <xdr:nvCxnSpPr>
        <xdr:cNvPr id="629" name="直線コネクタ 628">
          <a:extLst>
            <a:ext uri="{FF2B5EF4-FFF2-40B4-BE49-F238E27FC236}">
              <a16:creationId xmlns:a16="http://schemas.microsoft.com/office/drawing/2014/main" id="{3BF49321-8354-41C4-B1AB-E6AD4406185A}"/>
            </a:ext>
          </a:extLst>
        </xdr:cNvPr>
        <xdr:cNvCxnSpPr/>
      </xdr:nvCxnSpPr>
      <xdr:spPr>
        <a:xfrm flipV="1">
          <a:off x="15481300" y="13497136"/>
          <a:ext cx="8382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2F6AEE98-78DD-4CB9-B306-4700A2E427AE}"/>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EDC4F477-252F-4FCB-ABC0-6DCC3EC8C8A5}"/>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61519</xdr:rowOff>
    </xdr:from>
    <xdr:to>
      <xdr:col>81</xdr:col>
      <xdr:colOff>50800</xdr:colOff>
      <xdr:row>78</xdr:row>
      <xdr:rowOff>138347</xdr:rowOff>
    </xdr:to>
    <xdr:cxnSp macro="">
      <xdr:nvCxnSpPr>
        <xdr:cNvPr id="632" name="直線コネクタ 631">
          <a:extLst>
            <a:ext uri="{FF2B5EF4-FFF2-40B4-BE49-F238E27FC236}">
              <a16:creationId xmlns:a16="http://schemas.microsoft.com/office/drawing/2014/main" id="{D8797478-A570-4C6B-AB2F-5DF824845FDE}"/>
            </a:ext>
          </a:extLst>
        </xdr:cNvPr>
        <xdr:cNvCxnSpPr/>
      </xdr:nvCxnSpPr>
      <xdr:spPr>
        <a:xfrm>
          <a:off x="14592300" y="13434619"/>
          <a:ext cx="889000" cy="7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3E8F83FD-6A3D-43FC-8743-E0A03779969C}"/>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AA06ADA8-0710-4D0F-9E79-C73A79F5321E}"/>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48873</xdr:rowOff>
    </xdr:from>
    <xdr:to>
      <xdr:col>76</xdr:col>
      <xdr:colOff>114300</xdr:colOff>
      <xdr:row>78</xdr:row>
      <xdr:rowOff>61519</xdr:rowOff>
    </xdr:to>
    <xdr:cxnSp macro="">
      <xdr:nvCxnSpPr>
        <xdr:cNvPr id="635" name="直線コネクタ 634">
          <a:extLst>
            <a:ext uri="{FF2B5EF4-FFF2-40B4-BE49-F238E27FC236}">
              <a16:creationId xmlns:a16="http://schemas.microsoft.com/office/drawing/2014/main" id="{11584030-3CB6-44A4-AF6E-0B92DF269635}"/>
            </a:ext>
          </a:extLst>
        </xdr:cNvPr>
        <xdr:cNvCxnSpPr/>
      </xdr:nvCxnSpPr>
      <xdr:spPr>
        <a:xfrm>
          <a:off x="13703300" y="13421973"/>
          <a:ext cx="889000" cy="1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250AE274-184F-47F3-9BC9-6CF0D8737A34}"/>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B44811F-054A-4C6F-B4F1-156385BB0D07}"/>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48873</xdr:rowOff>
    </xdr:from>
    <xdr:to>
      <xdr:col>71</xdr:col>
      <xdr:colOff>177800</xdr:colOff>
      <xdr:row>78</xdr:row>
      <xdr:rowOff>139088</xdr:rowOff>
    </xdr:to>
    <xdr:cxnSp macro="">
      <xdr:nvCxnSpPr>
        <xdr:cNvPr id="638" name="直線コネクタ 637">
          <a:extLst>
            <a:ext uri="{FF2B5EF4-FFF2-40B4-BE49-F238E27FC236}">
              <a16:creationId xmlns:a16="http://schemas.microsoft.com/office/drawing/2014/main" id="{2717C050-BEFF-4450-A61F-9BB126CA30E3}"/>
            </a:ext>
          </a:extLst>
        </xdr:cNvPr>
        <xdr:cNvCxnSpPr/>
      </xdr:nvCxnSpPr>
      <xdr:spPr>
        <a:xfrm flipV="1">
          <a:off x="12814300" y="13421973"/>
          <a:ext cx="889000" cy="9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428C3823-CEEB-43D4-8CD9-AB24CCFB348E}"/>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a:extLst>
            <a:ext uri="{FF2B5EF4-FFF2-40B4-BE49-F238E27FC236}">
              <a16:creationId xmlns:a16="http://schemas.microsoft.com/office/drawing/2014/main" id="{CB7EE835-29EB-42A2-A127-5AED6D472A77}"/>
            </a:ext>
          </a:extLst>
        </xdr:cNvPr>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F1CD8727-B53D-48B3-997D-38684218FBF2}"/>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8AD54004-3DF1-4267-AF93-FFC3A94812A5}"/>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9D636689-B643-4BA5-B1F2-F31CDA8D331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DDE385B0-9B82-4CF3-AA7F-D06B0D1A08A3}"/>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28BA3B91-9D92-4E0B-A5E4-09FCF249F75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5D3A04DF-9233-492C-8D36-030BF66F514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6980ACFA-DE08-42DA-B249-45288E8BA31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73236</xdr:rowOff>
    </xdr:from>
    <xdr:to>
      <xdr:col>85</xdr:col>
      <xdr:colOff>177800</xdr:colOff>
      <xdr:row>79</xdr:row>
      <xdr:rowOff>3386</xdr:rowOff>
    </xdr:to>
    <xdr:sp macro="" textlink="">
      <xdr:nvSpPr>
        <xdr:cNvPr id="648" name="楕円 647">
          <a:extLst>
            <a:ext uri="{FF2B5EF4-FFF2-40B4-BE49-F238E27FC236}">
              <a16:creationId xmlns:a16="http://schemas.microsoft.com/office/drawing/2014/main" id="{2FD4ADAA-96AD-46B7-90B0-3CF7E29D4137}"/>
            </a:ext>
          </a:extLst>
        </xdr:cNvPr>
        <xdr:cNvSpPr/>
      </xdr:nvSpPr>
      <xdr:spPr>
        <a:xfrm>
          <a:off x="16268700" y="1344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159613</xdr:rowOff>
    </xdr:from>
    <xdr:ext cx="469744" cy="259045"/>
    <xdr:sp macro="" textlink="">
      <xdr:nvSpPr>
        <xdr:cNvPr id="649" name="災害復旧費該当値テキスト">
          <a:extLst>
            <a:ext uri="{FF2B5EF4-FFF2-40B4-BE49-F238E27FC236}">
              <a16:creationId xmlns:a16="http://schemas.microsoft.com/office/drawing/2014/main" id="{A84AD1E9-14DE-4D46-9ED0-F670E167CAE8}"/>
            </a:ext>
          </a:extLst>
        </xdr:cNvPr>
        <xdr:cNvSpPr txBox="1"/>
      </xdr:nvSpPr>
      <xdr:spPr>
        <a:xfrm>
          <a:off x="16370300" y="1336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87547</xdr:rowOff>
    </xdr:from>
    <xdr:to>
      <xdr:col>81</xdr:col>
      <xdr:colOff>101600</xdr:colOff>
      <xdr:row>79</xdr:row>
      <xdr:rowOff>17697</xdr:rowOff>
    </xdr:to>
    <xdr:sp macro="" textlink="">
      <xdr:nvSpPr>
        <xdr:cNvPr id="650" name="楕円 649">
          <a:extLst>
            <a:ext uri="{FF2B5EF4-FFF2-40B4-BE49-F238E27FC236}">
              <a16:creationId xmlns:a16="http://schemas.microsoft.com/office/drawing/2014/main" id="{79564976-A335-436F-8998-134DB234F6E5}"/>
            </a:ext>
          </a:extLst>
        </xdr:cNvPr>
        <xdr:cNvSpPr/>
      </xdr:nvSpPr>
      <xdr:spPr>
        <a:xfrm>
          <a:off x="15430500" y="1346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8824</xdr:rowOff>
    </xdr:from>
    <xdr:ext cx="378565" cy="259045"/>
    <xdr:sp macro="" textlink="">
      <xdr:nvSpPr>
        <xdr:cNvPr id="651" name="テキスト ボックス 650">
          <a:extLst>
            <a:ext uri="{FF2B5EF4-FFF2-40B4-BE49-F238E27FC236}">
              <a16:creationId xmlns:a16="http://schemas.microsoft.com/office/drawing/2014/main" id="{DEADE031-C4CA-4E29-AB59-987E3442A793}"/>
            </a:ext>
          </a:extLst>
        </xdr:cNvPr>
        <xdr:cNvSpPr txBox="1"/>
      </xdr:nvSpPr>
      <xdr:spPr>
        <a:xfrm>
          <a:off x="15292017" y="13553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10719</xdr:rowOff>
    </xdr:from>
    <xdr:to>
      <xdr:col>76</xdr:col>
      <xdr:colOff>165100</xdr:colOff>
      <xdr:row>78</xdr:row>
      <xdr:rowOff>112319</xdr:rowOff>
    </xdr:to>
    <xdr:sp macro="" textlink="">
      <xdr:nvSpPr>
        <xdr:cNvPr id="652" name="楕円 651">
          <a:extLst>
            <a:ext uri="{FF2B5EF4-FFF2-40B4-BE49-F238E27FC236}">
              <a16:creationId xmlns:a16="http://schemas.microsoft.com/office/drawing/2014/main" id="{0E986A12-78F4-4EC1-AA81-C0141BA32E72}"/>
            </a:ext>
          </a:extLst>
        </xdr:cNvPr>
        <xdr:cNvSpPr/>
      </xdr:nvSpPr>
      <xdr:spPr>
        <a:xfrm>
          <a:off x="14541500" y="133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103446</xdr:rowOff>
    </xdr:from>
    <xdr:ext cx="469744" cy="259045"/>
    <xdr:sp macro="" textlink="">
      <xdr:nvSpPr>
        <xdr:cNvPr id="653" name="テキスト ボックス 652">
          <a:extLst>
            <a:ext uri="{FF2B5EF4-FFF2-40B4-BE49-F238E27FC236}">
              <a16:creationId xmlns:a16="http://schemas.microsoft.com/office/drawing/2014/main" id="{5EF84D9A-B575-4561-844A-FD6066889F08}"/>
            </a:ext>
          </a:extLst>
        </xdr:cNvPr>
        <xdr:cNvSpPr txBox="1"/>
      </xdr:nvSpPr>
      <xdr:spPr>
        <a:xfrm>
          <a:off x="14357428" y="134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169523</xdr:rowOff>
    </xdr:from>
    <xdr:to>
      <xdr:col>72</xdr:col>
      <xdr:colOff>38100</xdr:colOff>
      <xdr:row>78</xdr:row>
      <xdr:rowOff>99673</xdr:rowOff>
    </xdr:to>
    <xdr:sp macro="" textlink="">
      <xdr:nvSpPr>
        <xdr:cNvPr id="654" name="楕円 653">
          <a:extLst>
            <a:ext uri="{FF2B5EF4-FFF2-40B4-BE49-F238E27FC236}">
              <a16:creationId xmlns:a16="http://schemas.microsoft.com/office/drawing/2014/main" id="{3EDBF56E-90CD-46B3-B76F-7F6052EA2536}"/>
            </a:ext>
          </a:extLst>
        </xdr:cNvPr>
        <xdr:cNvSpPr/>
      </xdr:nvSpPr>
      <xdr:spPr>
        <a:xfrm>
          <a:off x="13652500" y="133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116200</xdr:rowOff>
    </xdr:from>
    <xdr:ext cx="469744" cy="259045"/>
    <xdr:sp macro="" textlink="">
      <xdr:nvSpPr>
        <xdr:cNvPr id="655" name="テキスト ボックス 654">
          <a:extLst>
            <a:ext uri="{FF2B5EF4-FFF2-40B4-BE49-F238E27FC236}">
              <a16:creationId xmlns:a16="http://schemas.microsoft.com/office/drawing/2014/main" id="{20B51CCD-018C-4E8D-9EB4-96C9EA95F053}"/>
            </a:ext>
          </a:extLst>
        </xdr:cNvPr>
        <xdr:cNvSpPr txBox="1"/>
      </xdr:nvSpPr>
      <xdr:spPr>
        <a:xfrm>
          <a:off x="13468428" y="1314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88288</xdr:rowOff>
    </xdr:from>
    <xdr:to>
      <xdr:col>67</xdr:col>
      <xdr:colOff>101600</xdr:colOff>
      <xdr:row>79</xdr:row>
      <xdr:rowOff>18438</xdr:rowOff>
    </xdr:to>
    <xdr:sp macro="" textlink="">
      <xdr:nvSpPr>
        <xdr:cNvPr id="656" name="楕円 655">
          <a:extLst>
            <a:ext uri="{FF2B5EF4-FFF2-40B4-BE49-F238E27FC236}">
              <a16:creationId xmlns:a16="http://schemas.microsoft.com/office/drawing/2014/main" id="{2D3FC5AB-F10B-4C37-A63B-A43805F5159B}"/>
            </a:ext>
          </a:extLst>
        </xdr:cNvPr>
        <xdr:cNvSpPr/>
      </xdr:nvSpPr>
      <xdr:spPr>
        <a:xfrm>
          <a:off x="12763500" y="134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9565</xdr:rowOff>
    </xdr:from>
    <xdr:ext cx="313932" cy="259045"/>
    <xdr:sp macro="" textlink="">
      <xdr:nvSpPr>
        <xdr:cNvPr id="657" name="テキスト ボックス 656">
          <a:extLst>
            <a:ext uri="{FF2B5EF4-FFF2-40B4-BE49-F238E27FC236}">
              <a16:creationId xmlns:a16="http://schemas.microsoft.com/office/drawing/2014/main" id="{DBBB7CD5-92F2-49BF-8FA5-A2E6FB7C7C33}"/>
            </a:ext>
          </a:extLst>
        </xdr:cNvPr>
        <xdr:cNvSpPr txBox="1"/>
      </xdr:nvSpPr>
      <xdr:spPr>
        <a:xfrm>
          <a:off x="12657333" y="13554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4F7B3021-21B2-4CCE-9886-A081F4F1AEA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4E9459D2-2844-4A65-B7F4-E10E945933D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218F2B95-80B2-46F6-8181-FA3A10636B36}"/>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53EE83B1-18FB-4163-A2EC-8058948E985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1245CFDA-EF39-4088-A545-23D5FD21C23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D5BD91A2-7943-4926-A9DF-587AF6A46D55}"/>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BD8E6B74-D0FA-46A6-9DAA-5627C31886A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C4906D0C-6B8C-4BA9-B197-E1BBA10EBC8B}"/>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5C3B4E71-97E9-47B2-9272-D5232F809C3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8F0F2DB3-4EE1-4BF9-8808-1D1C455B6A9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B3149F77-2278-4B37-8939-BB496D7F6DDB}"/>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AAD6F1B-6B4B-4F2C-80C0-601C7EB7B0E2}"/>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25BED166-CA31-481E-8BA5-A55DBE6553A7}"/>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9A577E89-B81D-4450-AC0F-31B75FB1C882}"/>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563B5D2A-DCBD-434A-8CEF-AC40EBA3F05E}"/>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5A69C085-BC9D-4995-B1C6-72BE8FF9A84F}"/>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57AE75B1-6AEB-4C56-A03A-7982D34FACC8}"/>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46CA8C1E-5557-490B-BFD9-852B53C44D1D}"/>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85CC20B-B6D2-4AAF-8466-2C24E147081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A575D6A-217C-4138-9D17-1FBA88968A31}"/>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7891A65A-28F8-4D99-915E-6F76D2F7377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1C104E0-1C6D-4AA8-93F0-E69E72416CB9}"/>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47FD2F9F-7EA9-4971-84A4-103D49FF3E8D}"/>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5B1C140-E18F-4721-B30D-C1299B9EA638}"/>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49571A63-6013-45D9-8884-1A8A761B1CD7}"/>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7E43D21B-D51D-416C-9EB5-A67287264921}"/>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58615</xdr:rowOff>
    </xdr:from>
    <xdr:to>
      <xdr:col>85</xdr:col>
      <xdr:colOff>127000</xdr:colOff>
      <xdr:row>97</xdr:row>
      <xdr:rowOff>77068</xdr:rowOff>
    </xdr:to>
    <xdr:cxnSp macro="">
      <xdr:nvCxnSpPr>
        <xdr:cNvPr id="684" name="直線コネクタ 683">
          <a:extLst>
            <a:ext uri="{FF2B5EF4-FFF2-40B4-BE49-F238E27FC236}">
              <a16:creationId xmlns:a16="http://schemas.microsoft.com/office/drawing/2014/main" id="{723CEA93-DA50-46FF-8EEE-051487587E7E}"/>
            </a:ext>
          </a:extLst>
        </xdr:cNvPr>
        <xdr:cNvCxnSpPr/>
      </xdr:nvCxnSpPr>
      <xdr:spPr>
        <a:xfrm flipV="1">
          <a:off x="15481300" y="16689265"/>
          <a:ext cx="8382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2FE968F-EDF8-44F0-B73A-2DB867A32298}"/>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F8CCD31D-9520-4788-83AA-75687CF9CAD1}"/>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77068</xdr:rowOff>
    </xdr:from>
    <xdr:to>
      <xdr:col>81</xdr:col>
      <xdr:colOff>50800</xdr:colOff>
      <xdr:row>97</xdr:row>
      <xdr:rowOff>83427</xdr:rowOff>
    </xdr:to>
    <xdr:cxnSp macro="">
      <xdr:nvCxnSpPr>
        <xdr:cNvPr id="687" name="直線コネクタ 686">
          <a:extLst>
            <a:ext uri="{FF2B5EF4-FFF2-40B4-BE49-F238E27FC236}">
              <a16:creationId xmlns:a16="http://schemas.microsoft.com/office/drawing/2014/main" id="{EAE27A67-C63F-40D6-910E-C3214C883FE7}"/>
            </a:ext>
          </a:extLst>
        </xdr:cNvPr>
        <xdr:cNvCxnSpPr/>
      </xdr:nvCxnSpPr>
      <xdr:spPr>
        <a:xfrm flipV="1">
          <a:off x="14592300" y="16707718"/>
          <a:ext cx="8890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C45A012B-8435-4AD5-BCEA-FFB13F1BE536}"/>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6E2AA003-BC9A-4A54-9A93-23A8E3CF7E6F}"/>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83427</xdr:rowOff>
    </xdr:from>
    <xdr:to>
      <xdr:col>76</xdr:col>
      <xdr:colOff>114300</xdr:colOff>
      <xdr:row>97</xdr:row>
      <xdr:rowOff>88192</xdr:rowOff>
    </xdr:to>
    <xdr:cxnSp macro="">
      <xdr:nvCxnSpPr>
        <xdr:cNvPr id="690" name="直線コネクタ 689">
          <a:extLst>
            <a:ext uri="{FF2B5EF4-FFF2-40B4-BE49-F238E27FC236}">
              <a16:creationId xmlns:a16="http://schemas.microsoft.com/office/drawing/2014/main" id="{6D532FA2-D0EF-4D18-9B04-C3646A4B7492}"/>
            </a:ext>
          </a:extLst>
        </xdr:cNvPr>
        <xdr:cNvCxnSpPr/>
      </xdr:nvCxnSpPr>
      <xdr:spPr>
        <a:xfrm flipV="1">
          <a:off x="13703300" y="16714077"/>
          <a:ext cx="889000" cy="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C47AE1A7-1827-45DD-BEB1-7DFA275AB79F}"/>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57C281BA-D3BC-492E-8BB4-97DFFFB9673F}"/>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88192</xdr:rowOff>
    </xdr:from>
    <xdr:to>
      <xdr:col>71</xdr:col>
      <xdr:colOff>177800</xdr:colOff>
      <xdr:row>97</xdr:row>
      <xdr:rowOff>99664</xdr:rowOff>
    </xdr:to>
    <xdr:cxnSp macro="">
      <xdr:nvCxnSpPr>
        <xdr:cNvPr id="693" name="直線コネクタ 692">
          <a:extLst>
            <a:ext uri="{FF2B5EF4-FFF2-40B4-BE49-F238E27FC236}">
              <a16:creationId xmlns:a16="http://schemas.microsoft.com/office/drawing/2014/main" id="{8781F9CE-BFA4-466D-9E25-DA14556AAF84}"/>
            </a:ext>
          </a:extLst>
        </xdr:cNvPr>
        <xdr:cNvCxnSpPr/>
      </xdr:nvCxnSpPr>
      <xdr:spPr>
        <a:xfrm flipV="1">
          <a:off x="12814300" y="16718842"/>
          <a:ext cx="889000" cy="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BD6FF1A3-07A6-4C40-AD32-EA8544427EE8}"/>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277AA70F-3E86-475C-BDEC-7BD4BE1DFB0C}"/>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78C031DC-E6AA-4E4B-A2A7-7B529C93C594}"/>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2648F9D7-9900-40E2-8AB3-DA3B19AE90EB}"/>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45C1DC0C-8165-4468-9E3F-AA8FC425676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86750CFC-09B2-4D37-B449-506F86B8625B}"/>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281AF969-9B5F-49C0-9D26-74D8E02AA0E6}"/>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965981C1-6F56-4EAE-B223-7C0B650B445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233AFCB-F7DB-4742-83BF-8DB562BE3BF1}"/>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7815</xdr:rowOff>
    </xdr:from>
    <xdr:to>
      <xdr:col>85</xdr:col>
      <xdr:colOff>177800</xdr:colOff>
      <xdr:row>97</xdr:row>
      <xdr:rowOff>109415</xdr:rowOff>
    </xdr:to>
    <xdr:sp macro="" textlink="">
      <xdr:nvSpPr>
        <xdr:cNvPr id="703" name="楕円 702">
          <a:extLst>
            <a:ext uri="{FF2B5EF4-FFF2-40B4-BE49-F238E27FC236}">
              <a16:creationId xmlns:a16="http://schemas.microsoft.com/office/drawing/2014/main" id="{122F5844-2BD9-4505-9854-ABD2011EC644}"/>
            </a:ext>
          </a:extLst>
        </xdr:cNvPr>
        <xdr:cNvSpPr/>
      </xdr:nvSpPr>
      <xdr:spPr>
        <a:xfrm>
          <a:off x="16268700" y="166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157692</xdr:rowOff>
    </xdr:from>
    <xdr:ext cx="534377" cy="259045"/>
    <xdr:sp macro="" textlink="">
      <xdr:nvSpPr>
        <xdr:cNvPr id="704" name="公債費該当値テキスト">
          <a:extLst>
            <a:ext uri="{FF2B5EF4-FFF2-40B4-BE49-F238E27FC236}">
              <a16:creationId xmlns:a16="http://schemas.microsoft.com/office/drawing/2014/main" id="{D2050CCB-529A-4D6D-86C3-04BD53A435EE}"/>
            </a:ext>
          </a:extLst>
        </xdr:cNvPr>
        <xdr:cNvSpPr txBox="1"/>
      </xdr:nvSpPr>
      <xdr:spPr>
        <a:xfrm>
          <a:off x="16370300" y="1661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26268</xdr:rowOff>
    </xdr:from>
    <xdr:to>
      <xdr:col>81</xdr:col>
      <xdr:colOff>101600</xdr:colOff>
      <xdr:row>97</xdr:row>
      <xdr:rowOff>127868</xdr:rowOff>
    </xdr:to>
    <xdr:sp macro="" textlink="">
      <xdr:nvSpPr>
        <xdr:cNvPr id="705" name="楕円 704">
          <a:extLst>
            <a:ext uri="{FF2B5EF4-FFF2-40B4-BE49-F238E27FC236}">
              <a16:creationId xmlns:a16="http://schemas.microsoft.com/office/drawing/2014/main" id="{1E685069-1D1B-4304-805E-6C57805EB929}"/>
            </a:ext>
          </a:extLst>
        </xdr:cNvPr>
        <xdr:cNvSpPr/>
      </xdr:nvSpPr>
      <xdr:spPr>
        <a:xfrm>
          <a:off x="15430500" y="166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118995</xdr:rowOff>
    </xdr:from>
    <xdr:ext cx="534377" cy="259045"/>
    <xdr:sp macro="" textlink="">
      <xdr:nvSpPr>
        <xdr:cNvPr id="706" name="テキスト ボックス 705">
          <a:extLst>
            <a:ext uri="{FF2B5EF4-FFF2-40B4-BE49-F238E27FC236}">
              <a16:creationId xmlns:a16="http://schemas.microsoft.com/office/drawing/2014/main" id="{FB798132-7434-4261-94C2-D35A10E38A08}"/>
            </a:ext>
          </a:extLst>
        </xdr:cNvPr>
        <xdr:cNvSpPr txBox="1"/>
      </xdr:nvSpPr>
      <xdr:spPr>
        <a:xfrm>
          <a:off x="15214111" y="167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32627</xdr:rowOff>
    </xdr:from>
    <xdr:to>
      <xdr:col>76</xdr:col>
      <xdr:colOff>165100</xdr:colOff>
      <xdr:row>97</xdr:row>
      <xdr:rowOff>134227</xdr:rowOff>
    </xdr:to>
    <xdr:sp macro="" textlink="">
      <xdr:nvSpPr>
        <xdr:cNvPr id="707" name="楕円 706">
          <a:extLst>
            <a:ext uri="{FF2B5EF4-FFF2-40B4-BE49-F238E27FC236}">
              <a16:creationId xmlns:a16="http://schemas.microsoft.com/office/drawing/2014/main" id="{6962F65A-FC18-4334-9DDC-91D16FD87345}"/>
            </a:ext>
          </a:extLst>
        </xdr:cNvPr>
        <xdr:cNvSpPr/>
      </xdr:nvSpPr>
      <xdr:spPr>
        <a:xfrm>
          <a:off x="14541500" y="166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125354</xdr:rowOff>
    </xdr:from>
    <xdr:ext cx="534377" cy="259045"/>
    <xdr:sp macro="" textlink="">
      <xdr:nvSpPr>
        <xdr:cNvPr id="708" name="テキスト ボックス 707">
          <a:extLst>
            <a:ext uri="{FF2B5EF4-FFF2-40B4-BE49-F238E27FC236}">
              <a16:creationId xmlns:a16="http://schemas.microsoft.com/office/drawing/2014/main" id="{859CB408-D0EB-4961-9932-5EA9118C1638}"/>
            </a:ext>
          </a:extLst>
        </xdr:cNvPr>
        <xdr:cNvSpPr txBox="1"/>
      </xdr:nvSpPr>
      <xdr:spPr>
        <a:xfrm>
          <a:off x="14325111" y="167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37392</xdr:rowOff>
    </xdr:from>
    <xdr:to>
      <xdr:col>72</xdr:col>
      <xdr:colOff>38100</xdr:colOff>
      <xdr:row>97</xdr:row>
      <xdr:rowOff>138992</xdr:rowOff>
    </xdr:to>
    <xdr:sp macro="" textlink="">
      <xdr:nvSpPr>
        <xdr:cNvPr id="709" name="楕円 708">
          <a:extLst>
            <a:ext uri="{FF2B5EF4-FFF2-40B4-BE49-F238E27FC236}">
              <a16:creationId xmlns:a16="http://schemas.microsoft.com/office/drawing/2014/main" id="{E830DBC8-F8E6-4A8D-A3B4-267DC3016012}"/>
            </a:ext>
          </a:extLst>
        </xdr:cNvPr>
        <xdr:cNvSpPr/>
      </xdr:nvSpPr>
      <xdr:spPr>
        <a:xfrm>
          <a:off x="13652500" y="1666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130119</xdr:rowOff>
    </xdr:from>
    <xdr:ext cx="534377" cy="259045"/>
    <xdr:sp macro="" textlink="">
      <xdr:nvSpPr>
        <xdr:cNvPr id="710" name="テキスト ボックス 709">
          <a:extLst>
            <a:ext uri="{FF2B5EF4-FFF2-40B4-BE49-F238E27FC236}">
              <a16:creationId xmlns:a16="http://schemas.microsoft.com/office/drawing/2014/main" id="{41D54995-F2D7-4A9E-838E-4BDD0CC84921}"/>
            </a:ext>
          </a:extLst>
        </xdr:cNvPr>
        <xdr:cNvSpPr txBox="1"/>
      </xdr:nvSpPr>
      <xdr:spPr>
        <a:xfrm>
          <a:off x="13436111" y="1676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48864</xdr:rowOff>
    </xdr:from>
    <xdr:to>
      <xdr:col>67</xdr:col>
      <xdr:colOff>101600</xdr:colOff>
      <xdr:row>97</xdr:row>
      <xdr:rowOff>150464</xdr:rowOff>
    </xdr:to>
    <xdr:sp macro="" textlink="">
      <xdr:nvSpPr>
        <xdr:cNvPr id="711" name="楕円 710">
          <a:extLst>
            <a:ext uri="{FF2B5EF4-FFF2-40B4-BE49-F238E27FC236}">
              <a16:creationId xmlns:a16="http://schemas.microsoft.com/office/drawing/2014/main" id="{2C4BB3B6-FA2A-48E3-8265-A80C6CF0E1B5}"/>
            </a:ext>
          </a:extLst>
        </xdr:cNvPr>
        <xdr:cNvSpPr/>
      </xdr:nvSpPr>
      <xdr:spPr>
        <a:xfrm>
          <a:off x="12763500" y="1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141591</xdr:rowOff>
    </xdr:from>
    <xdr:ext cx="534377" cy="259045"/>
    <xdr:sp macro="" textlink="">
      <xdr:nvSpPr>
        <xdr:cNvPr id="712" name="テキスト ボックス 711">
          <a:extLst>
            <a:ext uri="{FF2B5EF4-FFF2-40B4-BE49-F238E27FC236}">
              <a16:creationId xmlns:a16="http://schemas.microsoft.com/office/drawing/2014/main" id="{4237C51A-BF65-4518-8969-A3E2D185C9E4}"/>
            </a:ext>
          </a:extLst>
        </xdr:cNvPr>
        <xdr:cNvSpPr txBox="1"/>
      </xdr:nvSpPr>
      <xdr:spPr>
        <a:xfrm>
          <a:off x="12547111" y="1677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3916F6B2-2287-42B7-BF5B-86D78C3CD67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6F4727C3-9060-4F7E-BDAE-833584B44CB2}"/>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2E85A3A-DBC4-4F97-9CE1-85F637F9EB2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26D84E30-7C01-44AF-8A73-E64FDE3EC4BF}"/>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CC61B091-A1EA-4132-BA9A-3F567C6BA543}"/>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50597D10-F2BB-4229-8A9A-25F38DEB2A66}"/>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F9451D85-62BC-411C-9880-9A2D5BB4257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FF734B43-0BA7-4CD5-9A07-758CF404BD26}"/>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5ACDA5BB-8FAF-4E30-BA68-8B6D19F1C49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6FD64287-CEA9-4FA9-A5E2-330DFE13BF16}"/>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CD88B7F5-A568-4915-980A-92C904E92865}"/>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40B67EAD-79CF-47F5-8008-40035A3721F2}"/>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BA472659-FEC0-4780-B443-84820BE447B9}"/>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50586A68-CC99-4593-816D-7A7CACAE544C}"/>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A8F587C0-83E2-4749-8BD8-17875A602EA5}"/>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D8BFEE8-6551-4A03-BAEC-2B2B2798CD56}"/>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CEE1B929-6309-4B1C-8F8F-66B35D40E487}"/>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29836CCF-7255-4D97-9798-DA6E9A229539}"/>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C67D5250-F5BB-4277-A6E8-A0C6A894B914}"/>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338A80-1C76-4FB3-B497-F0F5F5E8A018}"/>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AF5207A5-D8B5-43EF-B46A-CB9548CB6C6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E129CF1C-C43D-41BF-A945-94FDCDE67CBF}"/>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BE7673B5-66BD-4003-8072-8F956BC4DB28}"/>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3D58BA76-B2DE-447B-A739-695459309AD9}"/>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46F925A1-B7EB-4246-9D70-81F00D27EA7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21FCB959-D413-4DE0-9A57-5ACB80A7AD95}"/>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6C276C2E-D50E-469B-A1AC-C5FF4FF8FA64}"/>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B5F0E078-8F27-456E-97C1-47175B49B11F}"/>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DD6B84BE-A601-4E65-9BFB-187598DE8BEE}"/>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B7ED4A23-CF57-4385-B7E0-758A196BD3C1}"/>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4B1359F5-B96D-4253-81F5-23174FC4C2DD}"/>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CCC533A5-A09A-4767-B4EF-E427F9E5CB7F}"/>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254D9636-C14D-45ED-8DD2-5B70EA97D54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220DBFF8-D172-4754-A94B-B5438104DEA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8DC70D7D-2D58-4995-8614-EFA3F67544EE}"/>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73F3431F-E536-4A19-99D1-9FCBEF52ECE1}"/>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1760EB82-9A6D-4FE9-B358-254913F45D55}"/>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A466E247-4934-4A37-A7CB-38C9C72D48A3}"/>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69AFD588-D22B-4E0C-92B9-33E0749A9C68}"/>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6F084414-6BA4-42C6-B904-63926188DC45}"/>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94D98DE1-43CE-4C72-9B45-56FAD1F0B3CB}"/>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5B593522-A157-45F6-98A0-F6D59714CC79}"/>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CAB3CA4A-B56D-43D8-9D6A-4EA1EA414B8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292AEA15-F7CD-4E2D-9A94-3CF52480DD9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128BF1A6-2A49-49F4-80FB-1C51588E091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E14F2DCA-2D96-49ED-8E9B-D12F3711422B}"/>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9DB7CA39-E6C3-4BC6-9A6C-BA3C2FF775AF}"/>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FF4D2B5-64B4-47A7-9157-19DEF5B2BAF5}"/>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D48FDD17-6DC3-4DC7-8BFD-18C462F8B19B}"/>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B1F29669-6495-42AE-BA96-510353001E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6C813C91-1E7A-42D8-9406-2EA2506585B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DB2E35B9-0712-4409-9A03-E874963DD0FC}"/>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5F5C1482-164B-4A99-B0ED-E0570915089F}"/>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98925EFA-98D1-414A-979B-CD2E2637F417}"/>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C1B9A388-3468-45C1-988E-F81C83705DFB}"/>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84968430-C0DD-4C8A-B766-C3DAC83AC089}"/>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E98C8BCC-E30A-4F0E-80F1-8BB01E6DD79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1F5C4157-54B3-4435-B30C-BFEF1BBA7C33}"/>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F8A95C29-7425-49D9-9869-96F0393A8F1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89D66086-8E76-4407-A1EC-F354D9C6CA99}"/>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B1EEF884-CFAF-4B63-BD1D-D9486FEF8FA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3065DB8A-483E-4B48-8052-616FD53F14C4}"/>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33595D21-B604-4B6D-AE02-A40426292788}"/>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D56AAE1F-66E4-4ACE-86E8-6E5F2996C2BE}"/>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7101D18D-7818-4ADD-9B5F-2C0DFE596B0E}"/>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B3624354-E2C1-4356-B105-195D8BF62C1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31FDFD26-BE23-4F0B-8694-62EE0CEF9FC8}"/>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F119DF20-D73F-4B64-82D8-A7F27F97BAD5}"/>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2F1EF800-7EB3-4A6C-BBAE-42A419B4AEB7}"/>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31FD7D59-CD14-46D2-8AD9-C13F20DEBDA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9BED9ABD-12ED-4A45-9BE4-C1CFC2AA031B}"/>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800CC35E-A550-4391-8B14-0AA6F8C4164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718B4FD6-A392-4AA4-8912-3D3C8B29C7DF}"/>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417F9CCC-E102-410C-ADEE-FC0857FF27DA}"/>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9BBB41BB-E534-4456-B2DB-09E78F31897E}"/>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D89D0BFF-D6A8-4B54-9D47-6B72CC064CE3}"/>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E8F97B20-8C45-49E8-97E4-0D5D251B317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3E03B1B-5A34-476F-8D1C-A07A9D254217}"/>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7181ECF3-CA2B-4AEE-8ED4-D3D19A6DA97D}"/>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6AA787E7-24C5-4D76-991A-CCC11731A06A}"/>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2E26CD4D-3256-49E6-93B3-D8F8F02840C2}"/>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72D2D040-4690-44BA-9BF2-4F407587F4A5}"/>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2C0F0C2-1A71-4418-9145-E236040B85EE}"/>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D564939C-F6DD-4073-98B2-0C081A34767B}"/>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B9C9E6D1-1A81-448D-9B51-49152DB5C44F}"/>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82E77E9-A8AD-45C0-8C04-2C2108AD6EC3}"/>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8A59B862-F735-45D5-8C65-C196CD78527F}"/>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32D3205C-0682-4EFA-B5F0-117C49CA7E42}"/>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320CF36-DFA0-46A6-A74E-9506E287EC04}"/>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1FD31A92-1E75-4907-A985-CC889328CF15}"/>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3C311A27-54B4-44BA-8C9F-155FB483C833}"/>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22E99D0A-F10C-4437-85E1-751287CD68BB}"/>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A8CF1BE1-B881-4E24-BE0E-6D58F319A991}"/>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83385759-A4D8-4DD2-9C7B-5CB176EF76F2}"/>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CAF2ECC8-D7BE-4344-A740-A261B8170239}"/>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6E433A55-66E8-4183-A604-8BBE626B1502}"/>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6E7083CB-F858-40AF-88D9-BAC04D8AD578}"/>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E59A54E2-CD40-4E18-AD86-8520BD5654A1}"/>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DF0D8214-EDD9-44B9-B22F-267C64293812}"/>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D67106CB-545F-48EC-8FF0-86B38C3305F2}"/>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7A2E9B7E-5CA2-45BB-BD3F-7072DA0BC7F7}"/>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9BDD7840-87D6-4249-AF16-DA5861AF030B}"/>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98EAFC1A-395A-4521-B5FD-EEC36C4897A2}"/>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E8C7FFDD-1E8D-4CF8-B3E9-A28690611848}"/>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3676E7A5-69BE-45E5-B413-B283B208987D}"/>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AE90D774-922B-4B2B-91F4-4AFC833A4305}"/>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465F74EF-F74B-47F1-B04E-E231934E87F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4BA5E028-4985-48FD-AF6E-CFB4F69FC79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F9D14B7E-0B35-40E1-B7D7-8BD66A41A46E}"/>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住民一人当たりのコストが最も高い費目は</a:t>
          </a:r>
          <a:r>
            <a:rPr kumimoji="1" lang="en-US" altLang="ja-JP" sz="1100">
              <a:solidFill>
                <a:schemeClr val="dk1"/>
              </a:solidFill>
              <a:effectLst/>
              <a:latin typeface="+mn-lt"/>
              <a:ea typeface="+mn-ea"/>
              <a:cs typeface="+mn-cs"/>
            </a:rPr>
            <a:t>160,439</a:t>
          </a:r>
          <a:r>
            <a:rPr kumimoji="1" lang="ja-JP" altLang="ja-JP" sz="1100">
              <a:solidFill>
                <a:schemeClr val="dk1"/>
              </a:solidFill>
              <a:effectLst/>
              <a:latin typeface="+mn-lt"/>
              <a:ea typeface="+mn-ea"/>
              <a:cs typeface="+mn-cs"/>
            </a:rPr>
            <a:t>円の民生費であり</a:t>
          </a:r>
          <a:r>
            <a:rPr kumimoji="1" lang="ja-JP" altLang="en-US" sz="1100">
              <a:solidFill>
                <a:schemeClr val="dk1"/>
              </a:solidFill>
              <a:effectLst/>
              <a:latin typeface="+mn-lt"/>
              <a:ea typeface="+mn-ea"/>
              <a:cs typeface="+mn-cs"/>
            </a:rPr>
            <a:t>、認定こども園整備関係</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39,486</a:t>
          </a:r>
          <a:r>
            <a:rPr kumimoji="1" lang="ja-JP" altLang="ja-JP" sz="1100">
              <a:solidFill>
                <a:schemeClr val="dk1"/>
              </a:solidFill>
              <a:effectLst/>
              <a:latin typeface="+mn-lt"/>
              <a:ea typeface="+mn-ea"/>
              <a:cs typeface="+mn-cs"/>
            </a:rPr>
            <a:t>千円皆増）</a:t>
          </a:r>
          <a:r>
            <a:rPr kumimoji="1" lang="ja-JP" altLang="en-US" sz="1100">
              <a:solidFill>
                <a:schemeClr val="dk1"/>
              </a:solidFill>
              <a:effectLst/>
              <a:latin typeface="+mn-lt"/>
              <a:ea typeface="+mn-ea"/>
              <a:cs typeface="+mn-cs"/>
            </a:rPr>
            <a:t>、児童医療費助成基金積立金（</a:t>
          </a:r>
          <a:r>
            <a:rPr kumimoji="1" lang="en-US" altLang="ja-JP" sz="1100">
              <a:solidFill>
                <a:schemeClr val="dk1"/>
              </a:solidFill>
              <a:effectLst/>
              <a:latin typeface="+mn-lt"/>
              <a:ea typeface="+mn-ea"/>
              <a:cs typeface="+mn-cs"/>
            </a:rPr>
            <a:t>23,981</a:t>
          </a:r>
          <a:r>
            <a:rPr kumimoji="1" lang="ja-JP" altLang="en-US" sz="1100">
              <a:solidFill>
                <a:schemeClr val="dk1"/>
              </a:solidFill>
              <a:effectLst/>
              <a:latin typeface="+mn-lt"/>
              <a:ea typeface="+mn-ea"/>
              <a:cs typeface="+mn-cs"/>
            </a:rPr>
            <a:t>千円皆増）</a:t>
          </a:r>
          <a:r>
            <a:rPr kumimoji="1" lang="ja-JP" altLang="ja-JP" sz="1100">
              <a:solidFill>
                <a:schemeClr val="dk1"/>
              </a:solidFill>
              <a:effectLst/>
              <a:latin typeface="+mn-lt"/>
              <a:ea typeface="+mn-ea"/>
              <a:cs typeface="+mn-cs"/>
            </a:rPr>
            <a:t>等の影響により増加となっている。また，民生業務を担当する一部事務組合への負担金が高い水準で推移しており，それに伴い民生費は高い水準で推移していくものと見込まれるため、今後も一部事務組合へは経営改善や事業経費の見直しにより負担金の軽減を図るよう取り組みを促す。</a:t>
          </a:r>
          <a:endParaRPr lang="ja-JP" altLang="ja-JP" sz="1400">
            <a:effectLst/>
          </a:endParaRPr>
        </a:p>
        <a:p>
          <a:r>
            <a:rPr kumimoji="1" lang="ja-JP" altLang="ja-JP" sz="1100">
              <a:solidFill>
                <a:schemeClr val="dk1"/>
              </a:solidFill>
              <a:effectLst/>
              <a:latin typeface="+mn-lt"/>
              <a:ea typeface="+mn-ea"/>
              <a:cs typeface="+mn-cs"/>
            </a:rPr>
            <a:t>　次いで</a:t>
          </a:r>
          <a:r>
            <a:rPr kumimoji="1" lang="en-US" altLang="ja-JP" sz="1100">
              <a:solidFill>
                <a:schemeClr val="dk1"/>
              </a:solidFill>
              <a:effectLst/>
              <a:latin typeface="+mn-lt"/>
              <a:ea typeface="+mn-ea"/>
              <a:cs typeface="+mn-cs"/>
            </a:rPr>
            <a:t>135,951</a:t>
          </a:r>
          <a:r>
            <a:rPr kumimoji="1" lang="ja-JP" altLang="ja-JP" sz="1100">
              <a:solidFill>
                <a:schemeClr val="dk1"/>
              </a:solidFill>
              <a:effectLst/>
              <a:latin typeface="+mn-lt"/>
              <a:ea typeface="+mn-ea"/>
              <a:cs typeface="+mn-cs"/>
            </a:rPr>
            <a:t>円の衛生費となっており、</a:t>
          </a:r>
          <a:r>
            <a:rPr kumimoji="1" lang="ja-JP" altLang="en-US" sz="1100">
              <a:solidFill>
                <a:schemeClr val="dk1"/>
              </a:solidFill>
              <a:effectLst/>
              <a:latin typeface="+mn-lt"/>
              <a:ea typeface="+mn-ea"/>
              <a:cs typeface="+mn-cs"/>
            </a:rPr>
            <a:t>保健福祉センター屋根改修工事等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58,225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皆</a:t>
          </a:r>
          <a:r>
            <a:rPr kumimoji="1" lang="ja-JP" altLang="ja-JP" sz="1100">
              <a:solidFill>
                <a:schemeClr val="dk1"/>
              </a:solidFill>
              <a:effectLst/>
              <a:latin typeface="+mn-lt"/>
              <a:ea typeface="+mn-ea"/>
              <a:cs typeface="+mn-cs"/>
            </a:rPr>
            <a:t>増）が主な要因となっている。上記</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費目以外では，議会費，農林水産業費，</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費が前年度比で増加した。　公債費においては、平成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年度に実施した小中一貫校施設整備事業に係る地方債の元金償還が本格化した影響で平成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年度を境に増加傾向にあり、償還のピーク</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その後は徐々に減少していく</a:t>
          </a:r>
          <a:r>
            <a:rPr kumimoji="1" lang="ja-JP" altLang="en-US" sz="1100">
              <a:solidFill>
                <a:schemeClr val="dk1"/>
              </a:solidFill>
              <a:effectLst/>
              <a:latin typeface="+mn-lt"/>
              <a:ea typeface="+mn-ea"/>
              <a:cs typeface="+mn-cs"/>
            </a:rPr>
            <a:t>傾向</a:t>
          </a:r>
          <a:r>
            <a:rPr kumimoji="1" lang="ja-JP" altLang="ja-JP" sz="1100">
              <a:solidFill>
                <a:schemeClr val="dk1"/>
              </a:solidFill>
              <a:effectLst/>
              <a:latin typeface="+mn-lt"/>
              <a:ea typeface="+mn-ea"/>
              <a:cs typeface="+mn-cs"/>
            </a:rPr>
            <a:t>であるが、財政力を考慮し計画的な公債費の軽減に努める。</a:t>
          </a:r>
          <a:endParaRPr lang="ja-JP" altLang="ja-JP" sz="1400">
            <a:effectLst/>
          </a:endParaRPr>
        </a:p>
        <a:p>
          <a:r>
            <a:rPr kumimoji="1" lang="ja-JP" altLang="ja-JP" sz="1100">
              <a:solidFill>
                <a:schemeClr val="dk1"/>
              </a:solidFill>
              <a:effectLst/>
              <a:latin typeface="+mn-lt"/>
              <a:ea typeface="+mn-ea"/>
              <a:cs typeface="+mn-cs"/>
            </a:rPr>
            <a:t>　一方、</a:t>
          </a:r>
          <a:r>
            <a:rPr kumimoji="1" lang="ja-JP" altLang="en-US" sz="1100">
              <a:solidFill>
                <a:schemeClr val="dk1"/>
              </a:solidFill>
              <a:effectLst/>
              <a:latin typeface="+mn-lt"/>
              <a:ea typeface="+mn-ea"/>
              <a:cs typeface="+mn-cs"/>
            </a:rPr>
            <a:t>減少した費目は総務費、商工費、土木費、消防費となっており、中でも総務費が財政調整基金積立金（</a:t>
          </a:r>
          <a:r>
            <a:rPr kumimoji="1" lang="en-US" altLang="ja-JP" sz="1100">
              <a:solidFill>
                <a:schemeClr val="dk1"/>
              </a:solidFill>
              <a:effectLst/>
              <a:latin typeface="+mn-lt"/>
              <a:ea typeface="+mn-ea"/>
              <a:cs typeface="+mn-cs"/>
            </a:rPr>
            <a:t>101,000</a:t>
          </a:r>
          <a:r>
            <a:rPr kumimoji="1" lang="ja-JP" altLang="en-US" sz="1100">
              <a:solidFill>
                <a:schemeClr val="dk1"/>
              </a:solidFill>
              <a:effectLst/>
              <a:latin typeface="+mn-lt"/>
              <a:ea typeface="+mn-ea"/>
              <a:cs typeface="+mn-cs"/>
            </a:rPr>
            <a:t>千円減）の影響で大きく減少している。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64C63CF-35AE-45D6-B52B-F50DA41C33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F1534216-3BC4-409C-993B-367FF9200055}"/>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6466CB8A-A98E-4EFA-A239-40205122C1B3}"/>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170A2255-ADEE-4167-A746-FD11C0B32FC1}"/>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99BD05D-F44D-46F1-890C-CA822A8B4052}"/>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8C74DB1D-C489-4CBA-80E6-AE4DD623243D}"/>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E6F6B9A2-D957-4D69-ADE4-0DD1085F423C}"/>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E80BDF6D-3978-4BCD-A11E-BAED54A07DA3}"/>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913F2684-8374-4AD6-AB3C-254544AECAD6}"/>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8ED8E6B9-50CF-4506-9797-68AC6A386527}"/>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A41990DC-DB87-4181-87A7-D9EEA561F144}"/>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28127C2A-D723-4E8E-83B8-1E168979D6D6}"/>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715467F3-81F0-46B5-92A8-BF41708B21FC}"/>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実質収支比率は</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程度で推移していたが、令和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年度の実質収支額は</a:t>
          </a:r>
          <a:r>
            <a:rPr kumimoji="1" lang="en-US" altLang="ja-JP" sz="1050">
              <a:solidFill>
                <a:schemeClr val="dk1"/>
              </a:solidFill>
              <a:effectLst/>
              <a:latin typeface="+mn-lt"/>
              <a:ea typeface="+mn-ea"/>
              <a:cs typeface="+mn-cs"/>
            </a:rPr>
            <a:t>116,040</a:t>
          </a:r>
          <a:r>
            <a:rPr kumimoji="1" lang="ja-JP" altLang="ja-JP" sz="1050">
              <a:solidFill>
                <a:schemeClr val="dk1"/>
              </a:solidFill>
              <a:effectLst/>
              <a:latin typeface="+mn-lt"/>
              <a:ea typeface="+mn-ea"/>
              <a:cs typeface="+mn-cs"/>
            </a:rPr>
            <a:t>円で前年度から</a:t>
          </a:r>
          <a:r>
            <a:rPr kumimoji="1" lang="en-US" altLang="ja-JP" sz="1050">
              <a:solidFill>
                <a:schemeClr val="dk1"/>
              </a:solidFill>
              <a:effectLst/>
              <a:latin typeface="+mn-lt"/>
              <a:ea typeface="+mn-ea"/>
              <a:cs typeface="+mn-cs"/>
            </a:rPr>
            <a:t>16,217</a:t>
          </a:r>
          <a:r>
            <a:rPr kumimoji="1" lang="ja-JP" altLang="ja-JP" sz="1050">
              <a:solidFill>
                <a:schemeClr val="dk1"/>
              </a:solidFill>
              <a:effectLst/>
              <a:latin typeface="+mn-lt"/>
              <a:ea typeface="+mn-ea"/>
              <a:cs typeface="+mn-cs"/>
            </a:rPr>
            <a:t>千円</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12.3%</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）となり、標準財政規模比は</a:t>
          </a:r>
          <a:r>
            <a:rPr kumimoji="1" lang="en-US" altLang="ja-JP" sz="1050">
              <a:solidFill>
                <a:schemeClr val="dk1"/>
              </a:solidFill>
              <a:effectLst/>
              <a:latin typeface="+mn-lt"/>
              <a:ea typeface="+mn-ea"/>
              <a:cs typeface="+mn-cs"/>
            </a:rPr>
            <a:t>3.62%</a:t>
          </a:r>
          <a:r>
            <a:rPr kumimoji="1" lang="ja-JP" altLang="ja-JP" sz="1050">
              <a:solidFill>
                <a:schemeClr val="dk1"/>
              </a:solidFill>
              <a:effectLst/>
              <a:latin typeface="+mn-lt"/>
              <a:ea typeface="+mn-ea"/>
              <a:cs typeface="+mn-cs"/>
            </a:rPr>
            <a:t>となった。実質単年度収支については、財政調整基金を</a:t>
          </a:r>
          <a:r>
            <a:rPr kumimoji="1" lang="en-US" altLang="ja-JP" sz="1050">
              <a:solidFill>
                <a:schemeClr val="dk1"/>
              </a:solidFill>
              <a:effectLst/>
              <a:latin typeface="+mn-lt"/>
              <a:ea typeface="+mn-ea"/>
              <a:cs typeface="+mn-cs"/>
            </a:rPr>
            <a:t>50,000</a:t>
          </a:r>
          <a:r>
            <a:rPr kumimoji="1" lang="ja-JP" altLang="ja-JP" sz="1050">
              <a:solidFill>
                <a:schemeClr val="dk1"/>
              </a:solidFill>
              <a:effectLst/>
              <a:latin typeface="+mn-lt"/>
              <a:ea typeface="+mn-ea"/>
              <a:cs typeface="+mn-cs"/>
            </a:rPr>
            <a:t>千円取崩したことで赤字となっている。</a:t>
          </a:r>
          <a:endParaRPr lang="ja-JP" altLang="ja-JP" sz="1050">
            <a:effectLst/>
          </a:endParaRPr>
        </a:p>
        <a:p>
          <a:r>
            <a:rPr kumimoji="1" lang="ja-JP" altLang="ja-JP" sz="1050">
              <a:solidFill>
                <a:schemeClr val="dk1"/>
              </a:solidFill>
              <a:effectLst/>
              <a:latin typeface="+mn-lt"/>
              <a:ea typeface="+mn-ea"/>
              <a:cs typeface="+mn-cs"/>
            </a:rPr>
            <a:t>　公共施設の老朽化対策に係る維持修繕が増加していくことが見込まれるため、その対応のため当面は財政調整基金を取り崩す財政運営が続く見通しである。財政を圧迫させないよう、大規模な投資的経費の抑制を図るとともに、事業の見直しや精査を行い適切な行財政運営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EF9D8E39-90AF-4AEC-8313-CC9CA72422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8A0CA355-AF19-4637-957E-9BD5D603D1AC}"/>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6962FA14-6DA1-4344-BFE7-BA9E4B3846CF}"/>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ED6AACF5-0C42-4AA6-BA6D-6DBD632C4266}"/>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6A9C4C6-19AD-49B2-A046-DB942F96D8B2}"/>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489F26C5-04D4-445A-905A-5DFF80DF2EA4}"/>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2F151714-3939-49E7-8BD9-1D1D94D22C1E}"/>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FFBF1C11-CB86-4222-99C3-F7DADCC51FD1}"/>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471C84D6-BFD2-42DF-BDC1-B5E285A3CAB1}"/>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水道事業会計においては、平成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年度に水道の安定供給を図ることを目的とし、水道管の老朽化対策を実施したことにより標準財政規模比が一時的に減少したが、平成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年度以降は例年並みの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程度で推移している。</a:t>
          </a:r>
          <a:endParaRPr lang="ja-JP" altLang="ja-JP" sz="1400">
            <a:effectLst/>
          </a:endParaRPr>
        </a:p>
        <a:p>
          <a:r>
            <a:rPr kumimoji="1" lang="ja-JP" altLang="ja-JP" sz="1100">
              <a:solidFill>
                <a:schemeClr val="dk1"/>
              </a:solidFill>
              <a:effectLst/>
              <a:latin typeface="+mn-lt"/>
              <a:ea typeface="+mn-ea"/>
              <a:cs typeface="+mn-cs"/>
            </a:rPr>
            <a:t>　一般会計において、前年度と比較すると標準財政規模比が</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3.60%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上記</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会計含め全ての会計で黒字となっている。今後も現在の水準を維持し、継続して適切な財政運営に努めていく。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50EF9FE8-F9A2-4F3F-A978-DE5BB9F389B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1B0AB4D4-91B0-434D-B2BD-1E0A56BB823A}"/>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71835492-24BE-4B9D-882E-9DC6FFDC7329}"/>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283965E7-59E2-4102-A670-64B515BB7393}"/>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26C3D924-2E0B-4EB1-B9EB-A1107CDEE9E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87B5F890-34FD-4782-AA25-95062081665D}"/>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2095F36F-6454-4683-BB6E-511B0796973C}"/>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F6A29D70-39E7-43A9-9B6B-64B3D5D5E7AF}"/>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A4937D9E-BFA3-425B-A02F-1171E273DFAD}"/>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9D9F0574-7469-49F1-9268-049BEC509F4B}"/>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B4AC9E87-F328-4933-B77C-2447D8B854CE}"/>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01-&#32207;&#21209;&#35506;\&#20849;&#36890;\&#36001;&#25919;\&#36001;&#25919;&#29366;&#27841;&#36039;&#26009;&#38598;\R5&#65288;R4&#27770;&#31639;&#65289;\01_&#36001;&#25919;&#29366;&#27841;&#36039;&#26009;&#38598;\02_&#33394;&#40635;&#30010;&#8594;&#30476;&#24066;&#30010;&#26449;&#35506;\&#12304;&#36001;&#25919;&#29366;&#27841;&#36039;&#26009;&#38598;&#12305;_044440_&#33394;&#40635;&#30010;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H30</v>
          </cell>
          <cell r="D3">
            <v>83057</v>
          </cell>
          <cell r="F3">
            <v>114790</v>
          </cell>
        </row>
        <row r="5">
          <cell r="A5" t="str">
            <v xml:space="preserve"> R01</v>
          </cell>
          <cell r="D5">
            <v>43280</v>
          </cell>
          <cell r="F5">
            <v>126262</v>
          </cell>
        </row>
        <row r="7">
          <cell r="A7" t="str">
            <v xml:space="preserve"> R02</v>
          </cell>
          <cell r="D7">
            <v>33794</v>
          </cell>
          <cell r="F7">
            <v>126525</v>
          </cell>
        </row>
        <row r="9">
          <cell r="A9" t="str">
            <v xml:space="preserve"> R03</v>
          </cell>
          <cell r="D9">
            <v>54107</v>
          </cell>
          <cell r="F9">
            <v>122054</v>
          </cell>
        </row>
        <row r="11">
          <cell r="A11" t="str">
            <v xml:space="preserve"> R04</v>
          </cell>
          <cell r="D11">
            <v>57003</v>
          </cell>
          <cell r="F11">
            <v>111644</v>
          </cell>
        </row>
        <row r="18">
          <cell r="B18" t="str">
            <v>H30</v>
          </cell>
          <cell r="C18" t="str">
            <v>R01</v>
          </cell>
          <cell r="D18" t="str">
            <v>R02</v>
          </cell>
          <cell r="E18" t="str">
            <v>R03</v>
          </cell>
          <cell r="F18" t="str">
            <v>R04</v>
          </cell>
        </row>
        <row r="19">
          <cell r="A19" t="str">
            <v>実質収支額</v>
          </cell>
          <cell r="B19">
            <v>4.1900000000000004</v>
          </cell>
          <cell r="C19">
            <v>5.36</v>
          </cell>
          <cell r="D19">
            <v>3.4</v>
          </cell>
          <cell r="E19">
            <v>3.98</v>
          </cell>
          <cell r="F19">
            <v>3.62</v>
          </cell>
        </row>
        <row r="20">
          <cell r="A20" t="str">
            <v>財政調整基金残高</v>
          </cell>
          <cell r="B20">
            <v>29.51</v>
          </cell>
          <cell r="C20">
            <v>23.39</v>
          </cell>
          <cell r="D20">
            <v>22.39</v>
          </cell>
          <cell r="E20">
            <v>26.33</v>
          </cell>
          <cell r="F20">
            <v>28.57</v>
          </cell>
        </row>
        <row r="21">
          <cell r="A21" t="str">
            <v>実質単年度収支</v>
          </cell>
          <cell r="B21">
            <v>-9.8000000000000007</v>
          </cell>
          <cell r="C21">
            <v>-7.35</v>
          </cell>
          <cell r="D21">
            <v>-3.95</v>
          </cell>
          <cell r="E21">
            <v>4.1500000000000004</v>
          </cell>
          <cell r="F21">
            <v>-1.76</v>
          </cell>
        </row>
        <row r="25">
          <cell r="B25" t="str">
            <v>H30</v>
          </cell>
          <cell r="D25" t="str">
            <v>R01</v>
          </cell>
          <cell r="F25" t="str">
            <v>R02</v>
          </cell>
          <cell r="H25" t="str">
            <v>R03</v>
          </cell>
          <cell r="J25" t="str">
            <v>R04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色麻町介護サービス事業特別会計</v>
          </cell>
          <cell r="B29" t="e">
            <v>#N/A</v>
          </cell>
          <cell r="C29">
            <v>0</v>
          </cell>
          <cell r="D29" t="e">
            <v>#N/A</v>
          </cell>
          <cell r="E29">
            <v>0.01</v>
          </cell>
          <cell r="F29" t="e">
            <v>#N/A</v>
          </cell>
          <cell r="G29">
            <v>0.01</v>
          </cell>
          <cell r="H29" t="e">
            <v>#N/A</v>
          </cell>
          <cell r="I29">
            <v>0</v>
          </cell>
          <cell r="J29" t="e">
            <v>#N/A</v>
          </cell>
          <cell r="K29">
            <v>0.01</v>
          </cell>
        </row>
        <row r="30">
          <cell r="A30" t="str">
            <v>色麻町奨学資金貸付基金特別会計</v>
          </cell>
          <cell r="B30" t="e">
            <v>#N/A</v>
          </cell>
          <cell r="C30">
            <v>0.04</v>
          </cell>
          <cell r="D30" t="e">
            <v>#N/A</v>
          </cell>
          <cell r="E30">
            <v>0.05</v>
          </cell>
          <cell r="F30" t="e">
            <v>#N/A</v>
          </cell>
          <cell r="G30">
            <v>0.02</v>
          </cell>
          <cell r="H30" t="e">
            <v>#N/A</v>
          </cell>
          <cell r="I30">
            <v>0.02</v>
          </cell>
          <cell r="J30" t="e">
            <v>#N/A</v>
          </cell>
          <cell r="K30">
            <v>0.02</v>
          </cell>
        </row>
        <row r="31">
          <cell r="A31" t="str">
            <v>色麻町後期高齢者医療特別会計</v>
          </cell>
          <cell r="B31" t="e">
            <v>#N/A</v>
          </cell>
          <cell r="C31">
            <v>0.03</v>
          </cell>
          <cell r="D31" t="e">
            <v>#N/A</v>
          </cell>
          <cell r="E31">
            <v>0.04</v>
          </cell>
          <cell r="F31" t="e">
            <v>#N/A</v>
          </cell>
          <cell r="G31">
            <v>0.03</v>
          </cell>
          <cell r="H31" t="e">
            <v>#N/A</v>
          </cell>
          <cell r="I31">
            <v>0.02</v>
          </cell>
          <cell r="J31" t="e">
            <v>#N/A</v>
          </cell>
          <cell r="K31">
            <v>0.03</v>
          </cell>
        </row>
        <row r="32">
          <cell r="A32" t="str">
            <v>色麻町介護保険特別会計</v>
          </cell>
          <cell r="B32" t="e">
            <v>#N/A</v>
          </cell>
          <cell r="C32">
            <v>1.19</v>
          </cell>
          <cell r="D32" t="e">
            <v>#N/A</v>
          </cell>
          <cell r="E32">
            <v>1.38</v>
          </cell>
          <cell r="F32" t="e">
            <v>#N/A</v>
          </cell>
          <cell r="G32">
            <v>0.7</v>
          </cell>
          <cell r="H32" t="e">
            <v>#N/A</v>
          </cell>
          <cell r="I32">
            <v>0.65</v>
          </cell>
          <cell r="J32" t="e">
            <v>#N/A</v>
          </cell>
          <cell r="K32">
            <v>0.66</v>
          </cell>
        </row>
        <row r="33">
          <cell r="A33" t="str">
            <v>色麻町下水道事業特別会計</v>
          </cell>
          <cell r="B33" t="e">
            <v>#N/A</v>
          </cell>
          <cell r="C33">
            <v>0.37</v>
          </cell>
          <cell r="D33" t="e">
            <v>#N/A</v>
          </cell>
          <cell r="E33">
            <v>0.85</v>
          </cell>
          <cell r="F33" t="e">
            <v>#N/A</v>
          </cell>
          <cell r="G33">
            <v>1.4</v>
          </cell>
          <cell r="H33" t="e">
            <v>#N/A</v>
          </cell>
          <cell r="I33">
            <v>1.27</v>
          </cell>
          <cell r="J33" t="e">
            <v>#N/A</v>
          </cell>
          <cell r="K33">
            <v>1.35</v>
          </cell>
        </row>
        <row r="34">
          <cell r="A34" t="str">
            <v>色麻町国民健康保険事業特別会計</v>
          </cell>
          <cell r="B34" t="e">
            <v>#N/A</v>
          </cell>
          <cell r="C34">
            <v>3.38</v>
          </cell>
          <cell r="D34" t="e">
            <v>#N/A</v>
          </cell>
          <cell r="E34">
            <v>2.5499999999999998</v>
          </cell>
          <cell r="F34" t="e">
            <v>#N/A</v>
          </cell>
          <cell r="G34">
            <v>2.2999999999999998</v>
          </cell>
          <cell r="H34" t="e">
            <v>#N/A</v>
          </cell>
          <cell r="I34">
            <v>1.98</v>
          </cell>
          <cell r="J34" t="e">
            <v>#N/A</v>
          </cell>
          <cell r="K34">
            <v>1.83</v>
          </cell>
        </row>
        <row r="35">
          <cell r="A35" t="str">
            <v>一般会計</v>
          </cell>
          <cell r="B35" t="e">
            <v>#N/A</v>
          </cell>
          <cell r="C35">
            <v>4.1399999999999997</v>
          </cell>
          <cell r="D35" t="e">
            <v>#N/A</v>
          </cell>
          <cell r="E35">
            <v>5.3</v>
          </cell>
          <cell r="F35" t="e">
            <v>#N/A</v>
          </cell>
          <cell r="G35">
            <v>3.38</v>
          </cell>
          <cell r="H35" t="e">
            <v>#N/A</v>
          </cell>
          <cell r="I35">
            <v>3.94</v>
          </cell>
          <cell r="J35" t="e">
            <v>#N/A</v>
          </cell>
          <cell r="K35">
            <v>3.6</v>
          </cell>
        </row>
        <row r="36">
          <cell r="A36" t="str">
            <v>色麻町水道事業会計</v>
          </cell>
          <cell r="B36" t="e">
            <v>#N/A</v>
          </cell>
          <cell r="C36">
            <v>4.9800000000000004</v>
          </cell>
          <cell r="D36" t="e">
            <v>#N/A</v>
          </cell>
          <cell r="E36">
            <v>4.7300000000000004</v>
          </cell>
          <cell r="F36" t="e">
            <v>#N/A</v>
          </cell>
          <cell r="G36">
            <v>5.09</v>
          </cell>
          <cell r="H36" t="e">
            <v>#N/A</v>
          </cell>
          <cell r="I36">
            <v>5.58</v>
          </cell>
          <cell r="J36" t="e">
            <v>#N/A</v>
          </cell>
          <cell r="K36">
            <v>5.2</v>
          </cell>
        </row>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417</v>
          </cell>
          <cell r="G42">
            <v>422</v>
          </cell>
          <cell r="J42">
            <v>421</v>
          </cell>
          <cell r="M42">
            <v>414</v>
          </cell>
          <cell r="P42">
            <v>416</v>
          </cell>
        </row>
        <row r="43">
          <cell r="A43" t="str">
            <v>一時借入金の利子</v>
          </cell>
          <cell r="B43" t="str">
            <v>-</v>
          </cell>
          <cell r="E43" t="str">
            <v>-</v>
          </cell>
          <cell r="H43" t="str">
            <v>-</v>
          </cell>
          <cell r="K43" t="str">
            <v>-</v>
          </cell>
          <cell r="N43" t="str">
            <v>-</v>
          </cell>
        </row>
        <row r="44">
          <cell r="A44" t="str">
            <v>債務負担行為に基づく支出額</v>
          </cell>
          <cell r="B44">
            <v>0</v>
          </cell>
          <cell r="E44">
            <v>0</v>
          </cell>
          <cell r="H44">
            <v>0</v>
          </cell>
          <cell r="K44">
            <v>0</v>
          </cell>
          <cell r="N44">
            <v>0</v>
          </cell>
        </row>
        <row r="45">
          <cell r="A45" t="str">
            <v>組合等が起こした地方債の元利償還金に対する負担金等</v>
          </cell>
          <cell r="B45">
            <v>176</v>
          </cell>
          <cell r="E45">
            <v>168</v>
          </cell>
          <cell r="H45">
            <v>162</v>
          </cell>
          <cell r="K45">
            <v>156</v>
          </cell>
          <cell r="N45">
            <v>162</v>
          </cell>
        </row>
        <row r="46">
          <cell r="A46" t="str">
            <v>公営企業債の元利償還金に対する繰入金</v>
          </cell>
          <cell r="B46">
            <v>197</v>
          </cell>
          <cell r="E46">
            <v>202</v>
          </cell>
          <cell r="H46">
            <v>203</v>
          </cell>
          <cell r="K46">
            <v>203</v>
          </cell>
          <cell r="N46">
            <v>201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319</v>
          </cell>
          <cell r="E49">
            <v>331</v>
          </cell>
          <cell r="H49">
            <v>331</v>
          </cell>
          <cell r="K49">
            <v>334</v>
          </cell>
          <cell r="N49">
            <v>339</v>
          </cell>
        </row>
        <row r="50">
          <cell r="A50" t="str">
            <v>実質公債費比率の分子</v>
          </cell>
          <cell r="B50" t="e">
            <v>#N/A</v>
          </cell>
          <cell r="C50">
            <v>275</v>
          </cell>
          <cell r="D50" t="e">
            <v>#N/A</v>
          </cell>
          <cell r="E50" t="e">
            <v>#N/A</v>
          </cell>
          <cell r="F50">
            <v>279</v>
          </cell>
          <cell r="G50" t="e">
            <v>#N/A</v>
          </cell>
          <cell r="H50" t="e">
            <v>#N/A</v>
          </cell>
          <cell r="I50">
            <v>275</v>
          </cell>
          <cell r="J50" t="e">
            <v>#N/A</v>
          </cell>
          <cell r="K50" t="e">
            <v>#N/A</v>
          </cell>
          <cell r="L50">
            <v>279</v>
          </cell>
          <cell r="M50" t="e">
            <v>#N/A</v>
          </cell>
          <cell r="N50" t="e">
            <v>#N/A</v>
          </cell>
          <cell r="O50">
            <v>286</v>
          </cell>
          <cell r="P50" t="e">
            <v>#N/A</v>
          </cell>
        </row>
        <row r="54">
          <cell r="B54" t="str">
            <v>H30</v>
          </cell>
          <cell r="E54" t="str">
            <v>R01</v>
          </cell>
          <cell r="H54" t="str">
            <v>R02</v>
          </cell>
          <cell r="K54" t="str">
            <v>R03</v>
          </cell>
          <cell r="N54" t="str">
            <v>R04</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4077</v>
          </cell>
          <cell r="G56">
            <v>3837</v>
          </cell>
          <cell r="J56">
            <v>3678</v>
          </cell>
          <cell r="M56">
            <v>3455</v>
          </cell>
          <cell r="P56">
            <v>3168</v>
          </cell>
        </row>
        <row r="57">
          <cell r="A57" t="str">
            <v>充当可能特定歳入</v>
          </cell>
          <cell r="D57">
            <v>95</v>
          </cell>
          <cell r="G57">
            <v>82</v>
          </cell>
          <cell r="J57">
            <v>75</v>
          </cell>
          <cell r="M57">
            <v>76</v>
          </cell>
          <cell r="P57">
            <v>68</v>
          </cell>
        </row>
        <row r="58">
          <cell r="A58" t="str">
            <v>充当可能基金</v>
          </cell>
          <cell r="D58">
            <v>1413</v>
          </cell>
          <cell r="G58">
            <v>1262</v>
          </cell>
          <cell r="J58">
            <v>1249</v>
          </cell>
          <cell r="M58">
            <v>1409</v>
          </cell>
          <cell r="P58">
            <v>1441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645</v>
          </cell>
          <cell r="E62">
            <v>596</v>
          </cell>
          <cell r="H62">
            <v>634</v>
          </cell>
          <cell r="K62">
            <v>622</v>
          </cell>
          <cell r="N62">
            <v>673</v>
          </cell>
        </row>
        <row r="63">
          <cell r="A63" t="str">
            <v>組合等負担等見込額</v>
          </cell>
          <cell r="B63">
            <v>1484</v>
          </cell>
          <cell r="E63">
            <v>1254</v>
          </cell>
          <cell r="H63">
            <v>1202</v>
          </cell>
          <cell r="K63">
            <v>1070</v>
          </cell>
          <cell r="N63">
            <v>938</v>
          </cell>
        </row>
        <row r="64">
          <cell r="A64" t="str">
            <v>公営企業債等繰入見込額</v>
          </cell>
          <cell r="B64">
            <v>2241</v>
          </cell>
          <cell r="E64">
            <v>2256</v>
          </cell>
          <cell r="H64">
            <v>2226</v>
          </cell>
          <cell r="K64">
            <v>2026</v>
          </cell>
          <cell r="N64">
            <v>1868</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3971</v>
          </cell>
          <cell r="E66">
            <v>3821</v>
          </cell>
          <cell r="H66">
            <v>3680</v>
          </cell>
          <cell r="K66">
            <v>3530</v>
          </cell>
          <cell r="N66">
            <v>3330</v>
          </cell>
        </row>
        <row r="67">
          <cell r="A67" t="str">
            <v>将来負担比率の分子</v>
          </cell>
          <cell r="B67" t="e">
            <v>#N/A</v>
          </cell>
          <cell r="C67">
            <v>2756</v>
          </cell>
          <cell r="D67" t="e">
            <v>#N/A</v>
          </cell>
          <cell r="E67" t="e">
            <v>#N/A</v>
          </cell>
          <cell r="F67">
            <v>2747</v>
          </cell>
          <cell r="G67" t="e">
            <v>#N/A</v>
          </cell>
          <cell r="H67" t="e">
            <v>#N/A</v>
          </cell>
          <cell r="I67">
            <v>2739</v>
          </cell>
          <cell r="J67" t="e">
            <v>#N/A</v>
          </cell>
          <cell r="K67" t="e">
            <v>#N/A</v>
          </cell>
          <cell r="L67">
            <v>2308</v>
          </cell>
          <cell r="M67" t="e">
            <v>#N/A</v>
          </cell>
          <cell r="N67" t="e">
            <v>#N/A</v>
          </cell>
          <cell r="O67">
            <v>2133</v>
          </cell>
          <cell r="P67" t="e">
            <v>#N/A</v>
          </cell>
        </row>
        <row r="71">
          <cell r="B71" t="str">
            <v>R02</v>
          </cell>
          <cell r="C71" t="str">
            <v>R03</v>
          </cell>
          <cell r="D71" t="str">
            <v>R04</v>
          </cell>
        </row>
        <row r="72">
          <cell r="A72" t="str">
            <v>財政調整基金</v>
          </cell>
          <cell r="B72">
            <v>694</v>
          </cell>
          <cell r="C72">
            <v>875</v>
          </cell>
          <cell r="D72">
            <v>915</v>
          </cell>
        </row>
        <row r="73">
          <cell r="A73" t="str">
            <v>減債基金</v>
          </cell>
          <cell r="B73">
            <v>114</v>
          </cell>
          <cell r="C73">
            <v>115</v>
          </cell>
          <cell r="D73">
            <v>115</v>
          </cell>
        </row>
        <row r="74">
          <cell r="A74" t="str">
            <v>その他特定目的基金</v>
          </cell>
          <cell r="B74">
            <v>135</v>
          </cell>
          <cell r="C74">
            <v>129</v>
          </cell>
          <cell r="D74">
            <v>157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211" customWidth="1"/>
    <col min="12" max="12" width="2.25" style="211" customWidth="1"/>
    <col min="13" max="17" width="2.375" style="211" customWidth="1"/>
    <col min="18" max="119" width="2.125" style="211" customWidth="1"/>
    <col min="120" max="16384" width="0" style="211" hidden="1"/>
  </cols>
  <sheetData>
    <row r="1" spans="1:119" ht="33" customHeight="1" x14ac:dyDescent="0.15">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0"/>
      <c r="DK1" s="180"/>
      <c r="DL1" s="180"/>
      <c r="DM1" s="180"/>
      <c r="DN1" s="180"/>
      <c r="DO1" s="180"/>
    </row>
    <row r="2" spans="1:119" ht="24.75" thickBot="1" x14ac:dyDescent="0.2">
      <c r="B2" s="181" t="s">
        <v>81</v>
      </c>
      <c r="C2" s="181"/>
      <c r="D2" s="182"/>
    </row>
    <row r="3" spans="1:119" ht="18.75" customHeight="1" thickBot="1" x14ac:dyDescent="0.2">
      <c r="A3" s="180"/>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15">
      <c r="A4" s="180"/>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4870987</v>
      </c>
      <c r="BO4" s="371"/>
      <c r="BP4" s="371"/>
      <c r="BQ4" s="371"/>
      <c r="BR4" s="371"/>
      <c r="BS4" s="371"/>
      <c r="BT4" s="371"/>
      <c r="BU4" s="372"/>
      <c r="BV4" s="370">
        <v>5092307</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3.6</v>
      </c>
      <c r="CU4" s="377"/>
      <c r="CV4" s="377"/>
      <c r="CW4" s="377"/>
      <c r="CX4" s="377"/>
      <c r="CY4" s="377"/>
      <c r="CZ4" s="377"/>
      <c r="DA4" s="378"/>
      <c r="DB4" s="376">
        <v>4</v>
      </c>
      <c r="DC4" s="377"/>
      <c r="DD4" s="377"/>
      <c r="DE4" s="377"/>
      <c r="DF4" s="377"/>
      <c r="DG4" s="377"/>
      <c r="DH4" s="377"/>
      <c r="DI4" s="378"/>
    </row>
    <row r="5" spans="1:119" ht="18.75" customHeight="1" x14ac:dyDescent="0.15">
      <c r="A5" s="180"/>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93</v>
      </c>
      <c r="AN5" s="437"/>
      <c r="AO5" s="437"/>
      <c r="AP5" s="437"/>
      <c r="AQ5" s="437"/>
      <c r="AR5" s="437"/>
      <c r="AS5" s="437"/>
      <c r="AT5" s="438"/>
      <c r="AU5" s="439" t="s">
        <v>94</v>
      </c>
      <c r="AV5" s="440"/>
      <c r="AW5" s="440"/>
      <c r="AX5" s="440"/>
      <c r="AY5" s="441" t="s">
        <v>95</v>
      </c>
      <c r="AZ5" s="442"/>
      <c r="BA5" s="442"/>
      <c r="BB5" s="442"/>
      <c r="BC5" s="442"/>
      <c r="BD5" s="442"/>
      <c r="BE5" s="442"/>
      <c r="BF5" s="442"/>
      <c r="BG5" s="442"/>
      <c r="BH5" s="442"/>
      <c r="BI5" s="442"/>
      <c r="BJ5" s="442"/>
      <c r="BK5" s="442"/>
      <c r="BL5" s="442"/>
      <c r="BM5" s="443"/>
      <c r="BN5" s="407">
        <v>4748118</v>
      </c>
      <c r="BO5" s="408"/>
      <c r="BP5" s="408"/>
      <c r="BQ5" s="408"/>
      <c r="BR5" s="408"/>
      <c r="BS5" s="408"/>
      <c r="BT5" s="408"/>
      <c r="BU5" s="409"/>
      <c r="BV5" s="407">
        <v>4951872</v>
      </c>
      <c r="BW5" s="408"/>
      <c r="BX5" s="408"/>
      <c r="BY5" s="408"/>
      <c r="BZ5" s="408"/>
      <c r="CA5" s="408"/>
      <c r="CB5" s="408"/>
      <c r="CC5" s="409"/>
      <c r="CD5" s="410" t="s">
        <v>96</v>
      </c>
      <c r="CE5" s="411"/>
      <c r="CF5" s="411"/>
      <c r="CG5" s="411"/>
      <c r="CH5" s="411"/>
      <c r="CI5" s="411"/>
      <c r="CJ5" s="411"/>
      <c r="CK5" s="411"/>
      <c r="CL5" s="411"/>
      <c r="CM5" s="411"/>
      <c r="CN5" s="411"/>
      <c r="CO5" s="411"/>
      <c r="CP5" s="411"/>
      <c r="CQ5" s="411"/>
      <c r="CR5" s="411"/>
      <c r="CS5" s="412"/>
      <c r="CT5" s="404">
        <v>84.5</v>
      </c>
      <c r="CU5" s="405"/>
      <c r="CV5" s="405"/>
      <c r="CW5" s="405"/>
      <c r="CX5" s="405"/>
      <c r="CY5" s="405"/>
      <c r="CZ5" s="405"/>
      <c r="DA5" s="406"/>
      <c r="DB5" s="404">
        <v>83.5</v>
      </c>
      <c r="DC5" s="405"/>
      <c r="DD5" s="405"/>
      <c r="DE5" s="405"/>
      <c r="DF5" s="405"/>
      <c r="DG5" s="405"/>
      <c r="DH5" s="405"/>
      <c r="DI5" s="406"/>
    </row>
    <row r="6" spans="1:119" ht="18.75" customHeight="1" x14ac:dyDescent="0.15">
      <c r="A6" s="180"/>
      <c r="B6" s="413" t="s">
        <v>97</v>
      </c>
      <c r="C6" s="414"/>
      <c r="D6" s="414"/>
      <c r="E6" s="415"/>
      <c r="F6" s="415"/>
      <c r="G6" s="415"/>
      <c r="H6" s="415"/>
      <c r="I6" s="415"/>
      <c r="J6" s="415"/>
      <c r="K6" s="415"/>
      <c r="L6" s="415" t="s">
        <v>98</v>
      </c>
      <c r="M6" s="415"/>
      <c r="N6" s="415"/>
      <c r="O6" s="415"/>
      <c r="P6" s="415"/>
      <c r="Q6" s="415"/>
      <c r="R6" s="419"/>
      <c r="S6" s="419"/>
      <c r="T6" s="419"/>
      <c r="U6" s="419"/>
      <c r="V6" s="420"/>
      <c r="W6" s="423" t="s">
        <v>99</v>
      </c>
      <c r="X6" s="424"/>
      <c r="Y6" s="424"/>
      <c r="Z6" s="424"/>
      <c r="AA6" s="424"/>
      <c r="AB6" s="414"/>
      <c r="AC6" s="427" t="s">
        <v>100</v>
      </c>
      <c r="AD6" s="428"/>
      <c r="AE6" s="428"/>
      <c r="AF6" s="428"/>
      <c r="AG6" s="428"/>
      <c r="AH6" s="428"/>
      <c r="AI6" s="428"/>
      <c r="AJ6" s="428"/>
      <c r="AK6" s="428"/>
      <c r="AL6" s="429"/>
      <c r="AM6" s="436" t="s">
        <v>101</v>
      </c>
      <c r="AN6" s="437"/>
      <c r="AO6" s="437"/>
      <c r="AP6" s="437"/>
      <c r="AQ6" s="437"/>
      <c r="AR6" s="437"/>
      <c r="AS6" s="437"/>
      <c r="AT6" s="438"/>
      <c r="AU6" s="439" t="s">
        <v>94</v>
      </c>
      <c r="AV6" s="440"/>
      <c r="AW6" s="440"/>
      <c r="AX6" s="440"/>
      <c r="AY6" s="441" t="s">
        <v>102</v>
      </c>
      <c r="AZ6" s="442"/>
      <c r="BA6" s="442"/>
      <c r="BB6" s="442"/>
      <c r="BC6" s="442"/>
      <c r="BD6" s="442"/>
      <c r="BE6" s="442"/>
      <c r="BF6" s="442"/>
      <c r="BG6" s="442"/>
      <c r="BH6" s="442"/>
      <c r="BI6" s="442"/>
      <c r="BJ6" s="442"/>
      <c r="BK6" s="442"/>
      <c r="BL6" s="442"/>
      <c r="BM6" s="443"/>
      <c r="BN6" s="407">
        <v>122869</v>
      </c>
      <c r="BO6" s="408"/>
      <c r="BP6" s="408"/>
      <c r="BQ6" s="408"/>
      <c r="BR6" s="408"/>
      <c r="BS6" s="408"/>
      <c r="BT6" s="408"/>
      <c r="BU6" s="409"/>
      <c r="BV6" s="407">
        <v>140435</v>
      </c>
      <c r="BW6" s="408"/>
      <c r="BX6" s="408"/>
      <c r="BY6" s="408"/>
      <c r="BZ6" s="408"/>
      <c r="CA6" s="408"/>
      <c r="CB6" s="408"/>
      <c r="CC6" s="409"/>
      <c r="CD6" s="410" t="s">
        <v>103</v>
      </c>
      <c r="CE6" s="411"/>
      <c r="CF6" s="411"/>
      <c r="CG6" s="411"/>
      <c r="CH6" s="411"/>
      <c r="CI6" s="411"/>
      <c r="CJ6" s="411"/>
      <c r="CK6" s="411"/>
      <c r="CL6" s="411"/>
      <c r="CM6" s="411"/>
      <c r="CN6" s="411"/>
      <c r="CO6" s="411"/>
      <c r="CP6" s="411"/>
      <c r="CQ6" s="411"/>
      <c r="CR6" s="411"/>
      <c r="CS6" s="412"/>
      <c r="CT6" s="444">
        <v>85.4</v>
      </c>
      <c r="CU6" s="445"/>
      <c r="CV6" s="445"/>
      <c r="CW6" s="445"/>
      <c r="CX6" s="445"/>
      <c r="CY6" s="445"/>
      <c r="CZ6" s="445"/>
      <c r="DA6" s="446"/>
      <c r="DB6" s="444">
        <v>85.9</v>
      </c>
      <c r="DC6" s="445"/>
      <c r="DD6" s="445"/>
      <c r="DE6" s="445"/>
      <c r="DF6" s="445"/>
      <c r="DG6" s="445"/>
      <c r="DH6" s="445"/>
      <c r="DI6" s="446"/>
    </row>
    <row r="7" spans="1:119" ht="18.75" customHeight="1" x14ac:dyDescent="0.15">
      <c r="A7" s="180"/>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104</v>
      </c>
      <c r="AN7" s="437"/>
      <c r="AO7" s="437"/>
      <c r="AP7" s="437"/>
      <c r="AQ7" s="437"/>
      <c r="AR7" s="437"/>
      <c r="AS7" s="437"/>
      <c r="AT7" s="438"/>
      <c r="AU7" s="439" t="s">
        <v>94</v>
      </c>
      <c r="AV7" s="440"/>
      <c r="AW7" s="440"/>
      <c r="AX7" s="440"/>
      <c r="AY7" s="441" t="s">
        <v>105</v>
      </c>
      <c r="AZ7" s="442"/>
      <c r="BA7" s="442"/>
      <c r="BB7" s="442"/>
      <c r="BC7" s="442"/>
      <c r="BD7" s="442"/>
      <c r="BE7" s="442"/>
      <c r="BF7" s="442"/>
      <c r="BG7" s="442"/>
      <c r="BH7" s="442"/>
      <c r="BI7" s="442"/>
      <c r="BJ7" s="442"/>
      <c r="BK7" s="442"/>
      <c r="BL7" s="442"/>
      <c r="BM7" s="443"/>
      <c r="BN7" s="407">
        <v>6829</v>
      </c>
      <c r="BO7" s="408"/>
      <c r="BP7" s="408"/>
      <c r="BQ7" s="408"/>
      <c r="BR7" s="408"/>
      <c r="BS7" s="408"/>
      <c r="BT7" s="408"/>
      <c r="BU7" s="409"/>
      <c r="BV7" s="407">
        <v>8178</v>
      </c>
      <c r="BW7" s="408"/>
      <c r="BX7" s="408"/>
      <c r="BY7" s="408"/>
      <c r="BZ7" s="408"/>
      <c r="CA7" s="408"/>
      <c r="CB7" s="408"/>
      <c r="CC7" s="409"/>
      <c r="CD7" s="410" t="s">
        <v>106</v>
      </c>
      <c r="CE7" s="411"/>
      <c r="CF7" s="411"/>
      <c r="CG7" s="411"/>
      <c r="CH7" s="411"/>
      <c r="CI7" s="411"/>
      <c r="CJ7" s="411"/>
      <c r="CK7" s="411"/>
      <c r="CL7" s="411"/>
      <c r="CM7" s="411"/>
      <c r="CN7" s="411"/>
      <c r="CO7" s="411"/>
      <c r="CP7" s="411"/>
      <c r="CQ7" s="411"/>
      <c r="CR7" s="411"/>
      <c r="CS7" s="412"/>
      <c r="CT7" s="407">
        <v>3202805</v>
      </c>
      <c r="CU7" s="408"/>
      <c r="CV7" s="408"/>
      <c r="CW7" s="408"/>
      <c r="CX7" s="408"/>
      <c r="CY7" s="408"/>
      <c r="CZ7" s="408"/>
      <c r="DA7" s="409"/>
      <c r="DB7" s="407">
        <v>3323619</v>
      </c>
      <c r="DC7" s="408"/>
      <c r="DD7" s="408"/>
      <c r="DE7" s="408"/>
      <c r="DF7" s="408"/>
      <c r="DG7" s="408"/>
      <c r="DH7" s="408"/>
      <c r="DI7" s="409"/>
    </row>
    <row r="8" spans="1:119" ht="18.75" customHeight="1" thickBot="1" x14ac:dyDescent="0.2">
      <c r="A8" s="180"/>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107</v>
      </c>
      <c r="AN8" s="437"/>
      <c r="AO8" s="437"/>
      <c r="AP8" s="437"/>
      <c r="AQ8" s="437"/>
      <c r="AR8" s="437"/>
      <c r="AS8" s="437"/>
      <c r="AT8" s="438"/>
      <c r="AU8" s="439" t="s">
        <v>94</v>
      </c>
      <c r="AV8" s="440"/>
      <c r="AW8" s="440"/>
      <c r="AX8" s="440"/>
      <c r="AY8" s="441" t="s">
        <v>108</v>
      </c>
      <c r="AZ8" s="442"/>
      <c r="BA8" s="442"/>
      <c r="BB8" s="442"/>
      <c r="BC8" s="442"/>
      <c r="BD8" s="442"/>
      <c r="BE8" s="442"/>
      <c r="BF8" s="442"/>
      <c r="BG8" s="442"/>
      <c r="BH8" s="442"/>
      <c r="BI8" s="442"/>
      <c r="BJ8" s="442"/>
      <c r="BK8" s="442"/>
      <c r="BL8" s="442"/>
      <c r="BM8" s="443"/>
      <c r="BN8" s="407">
        <v>116040</v>
      </c>
      <c r="BO8" s="408"/>
      <c r="BP8" s="408"/>
      <c r="BQ8" s="408"/>
      <c r="BR8" s="408"/>
      <c r="BS8" s="408"/>
      <c r="BT8" s="408"/>
      <c r="BU8" s="409"/>
      <c r="BV8" s="407">
        <v>132257</v>
      </c>
      <c r="BW8" s="408"/>
      <c r="BX8" s="408"/>
      <c r="BY8" s="408"/>
      <c r="BZ8" s="408"/>
      <c r="CA8" s="408"/>
      <c r="CB8" s="408"/>
      <c r="CC8" s="409"/>
      <c r="CD8" s="410" t="s">
        <v>109</v>
      </c>
      <c r="CE8" s="411"/>
      <c r="CF8" s="411"/>
      <c r="CG8" s="411"/>
      <c r="CH8" s="411"/>
      <c r="CI8" s="411"/>
      <c r="CJ8" s="411"/>
      <c r="CK8" s="411"/>
      <c r="CL8" s="411"/>
      <c r="CM8" s="411"/>
      <c r="CN8" s="411"/>
      <c r="CO8" s="411"/>
      <c r="CP8" s="411"/>
      <c r="CQ8" s="411"/>
      <c r="CR8" s="411"/>
      <c r="CS8" s="412"/>
      <c r="CT8" s="447">
        <v>0.27</v>
      </c>
      <c r="CU8" s="448"/>
      <c r="CV8" s="448"/>
      <c r="CW8" s="448"/>
      <c r="CX8" s="448"/>
      <c r="CY8" s="448"/>
      <c r="CZ8" s="448"/>
      <c r="DA8" s="449"/>
      <c r="DB8" s="447">
        <v>0.28999999999999998</v>
      </c>
      <c r="DC8" s="448"/>
      <c r="DD8" s="448"/>
      <c r="DE8" s="448"/>
      <c r="DF8" s="448"/>
      <c r="DG8" s="448"/>
      <c r="DH8" s="448"/>
      <c r="DI8" s="449"/>
    </row>
    <row r="9" spans="1:119" ht="18.75" customHeight="1" thickBot="1" x14ac:dyDescent="0.2">
      <c r="A9" s="180"/>
      <c r="B9" s="401" t="s">
        <v>110</v>
      </c>
      <c r="C9" s="402"/>
      <c r="D9" s="402"/>
      <c r="E9" s="402"/>
      <c r="F9" s="402"/>
      <c r="G9" s="402"/>
      <c r="H9" s="402"/>
      <c r="I9" s="402"/>
      <c r="J9" s="402"/>
      <c r="K9" s="450"/>
      <c r="L9" s="451" t="s">
        <v>111</v>
      </c>
      <c r="M9" s="452"/>
      <c r="N9" s="452"/>
      <c r="O9" s="452"/>
      <c r="P9" s="452"/>
      <c r="Q9" s="453"/>
      <c r="R9" s="454">
        <v>6698</v>
      </c>
      <c r="S9" s="455"/>
      <c r="T9" s="455"/>
      <c r="U9" s="455"/>
      <c r="V9" s="456"/>
      <c r="W9" s="364" t="s">
        <v>112</v>
      </c>
      <c r="X9" s="365"/>
      <c r="Y9" s="365"/>
      <c r="Z9" s="365"/>
      <c r="AA9" s="365"/>
      <c r="AB9" s="365"/>
      <c r="AC9" s="365"/>
      <c r="AD9" s="365"/>
      <c r="AE9" s="365"/>
      <c r="AF9" s="365"/>
      <c r="AG9" s="365"/>
      <c r="AH9" s="365"/>
      <c r="AI9" s="365"/>
      <c r="AJ9" s="365"/>
      <c r="AK9" s="365"/>
      <c r="AL9" s="366"/>
      <c r="AM9" s="436" t="s">
        <v>113</v>
      </c>
      <c r="AN9" s="437"/>
      <c r="AO9" s="437"/>
      <c r="AP9" s="437"/>
      <c r="AQ9" s="437"/>
      <c r="AR9" s="437"/>
      <c r="AS9" s="437"/>
      <c r="AT9" s="438"/>
      <c r="AU9" s="439" t="s">
        <v>94</v>
      </c>
      <c r="AV9" s="440"/>
      <c r="AW9" s="440"/>
      <c r="AX9" s="440"/>
      <c r="AY9" s="441" t="s">
        <v>114</v>
      </c>
      <c r="AZ9" s="442"/>
      <c r="BA9" s="442"/>
      <c r="BB9" s="442"/>
      <c r="BC9" s="442"/>
      <c r="BD9" s="442"/>
      <c r="BE9" s="442"/>
      <c r="BF9" s="442"/>
      <c r="BG9" s="442"/>
      <c r="BH9" s="442"/>
      <c r="BI9" s="442"/>
      <c r="BJ9" s="442"/>
      <c r="BK9" s="442"/>
      <c r="BL9" s="442"/>
      <c r="BM9" s="443"/>
      <c r="BN9" s="407">
        <v>-16217</v>
      </c>
      <c r="BO9" s="408"/>
      <c r="BP9" s="408"/>
      <c r="BQ9" s="408"/>
      <c r="BR9" s="408"/>
      <c r="BS9" s="408"/>
      <c r="BT9" s="408"/>
      <c r="BU9" s="409"/>
      <c r="BV9" s="407">
        <v>26830</v>
      </c>
      <c r="BW9" s="408"/>
      <c r="BX9" s="408"/>
      <c r="BY9" s="408"/>
      <c r="BZ9" s="408"/>
      <c r="CA9" s="408"/>
      <c r="CB9" s="408"/>
      <c r="CC9" s="409"/>
      <c r="CD9" s="410" t="s">
        <v>115</v>
      </c>
      <c r="CE9" s="411"/>
      <c r="CF9" s="411"/>
      <c r="CG9" s="411"/>
      <c r="CH9" s="411"/>
      <c r="CI9" s="411"/>
      <c r="CJ9" s="411"/>
      <c r="CK9" s="411"/>
      <c r="CL9" s="411"/>
      <c r="CM9" s="411"/>
      <c r="CN9" s="411"/>
      <c r="CO9" s="411"/>
      <c r="CP9" s="411"/>
      <c r="CQ9" s="411"/>
      <c r="CR9" s="411"/>
      <c r="CS9" s="412"/>
      <c r="CT9" s="404">
        <v>8.6</v>
      </c>
      <c r="CU9" s="405"/>
      <c r="CV9" s="405"/>
      <c r="CW9" s="405"/>
      <c r="CX9" s="405"/>
      <c r="CY9" s="405"/>
      <c r="CZ9" s="405"/>
      <c r="DA9" s="406"/>
      <c r="DB9" s="404">
        <v>7.9</v>
      </c>
      <c r="DC9" s="405"/>
      <c r="DD9" s="405"/>
      <c r="DE9" s="405"/>
      <c r="DF9" s="405"/>
      <c r="DG9" s="405"/>
      <c r="DH9" s="405"/>
      <c r="DI9" s="406"/>
    </row>
    <row r="10" spans="1:119" ht="18.75" customHeight="1" thickBot="1" x14ac:dyDescent="0.2">
      <c r="A10" s="180"/>
      <c r="B10" s="401"/>
      <c r="C10" s="402"/>
      <c r="D10" s="402"/>
      <c r="E10" s="402"/>
      <c r="F10" s="402"/>
      <c r="G10" s="402"/>
      <c r="H10" s="402"/>
      <c r="I10" s="402"/>
      <c r="J10" s="402"/>
      <c r="K10" s="450"/>
      <c r="L10" s="457" t="s">
        <v>116</v>
      </c>
      <c r="M10" s="437"/>
      <c r="N10" s="437"/>
      <c r="O10" s="437"/>
      <c r="P10" s="437"/>
      <c r="Q10" s="438"/>
      <c r="R10" s="458">
        <v>7238</v>
      </c>
      <c r="S10" s="459"/>
      <c r="T10" s="459"/>
      <c r="U10" s="459"/>
      <c r="V10" s="460"/>
      <c r="W10" s="395"/>
      <c r="X10" s="396"/>
      <c r="Y10" s="396"/>
      <c r="Z10" s="396"/>
      <c r="AA10" s="396"/>
      <c r="AB10" s="396"/>
      <c r="AC10" s="396"/>
      <c r="AD10" s="396"/>
      <c r="AE10" s="396"/>
      <c r="AF10" s="396"/>
      <c r="AG10" s="396"/>
      <c r="AH10" s="396"/>
      <c r="AI10" s="396"/>
      <c r="AJ10" s="396"/>
      <c r="AK10" s="396"/>
      <c r="AL10" s="399"/>
      <c r="AM10" s="436" t="s">
        <v>117</v>
      </c>
      <c r="AN10" s="437"/>
      <c r="AO10" s="437"/>
      <c r="AP10" s="437"/>
      <c r="AQ10" s="437"/>
      <c r="AR10" s="437"/>
      <c r="AS10" s="437"/>
      <c r="AT10" s="438"/>
      <c r="AU10" s="439" t="s">
        <v>94</v>
      </c>
      <c r="AV10" s="440"/>
      <c r="AW10" s="440"/>
      <c r="AX10" s="440"/>
      <c r="AY10" s="441" t="s">
        <v>118</v>
      </c>
      <c r="AZ10" s="442"/>
      <c r="BA10" s="442"/>
      <c r="BB10" s="442"/>
      <c r="BC10" s="442"/>
      <c r="BD10" s="442"/>
      <c r="BE10" s="442"/>
      <c r="BF10" s="442"/>
      <c r="BG10" s="442"/>
      <c r="BH10" s="442"/>
      <c r="BI10" s="442"/>
      <c r="BJ10" s="442"/>
      <c r="BK10" s="442"/>
      <c r="BL10" s="442"/>
      <c r="BM10" s="443"/>
      <c r="BN10" s="407">
        <v>10000</v>
      </c>
      <c r="BO10" s="408"/>
      <c r="BP10" s="408"/>
      <c r="BQ10" s="408"/>
      <c r="BR10" s="408"/>
      <c r="BS10" s="408"/>
      <c r="BT10" s="408"/>
      <c r="BU10" s="409"/>
      <c r="BV10" s="407">
        <v>111000</v>
      </c>
      <c r="BW10" s="408"/>
      <c r="BX10" s="408"/>
      <c r="BY10" s="408"/>
      <c r="BZ10" s="408"/>
      <c r="CA10" s="408"/>
      <c r="CB10" s="408"/>
      <c r="CC10" s="409"/>
      <c r="CD10" s="183" t="s">
        <v>119</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row>
    <row r="11" spans="1:119" ht="18.75" customHeight="1" thickBot="1" x14ac:dyDescent="0.2">
      <c r="A11" s="180"/>
      <c r="B11" s="401"/>
      <c r="C11" s="402"/>
      <c r="D11" s="402"/>
      <c r="E11" s="402"/>
      <c r="F11" s="402"/>
      <c r="G11" s="402"/>
      <c r="H11" s="402"/>
      <c r="I11" s="402"/>
      <c r="J11" s="402"/>
      <c r="K11" s="450"/>
      <c r="L11" s="461" t="s">
        <v>120</v>
      </c>
      <c r="M11" s="462"/>
      <c r="N11" s="462"/>
      <c r="O11" s="462"/>
      <c r="P11" s="462"/>
      <c r="Q11" s="463"/>
      <c r="R11" s="464" t="s">
        <v>121</v>
      </c>
      <c r="S11" s="465"/>
      <c r="T11" s="465"/>
      <c r="U11" s="465"/>
      <c r="V11" s="466"/>
      <c r="W11" s="395"/>
      <c r="X11" s="396"/>
      <c r="Y11" s="396"/>
      <c r="Z11" s="396"/>
      <c r="AA11" s="396"/>
      <c r="AB11" s="396"/>
      <c r="AC11" s="396"/>
      <c r="AD11" s="396"/>
      <c r="AE11" s="396"/>
      <c r="AF11" s="396"/>
      <c r="AG11" s="396"/>
      <c r="AH11" s="396"/>
      <c r="AI11" s="396"/>
      <c r="AJ11" s="396"/>
      <c r="AK11" s="396"/>
      <c r="AL11" s="399"/>
      <c r="AM11" s="436" t="s">
        <v>122</v>
      </c>
      <c r="AN11" s="437"/>
      <c r="AO11" s="437"/>
      <c r="AP11" s="437"/>
      <c r="AQ11" s="437"/>
      <c r="AR11" s="437"/>
      <c r="AS11" s="437"/>
      <c r="AT11" s="438"/>
      <c r="AU11" s="439" t="s">
        <v>94</v>
      </c>
      <c r="AV11" s="440"/>
      <c r="AW11" s="440"/>
      <c r="AX11" s="440"/>
      <c r="AY11" s="441" t="s">
        <v>123</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124</v>
      </c>
      <c r="CE11" s="411"/>
      <c r="CF11" s="411"/>
      <c r="CG11" s="411"/>
      <c r="CH11" s="411"/>
      <c r="CI11" s="411"/>
      <c r="CJ11" s="411"/>
      <c r="CK11" s="411"/>
      <c r="CL11" s="411"/>
      <c r="CM11" s="411"/>
      <c r="CN11" s="411"/>
      <c r="CO11" s="411"/>
      <c r="CP11" s="411"/>
      <c r="CQ11" s="411"/>
      <c r="CR11" s="411"/>
      <c r="CS11" s="412"/>
      <c r="CT11" s="447" t="s">
        <v>125</v>
      </c>
      <c r="CU11" s="448"/>
      <c r="CV11" s="448"/>
      <c r="CW11" s="448"/>
      <c r="CX11" s="448"/>
      <c r="CY11" s="448"/>
      <c r="CZ11" s="448"/>
      <c r="DA11" s="449"/>
      <c r="DB11" s="447" t="s">
        <v>125</v>
      </c>
      <c r="DC11" s="448"/>
      <c r="DD11" s="448"/>
      <c r="DE11" s="448"/>
      <c r="DF11" s="448"/>
      <c r="DG11" s="448"/>
      <c r="DH11" s="448"/>
      <c r="DI11" s="449"/>
    </row>
    <row r="12" spans="1:119" ht="18.75" customHeight="1" x14ac:dyDescent="0.15">
      <c r="A12" s="180"/>
      <c r="B12" s="467" t="s">
        <v>126</v>
      </c>
      <c r="C12" s="468"/>
      <c r="D12" s="468"/>
      <c r="E12" s="468"/>
      <c r="F12" s="468"/>
      <c r="G12" s="468"/>
      <c r="H12" s="468"/>
      <c r="I12" s="468"/>
      <c r="J12" s="468"/>
      <c r="K12" s="469"/>
      <c r="L12" s="476" t="s">
        <v>127</v>
      </c>
      <c r="M12" s="477"/>
      <c r="N12" s="477"/>
      <c r="O12" s="477"/>
      <c r="P12" s="477"/>
      <c r="Q12" s="478"/>
      <c r="R12" s="479">
        <v>6401</v>
      </c>
      <c r="S12" s="480"/>
      <c r="T12" s="480"/>
      <c r="U12" s="480"/>
      <c r="V12" s="481"/>
      <c r="W12" s="482" t="s">
        <v>1</v>
      </c>
      <c r="X12" s="440"/>
      <c r="Y12" s="440"/>
      <c r="Z12" s="440"/>
      <c r="AA12" s="440"/>
      <c r="AB12" s="483"/>
      <c r="AC12" s="484" t="s">
        <v>128</v>
      </c>
      <c r="AD12" s="485"/>
      <c r="AE12" s="485"/>
      <c r="AF12" s="485"/>
      <c r="AG12" s="486"/>
      <c r="AH12" s="484" t="s">
        <v>129</v>
      </c>
      <c r="AI12" s="485"/>
      <c r="AJ12" s="485"/>
      <c r="AK12" s="485"/>
      <c r="AL12" s="487"/>
      <c r="AM12" s="436" t="s">
        <v>130</v>
      </c>
      <c r="AN12" s="437"/>
      <c r="AO12" s="437"/>
      <c r="AP12" s="437"/>
      <c r="AQ12" s="437"/>
      <c r="AR12" s="437"/>
      <c r="AS12" s="437"/>
      <c r="AT12" s="438"/>
      <c r="AU12" s="439" t="s">
        <v>94</v>
      </c>
      <c r="AV12" s="440"/>
      <c r="AW12" s="440"/>
      <c r="AX12" s="440"/>
      <c r="AY12" s="441" t="s">
        <v>131</v>
      </c>
      <c r="AZ12" s="442"/>
      <c r="BA12" s="442"/>
      <c r="BB12" s="442"/>
      <c r="BC12" s="442"/>
      <c r="BD12" s="442"/>
      <c r="BE12" s="442"/>
      <c r="BF12" s="442"/>
      <c r="BG12" s="442"/>
      <c r="BH12" s="442"/>
      <c r="BI12" s="442"/>
      <c r="BJ12" s="442"/>
      <c r="BK12" s="442"/>
      <c r="BL12" s="442"/>
      <c r="BM12" s="443"/>
      <c r="BN12" s="407">
        <v>50000</v>
      </c>
      <c r="BO12" s="408"/>
      <c r="BP12" s="408"/>
      <c r="BQ12" s="408"/>
      <c r="BR12" s="408"/>
      <c r="BS12" s="408"/>
      <c r="BT12" s="408"/>
      <c r="BU12" s="409"/>
      <c r="BV12" s="407">
        <v>0</v>
      </c>
      <c r="BW12" s="408"/>
      <c r="BX12" s="408"/>
      <c r="BY12" s="408"/>
      <c r="BZ12" s="408"/>
      <c r="CA12" s="408"/>
      <c r="CB12" s="408"/>
      <c r="CC12" s="409"/>
      <c r="CD12" s="410" t="s">
        <v>132</v>
      </c>
      <c r="CE12" s="411"/>
      <c r="CF12" s="411"/>
      <c r="CG12" s="411"/>
      <c r="CH12" s="411"/>
      <c r="CI12" s="411"/>
      <c r="CJ12" s="411"/>
      <c r="CK12" s="411"/>
      <c r="CL12" s="411"/>
      <c r="CM12" s="411"/>
      <c r="CN12" s="411"/>
      <c r="CO12" s="411"/>
      <c r="CP12" s="411"/>
      <c r="CQ12" s="411"/>
      <c r="CR12" s="411"/>
      <c r="CS12" s="412"/>
      <c r="CT12" s="447" t="s">
        <v>125</v>
      </c>
      <c r="CU12" s="448"/>
      <c r="CV12" s="448"/>
      <c r="CW12" s="448"/>
      <c r="CX12" s="448"/>
      <c r="CY12" s="448"/>
      <c r="CZ12" s="448"/>
      <c r="DA12" s="449"/>
      <c r="DB12" s="447" t="s">
        <v>125</v>
      </c>
      <c r="DC12" s="448"/>
      <c r="DD12" s="448"/>
      <c r="DE12" s="448"/>
      <c r="DF12" s="448"/>
      <c r="DG12" s="448"/>
      <c r="DH12" s="448"/>
      <c r="DI12" s="449"/>
    </row>
    <row r="13" spans="1:119" ht="18.75" customHeight="1" x14ac:dyDescent="0.15">
      <c r="A13" s="180"/>
      <c r="B13" s="470"/>
      <c r="C13" s="471"/>
      <c r="D13" s="471"/>
      <c r="E13" s="471"/>
      <c r="F13" s="471"/>
      <c r="G13" s="471"/>
      <c r="H13" s="471"/>
      <c r="I13" s="471"/>
      <c r="J13" s="471"/>
      <c r="K13" s="472"/>
      <c r="L13" s="189"/>
      <c r="M13" s="498" t="s">
        <v>133</v>
      </c>
      <c r="N13" s="499"/>
      <c r="O13" s="499"/>
      <c r="P13" s="499"/>
      <c r="Q13" s="500"/>
      <c r="R13" s="491">
        <v>6369</v>
      </c>
      <c r="S13" s="492"/>
      <c r="T13" s="492"/>
      <c r="U13" s="492"/>
      <c r="V13" s="493"/>
      <c r="W13" s="423" t="s">
        <v>134</v>
      </c>
      <c r="X13" s="424"/>
      <c r="Y13" s="424"/>
      <c r="Z13" s="424"/>
      <c r="AA13" s="424"/>
      <c r="AB13" s="414"/>
      <c r="AC13" s="458">
        <v>658</v>
      </c>
      <c r="AD13" s="459"/>
      <c r="AE13" s="459"/>
      <c r="AF13" s="459"/>
      <c r="AG13" s="501"/>
      <c r="AH13" s="458">
        <v>735</v>
      </c>
      <c r="AI13" s="459"/>
      <c r="AJ13" s="459"/>
      <c r="AK13" s="459"/>
      <c r="AL13" s="460"/>
      <c r="AM13" s="436" t="s">
        <v>135</v>
      </c>
      <c r="AN13" s="437"/>
      <c r="AO13" s="437"/>
      <c r="AP13" s="437"/>
      <c r="AQ13" s="437"/>
      <c r="AR13" s="437"/>
      <c r="AS13" s="437"/>
      <c r="AT13" s="438"/>
      <c r="AU13" s="439" t="s">
        <v>136</v>
      </c>
      <c r="AV13" s="440"/>
      <c r="AW13" s="440"/>
      <c r="AX13" s="440"/>
      <c r="AY13" s="441" t="s">
        <v>137</v>
      </c>
      <c r="AZ13" s="442"/>
      <c r="BA13" s="442"/>
      <c r="BB13" s="442"/>
      <c r="BC13" s="442"/>
      <c r="BD13" s="442"/>
      <c r="BE13" s="442"/>
      <c r="BF13" s="442"/>
      <c r="BG13" s="442"/>
      <c r="BH13" s="442"/>
      <c r="BI13" s="442"/>
      <c r="BJ13" s="442"/>
      <c r="BK13" s="442"/>
      <c r="BL13" s="442"/>
      <c r="BM13" s="443"/>
      <c r="BN13" s="407">
        <v>-56217</v>
      </c>
      <c r="BO13" s="408"/>
      <c r="BP13" s="408"/>
      <c r="BQ13" s="408"/>
      <c r="BR13" s="408"/>
      <c r="BS13" s="408"/>
      <c r="BT13" s="408"/>
      <c r="BU13" s="409"/>
      <c r="BV13" s="407">
        <v>137830</v>
      </c>
      <c r="BW13" s="408"/>
      <c r="BX13" s="408"/>
      <c r="BY13" s="408"/>
      <c r="BZ13" s="408"/>
      <c r="CA13" s="408"/>
      <c r="CB13" s="408"/>
      <c r="CC13" s="409"/>
      <c r="CD13" s="410" t="s">
        <v>138</v>
      </c>
      <c r="CE13" s="411"/>
      <c r="CF13" s="411"/>
      <c r="CG13" s="411"/>
      <c r="CH13" s="411"/>
      <c r="CI13" s="411"/>
      <c r="CJ13" s="411"/>
      <c r="CK13" s="411"/>
      <c r="CL13" s="411"/>
      <c r="CM13" s="411"/>
      <c r="CN13" s="411"/>
      <c r="CO13" s="411"/>
      <c r="CP13" s="411"/>
      <c r="CQ13" s="411"/>
      <c r="CR13" s="411"/>
      <c r="CS13" s="412"/>
      <c r="CT13" s="404">
        <v>9.9</v>
      </c>
      <c r="CU13" s="405"/>
      <c r="CV13" s="405"/>
      <c r="CW13" s="405"/>
      <c r="CX13" s="405"/>
      <c r="CY13" s="405"/>
      <c r="CZ13" s="405"/>
      <c r="DA13" s="406"/>
      <c r="DB13" s="404">
        <v>10.199999999999999</v>
      </c>
      <c r="DC13" s="405"/>
      <c r="DD13" s="405"/>
      <c r="DE13" s="405"/>
      <c r="DF13" s="405"/>
      <c r="DG13" s="405"/>
      <c r="DH13" s="405"/>
      <c r="DI13" s="406"/>
    </row>
    <row r="14" spans="1:119" ht="18.75" customHeight="1" thickBot="1" x14ac:dyDescent="0.2">
      <c r="A14" s="180"/>
      <c r="B14" s="470"/>
      <c r="C14" s="471"/>
      <c r="D14" s="471"/>
      <c r="E14" s="471"/>
      <c r="F14" s="471"/>
      <c r="G14" s="471"/>
      <c r="H14" s="471"/>
      <c r="I14" s="471"/>
      <c r="J14" s="471"/>
      <c r="K14" s="472"/>
      <c r="L14" s="488" t="s">
        <v>139</v>
      </c>
      <c r="M14" s="489"/>
      <c r="N14" s="489"/>
      <c r="O14" s="489"/>
      <c r="P14" s="489"/>
      <c r="Q14" s="490"/>
      <c r="R14" s="491">
        <v>6523</v>
      </c>
      <c r="S14" s="492"/>
      <c r="T14" s="492"/>
      <c r="U14" s="492"/>
      <c r="V14" s="493"/>
      <c r="W14" s="397"/>
      <c r="X14" s="398"/>
      <c r="Y14" s="398"/>
      <c r="Z14" s="398"/>
      <c r="AA14" s="398"/>
      <c r="AB14" s="387"/>
      <c r="AC14" s="494">
        <v>18.899999999999999</v>
      </c>
      <c r="AD14" s="495"/>
      <c r="AE14" s="495"/>
      <c r="AF14" s="495"/>
      <c r="AG14" s="496"/>
      <c r="AH14" s="494">
        <v>19.2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140</v>
      </c>
      <c r="CE14" s="503"/>
      <c r="CF14" s="503"/>
      <c r="CG14" s="503"/>
      <c r="CH14" s="503"/>
      <c r="CI14" s="503"/>
      <c r="CJ14" s="503"/>
      <c r="CK14" s="503"/>
      <c r="CL14" s="503"/>
      <c r="CM14" s="503"/>
      <c r="CN14" s="503"/>
      <c r="CO14" s="503"/>
      <c r="CP14" s="503"/>
      <c r="CQ14" s="503"/>
      <c r="CR14" s="503"/>
      <c r="CS14" s="504"/>
      <c r="CT14" s="505">
        <v>76.3</v>
      </c>
      <c r="CU14" s="506"/>
      <c r="CV14" s="506"/>
      <c r="CW14" s="506"/>
      <c r="CX14" s="506"/>
      <c r="CY14" s="506"/>
      <c r="CZ14" s="506"/>
      <c r="DA14" s="507"/>
      <c r="DB14" s="505">
        <v>79.099999999999994</v>
      </c>
      <c r="DC14" s="506"/>
      <c r="DD14" s="506"/>
      <c r="DE14" s="506"/>
      <c r="DF14" s="506"/>
      <c r="DG14" s="506"/>
      <c r="DH14" s="506"/>
      <c r="DI14" s="507"/>
    </row>
    <row r="15" spans="1:119" ht="18.75" customHeight="1" x14ac:dyDescent="0.15">
      <c r="A15" s="180"/>
      <c r="B15" s="470"/>
      <c r="C15" s="471"/>
      <c r="D15" s="471"/>
      <c r="E15" s="471"/>
      <c r="F15" s="471"/>
      <c r="G15" s="471"/>
      <c r="H15" s="471"/>
      <c r="I15" s="471"/>
      <c r="J15" s="471"/>
      <c r="K15" s="472"/>
      <c r="L15" s="189"/>
      <c r="M15" s="498" t="s">
        <v>133</v>
      </c>
      <c r="N15" s="499"/>
      <c r="O15" s="499"/>
      <c r="P15" s="499"/>
      <c r="Q15" s="500"/>
      <c r="R15" s="491">
        <v>6492</v>
      </c>
      <c r="S15" s="492"/>
      <c r="T15" s="492"/>
      <c r="U15" s="492"/>
      <c r="V15" s="493"/>
      <c r="W15" s="423" t="s">
        <v>141</v>
      </c>
      <c r="X15" s="424"/>
      <c r="Y15" s="424"/>
      <c r="Z15" s="424"/>
      <c r="AA15" s="424"/>
      <c r="AB15" s="414"/>
      <c r="AC15" s="458">
        <v>1167</v>
      </c>
      <c r="AD15" s="459"/>
      <c r="AE15" s="459"/>
      <c r="AF15" s="459"/>
      <c r="AG15" s="501"/>
      <c r="AH15" s="458">
        <v>1312</v>
      </c>
      <c r="AI15" s="459"/>
      <c r="AJ15" s="459"/>
      <c r="AK15" s="459"/>
      <c r="AL15" s="460"/>
      <c r="AM15" s="436"/>
      <c r="AN15" s="437"/>
      <c r="AO15" s="437"/>
      <c r="AP15" s="437"/>
      <c r="AQ15" s="437"/>
      <c r="AR15" s="437"/>
      <c r="AS15" s="437"/>
      <c r="AT15" s="438"/>
      <c r="AU15" s="439"/>
      <c r="AV15" s="440"/>
      <c r="AW15" s="440"/>
      <c r="AX15" s="440"/>
      <c r="AY15" s="367" t="s">
        <v>142</v>
      </c>
      <c r="AZ15" s="368"/>
      <c r="BA15" s="368"/>
      <c r="BB15" s="368"/>
      <c r="BC15" s="368"/>
      <c r="BD15" s="368"/>
      <c r="BE15" s="368"/>
      <c r="BF15" s="368"/>
      <c r="BG15" s="368"/>
      <c r="BH15" s="368"/>
      <c r="BI15" s="368"/>
      <c r="BJ15" s="368"/>
      <c r="BK15" s="368"/>
      <c r="BL15" s="368"/>
      <c r="BM15" s="369"/>
      <c r="BN15" s="370">
        <v>808623</v>
      </c>
      <c r="BO15" s="371"/>
      <c r="BP15" s="371"/>
      <c r="BQ15" s="371"/>
      <c r="BR15" s="371"/>
      <c r="BS15" s="371"/>
      <c r="BT15" s="371"/>
      <c r="BU15" s="372"/>
      <c r="BV15" s="370">
        <v>787294</v>
      </c>
      <c r="BW15" s="371"/>
      <c r="BX15" s="371"/>
      <c r="BY15" s="371"/>
      <c r="BZ15" s="371"/>
      <c r="CA15" s="371"/>
      <c r="CB15" s="371"/>
      <c r="CC15" s="372"/>
      <c r="CD15" s="508" t="s">
        <v>143</v>
      </c>
      <c r="CE15" s="509"/>
      <c r="CF15" s="509"/>
      <c r="CG15" s="509"/>
      <c r="CH15" s="509"/>
      <c r="CI15" s="509"/>
      <c r="CJ15" s="509"/>
      <c r="CK15" s="509"/>
      <c r="CL15" s="509"/>
      <c r="CM15" s="509"/>
      <c r="CN15" s="509"/>
      <c r="CO15" s="509"/>
      <c r="CP15" s="509"/>
      <c r="CQ15" s="509"/>
      <c r="CR15" s="509"/>
      <c r="CS15" s="510"/>
      <c r="CT15" s="190"/>
      <c r="CU15" s="191"/>
      <c r="CV15" s="191"/>
      <c r="CW15" s="191"/>
      <c r="CX15" s="191"/>
      <c r="CY15" s="191"/>
      <c r="CZ15" s="191"/>
      <c r="DA15" s="192"/>
      <c r="DB15" s="190"/>
      <c r="DC15" s="191"/>
      <c r="DD15" s="191"/>
      <c r="DE15" s="191"/>
      <c r="DF15" s="191"/>
      <c r="DG15" s="191"/>
      <c r="DH15" s="191"/>
      <c r="DI15" s="192"/>
    </row>
    <row r="16" spans="1:119" ht="18.75" customHeight="1" x14ac:dyDescent="0.15">
      <c r="A16" s="180"/>
      <c r="B16" s="470"/>
      <c r="C16" s="471"/>
      <c r="D16" s="471"/>
      <c r="E16" s="471"/>
      <c r="F16" s="471"/>
      <c r="G16" s="471"/>
      <c r="H16" s="471"/>
      <c r="I16" s="471"/>
      <c r="J16" s="471"/>
      <c r="K16" s="472"/>
      <c r="L16" s="488" t="s">
        <v>144</v>
      </c>
      <c r="M16" s="511"/>
      <c r="N16" s="511"/>
      <c r="O16" s="511"/>
      <c r="P16" s="511"/>
      <c r="Q16" s="512"/>
      <c r="R16" s="513" t="s">
        <v>145</v>
      </c>
      <c r="S16" s="514"/>
      <c r="T16" s="514"/>
      <c r="U16" s="514"/>
      <c r="V16" s="515"/>
      <c r="W16" s="397"/>
      <c r="X16" s="398"/>
      <c r="Y16" s="398"/>
      <c r="Z16" s="398"/>
      <c r="AA16" s="398"/>
      <c r="AB16" s="387"/>
      <c r="AC16" s="494">
        <v>33.5</v>
      </c>
      <c r="AD16" s="495"/>
      <c r="AE16" s="495"/>
      <c r="AF16" s="495"/>
      <c r="AG16" s="496"/>
      <c r="AH16" s="494">
        <v>34.299999999999997</v>
      </c>
      <c r="AI16" s="495"/>
      <c r="AJ16" s="495"/>
      <c r="AK16" s="495"/>
      <c r="AL16" s="497"/>
      <c r="AM16" s="436"/>
      <c r="AN16" s="437"/>
      <c r="AO16" s="437"/>
      <c r="AP16" s="437"/>
      <c r="AQ16" s="437"/>
      <c r="AR16" s="437"/>
      <c r="AS16" s="437"/>
      <c r="AT16" s="438"/>
      <c r="AU16" s="439"/>
      <c r="AV16" s="440"/>
      <c r="AW16" s="440"/>
      <c r="AX16" s="440"/>
      <c r="AY16" s="441" t="s">
        <v>146</v>
      </c>
      <c r="AZ16" s="442"/>
      <c r="BA16" s="442"/>
      <c r="BB16" s="442"/>
      <c r="BC16" s="442"/>
      <c r="BD16" s="442"/>
      <c r="BE16" s="442"/>
      <c r="BF16" s="442"/>
      <c r="BG16" s="442"/>
      <c r="BH16" s="442"/>
      <c r="BI16" s="442"/>
      <c r="BJ16" s="442"/>
      <c r="BK16" s="442"/>
      <c r="BL16" s="442"/>
      <c r="BM16" s="443"/>
      <c r="BN16" s="407">
        <v>2981793</v>
      </c>
      <c r="BO16" s="408"/>
      <c r="BP16" s="408"/>
      <c r="BQ16" s="408"/>
      <c r="BR16" s="408"/>
      <c r="BS16" s="408"/>
      <c r="BT16" s="408"/>
      <c r="BU16" s="409"/>
      <c r="BV16" s="407">
        <v>3010868</v>
      </c>
      <c r="BW16" s="408"/>
      <c r="BX16" s="408"/>
      <c r="BY16" s="408"/>
      <c r="BZ16" s="408"/>
      <c r="CA16" s="408"/>
      <c r="CB16" s="408"/>
      <c r="CC16" s="409"/>
      <c r="CD16" s="193"/>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0"/>
      <c r="B17" s="473"/>
      <c r="C17" s="474"/>
      <c r="D17" s="474"/>
      <c r="E17" s="474"/>
      <c r="F17" s="474"/>
      <c r="G17" s="474"/>
      <c r="H17" s="474"/>
      <c r="I17" s="474"/>
      <c r="J17" s="474"/>
      <c r="K17" s="475"/>
      <c r="L17" s="194"/>
      <c r="M17" s="518" t="s">
        <v>147</v>
      </c>
      <c r="N17" s="519"/>
      <c r="O17" s="519"/>
      <c r="P17" s="519"/>
      <c r="Q17" s="520"/>
      <c r="R17" s="513" t="s">
        <v>145</v>
      </c>
      <c r="S17" s="514"/>
      <c r="T17" s="514"/>
      <c r="U17" s="514"/>
      <c r="V17" s="515"/>
      <c r="W17" s="423" t="s">
        <v>148</v>
      </c>
      <c r="X17" s="424"/>
      <c r="Y17" s="424"/>
      <c r="Z17" s="424"/>
      <c r="AA17" s="424"/>
      <c r="AB17" s="414"/>
      <c r="AC17" s="458">
        <v>1656</v>
      </c>
      <c r="AD17" s="459"/>
      <c r="AE17" s="459"/>
      <c r="AF17" s="459"/>
      <c r="AG17" s="501"/>
      <c r="AH17" s="458">
        <v>1777</v>
      </c>
      <c r="AI17" s="459"/>
      <c r="AJ17" s="459"/>
      <c r="AK17" s="459"/>
      <c r="AL17" s="460"/>
      <c r="AM17" s="436"/>
      <c r="AN17" s="437"/>
      <c r="AO17" s="437"/>
      <c r="AP17" s="437"/>
      <c r="AQ17" s="437"/>
      <c r="AR17" s="437"/>
      <c r="AS17" s="437"/>
      <c r="AT17" s="438"/>
      <c r="AU17" s="439"/>
      <c r="AV17" s="440"/>
      <c r="AW17" s="440"/>
      <c r="AX17" s="440"/>
      <c r="AY17" s="441" t="s">
        <v>149</v>
      </c>
      <c r="AZ17" s="442"/>
      <c r="BA17" s="442"/>
      <c r="BB17" s="442"/>
      <c r="BC17" s="442"/>
      <c r="BD17" s="442"/>
      <c r="BE17" s="442"/>
      <c r="BF17" s="442"/>
      <c r="BG17" s="442"/>
      <c r="BH17" s="442"/>
      <c r="BI17" s="442"/>
      <c r="BJ17" s="442"/>
      <c r="BK17" s="442"/>
      <c r="BL17" s="442"/>
      <c r="BM17" s="443"/>
      <c r="BN17" s="407">
        <v>995524</v>
      </c>
      <c r="BO17" s="408"/>
      <c r="BP17" s="408"/>
      <c r="BQ17" s="408"/>
      <c r="BR17" s="408"/>
      <c r="BS17" s="408"/>
      <c r="BT17" s="408"/>
      <c r="BU17" s="409"/>
      <c r="BV17" s="407">
        <v>968776</v>
      </c>
      <c r="BW17" s="408"/>
      <c r="BX17" s="408"/>
      <c r="BY17" s="408"/>
      <c r="BZ17" s="408"/>
      <c r="CA17" s="408"/>
      <c r="CB17" s="408"/>
      <c r="CC17" s="409"/>
      <c r="CD17" s="193"/>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0"/>
      <c r="B18" s="532" t="s">
        <v>150</v>
      </c>
      <c r="C18" s="450"/>
      <c r="D18" s="450"/>
      <c r="E18" s="533"/>
      <c r="F18" s="533"/>
      <c r="G18" s="533"/>
      <c r="H18" s="533"/>
      <c r="I18" s="533"/>
      <c r="J18" s="533"/>
      <c r="K18" s="533"/>
      <c r="L18" s="534">
        <v>109.28</v>
      </c>
      <c r="M18" s="534"/>
      <c r="N18" s="534"/>
      <c r="O18" s="534"/>
      <c r="P18" s="534"/>
      <c r="Q18" s="534"/>
      <c r="R18" s="535"/>
      <c r="S18" s="535"/>
      <c r="T18" s="535"/>
      <c r="U18" s="535"/>
      <c r="V18" s="536"/>
      <c r="W18" s="425"/>
      <c r="X18" s="426"/>
      <c r="Y18" s="426"/>
      <c r="Z18" s="426"/>
      <c r="AA18" s="426"/>
      <c r="AB18" s="417"/>
      <c r="AC18" s="537">
        <v>47.6</v>
      </c>
      <c r="AD18" s="538"/>
      <c r="AE18" s="538"/>
      <c r="AF18" s="538"/>
      <c r="AG18" s="539"/>
      <c r="AH18" s="537">
        <v>46.5</v>
      </c>
      <c r="AI18" s="538"/>
      <c r="AJ18" s="538"/>
      <c r="AK18" s="538"/>
      <c r="AL18" s="540"/>
      <c r="AM18" s="436"/>
      <c r="AN18" s="437"/>
      <c r="AO18" s="437"/>
      <c r="AP18" s="437"/>
      <c r="AQ18" s="437"/>
      <c r="AR18" s="437"/>
      <c r="AS18" s="437"/>
      <c r="AT18" s="438"/>
      <c r="AU18" s="439"/>
      <c r="AV18" s="440"/>
      <c r="AW18" s="440"/>
      <c r="AX18" s="440"/>
      <c r="AY18" s="441" t="s">
        <v>151</v>
      </c>
      <c r="AZ18" s="442"/>
      <c r="BA18" s="442"/>
      <c r="BB18" s="442"/>
      <c r="BC18" s="442"/>
      <c r="BD18" s="442"/>
      <c r="BE18" s="442"/>
      <c r="BF18" s="442"/>
      <c r="BG18" s="442"/>
      <c r="BH18" s="442"/>
      <c r="BI18" s="442"/>
      <c r="BJ18" s="442"/>
      <c r="BK18" s="442"/>
      <c r="BL18" s="442"/>
      <c r="BM18" s="443"/>
      <c r="BN18" s="407">
        <v>2803339</v>
      </c>
      <c r="BO18" s="408"/>
      <c r="BP18" s="408"/>
      <c r="BQ18" s="408"/>
      <c r="BR18" s="408"/>
      <c r="BS18" s="408"/>
      <c r="BT18" s="408"/>
      <c r="BU18" s="409"/>
      <c r="BV18" s="407">
        <v>2863826</v>
      </c>
      <c r="BW18" s="408"/>
      <c r="BX18" s="408"/>
      <c r="BY18" s="408"/>
      <c r="BZ18" s="408"/>
      <c r="CA18" s="408"/>
      <c r="CB18" s="408"/>
      <c r="CC18" s="409"/>
      <c r="CD18" s="193"/>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0"/>
      <c r="B19" s="532" t="s">
        <v>152</v>
      </c>
      <c r="C19" s="450"/>
      <c r="D19" s="450"/>
      <c r="E19" s="533"/>
      <c r="F19" s="533"/>
      <c r="G19" s="533"/>
      <c r="H19" s="533"/>
      <c r="I19" s="533"/>
      <c r="J19" s="533"/>
      <c r="K19" s="533"/>
      <c r="L19" s="541">
        <v>61</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153</v>
      </c>
      <c r="AZ19" s="442"/>
      <c r="BA19" s="442"/>
      <c r="BB19" s="442"/>
      <c r="BC19" s="442"/>
      <c r="BD19" s="442"/>
      <c r="BE19" s="442"/>
      <c r="BF19" s="442"/>
      <c r="BG19" s="442"/>
      <c r="BH19" s="442"/>
      <c r="BI19" s="442"/>
      <c r="BJ19" s="442"/>
      <c r="BK19" s="442"/>
      <c r="BL19" s="442"/>
      <c r="BM19" s="443"/>
      <c r="BN19" s="407">
        <v>3995203</v>
      </c>
      <c r="BO19" s="408"/>
      <c r="BP19" s="408"/>
      <c r="BQ19" s="408"/>
      <c r="BR19" s="408"/>
      <c r="BS19" s="408"/>
      <c r="BT19" s="408"/>
      <c r="BU19" s="409"/>
      <c r="BV19" s="407">
        <v>4084921</v>
      </c>
      <c r="BW19" s="408"/>
      <c r="BX19" s="408"/>
      <c r="BY19" s="408"/>
      <c r="BZ19" s="408"/>
      <c r="CA19" s="408"/>
      <c r="CB19" s="408"/>
      <c r="CC19" s="409"/>
      <c r="CD19" s="193"/>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0"/>
      <c r="B20" s="532" t="s">
        <v>154</v>
      </c>
      <c r="C20" s="450"/>
      <c r="D20" s="450"/>
      <c r="E20" s="533"/>
      <c r="F20" s="533"/>
      <c r="G20" s="533"/>
      <c r="H20" s="533"/>
      <c r="I20" s="533"/>
      <c r="J20" s="533"/>
      <c r="K20" s="533"/>
      <c r="L20" s="541">
        <v>1965</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3"/>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0"/>
      <c r="B21" s="523" t="s">
        <v>155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3"/>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0"/>
      <c r="B22" s="577" t="s">
        <v>156</v>
      </c>
      <c r="C22" s="551"/>
      <c r="D22" s="552"/>
      <c r="E22" s="419" t="s">
        <v>1</v>
      </c>
      <c r="F22" s="424"/>
      <c r="G22" s="424"/>
      <c r="H22" s="424"/>
      <c r="I22" s="424"/>
      <c r="J22" s="424"/>
      <c r="K22" s="414"/>
      <c r="L22" s="419" t="s">
        <v>157</v>
      </c>
      <c r="M22" s="424"/>
      <c r="N22" s="424"/>
      <c r="O22" s="424"/>
      <c r="P22" s="414"/>
      <c r="Q22" s="582" t="s">
        <v>158</v>
      </c>
      <c r="R22" s="583"/>
      <c r="S22" s="583"/>
      <c r="T22" s="583"/>
      <c r="U22" s="583"/>
      <c r="V22" s="584"/>
      <c r="W22" s="550" t="s">
        <v>159</v>
      </c>
      <c r="X22" s="551"/>
      <c r="Y22" s="552"/>
      <c r="Z22" s="419" t="s">
        <v>1</v>
      </c>
      <c r="AA22" s="424"/>
      <c r="AB22" s="424"/>
      <c r="AC22" s="424"/>
      <c r="AD22" s="424"/>
      <c r="AE22" s="424"/>
      <c r="AF22" s="424"/>
      <c r="AG22" s="414"/>
      <c r="AH22" s="588" t="s">
        <v>160</v>
      </c>
      <c r="AI22" s="424"/>
      <c r="AJ22" s="424"/>
      <c r="AK22" s="424"/>
      <c r="AL22" s="414"/>
      <c r="AM22" s="588" t="s">
        <v>161</v>
      </c>
      <c r="AN22" s="589"/>
      <c r="AO22" s="589"/>
      <c r="AP22" s="589"/>
      <c r="AQ22" s="589"/>
      <c r="AR22" s="590"/>
      <c r="AS22" s="582" t="s">
        <v>158</v>
      </c>
      <c r="AT22" s="583"/>
      <c r="AU22" s="583"/>
      <c r="AV22" s="583"/>
      <c r="AW22" s="583"/>
      <c r="AX22" s="594"/>
      <c r="AY22" s="367" t="s">
        <v>162</v>
      </c>
      <c r="AZ22" s="368"/>
      <c r="BA22" s="368"/>
      <c r="BB22" s="368"/>
      <c r="BC22" s="368"/>
      <c r="BD22" s="368"/>
      <c r="BE22" s="368"/>
      <c r="BF22" s="368"/>
      <c r="BG22" s="368"/>
      <c r="BH22" s="368"/>
      <c r="BI22" s="368"/>
      <c r="BJ22" s="368"/>
      <c r="BK22" s="368"/>
      <c r="BL22" s="368"/>
      <c r="BM22" s="369"/>
      <c r="BN22" s="370">
        <v>3330433</v>
      </c>
      <c r="BO22" s="371"/>
      <c r="BP22" s="371"/>
      <c r="BQ22" s="371"/>
      <c r="BR22" s="371"/>
      <c r="BS22" s="371"/>
      <c r="BT22" s="371"/>
      <c r="BU22" s="372"/>
      <c r="BV22" s="370">
        <v>3529956</v>
      </c>
      <c r="BW22" s="371"/>
      <c r="BX22" s="371"/>
      <c r="BY22" s="371"/>
      <c r="BZ22" s="371"/>
      <c r="CA22" s="371"/>
      <c r="CB22" s="371"/>
      <c r="CC22" s="372"/>
      <c r="CD22" s="193"/>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0"/>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163</v>
      </c>
      <c r="AZ23" s="442"/>
      <c r="BA23" s="442"/>
      <c r="BB23" s="442"/>
      <c r="BC23" s="442"/>
      <c r="BD23" s="442"/>
      <c r="BE23" s="442"/>
      <c r="BF23" s="442"/>
      <c r="BG23" s="442"/>
      <c r="BH23" s="442"/>
      <c r="BI23" s="442"/>
      <c r="BJ23" s="442"/>
      <c r="BK23" s="442"/>
      <c r="BL23" s="442"/>
      <c r="BM23" s="443"/>
      <c r="BN23" s="407">
        <v>1720741</v>
      </c>
      <c r="BO23" s="408"/>
      <c r="BP23" s="408"/>
      <c r="BQ23" s="408"/>
      <c r="BR23" s="408"/>
      <c r="BS23" s="408"/>
      <c r="BT23" s="408"/>
      <c r="BU23" s="409"/>
      <c r="BV23" s="407">
        <v>1878018</v>
      </c>
      <c r="BW23" s="408"/>
      <c r="BX23" s="408"/>
      <c r="BY23" s="408"/>
      <c r="BZ23" s="408"/>
      <c r="CA23" s="408"/>
      <c r="CB23" s="408"/>
      <c r="CC23" s="409"/>
      <c r="CD23" s="193"/>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0"/>
      <c r="B24" s="578"/>
      <c r="C24" s="554"/>
      <c r="D24" s="555"/>
      <c r="E24" s="457" t="s">
        <v>164</v>
      </c>
      <c r="F24" s="437"/>
      <c r="G24" s="437"/>
      <c r="H24" s="437"/>
      <c r="I24" s="437"/>
      <c r="J24" s="437"/>
      <c r="K24" s="438"/>
      <c r="L24" s="458">
        <v>1</v>
      </c>
      <c r="M24" s="459"/>
      <c r="N24" s="459"/>
      <c r="O24" s="459"/>
      <c r="P24" s="501"/>
      <c r="Q24" s="458">
        <v>7830</v>
      </c>
      <c r="R24" s="459"/>
      <c r="S24" s="459"/>
      <c r="T24" s="459"/>
      <c r="U24" s="459"/>
      <c r="V24" s="501"/>
      <c r="W24" s="553"/>
      <c r="X24" s="554"/>
      <c r="Y24" s="555"/>
      <c r="Z24" s="457" t="s">
        <v>165</v>
      </c>
      <c r="AA24" s="437"/>
      <c r="AB24" s="437"/>
      <c r="AC24" s="437"/>
      <c r="AD24" s="437"/>
      <c r="AE24" s="437"/>
      <c r="AF24" s="437"/>
      <c r="AG24" s="438"/>
      <c r="AH24" s="458">
        <v>88</v>
      </c>
      <c r="AI24" s="459"/>
      <c r="AJ24" s="459"/>
      <c r="AK24" s="459"/>
      <c r="AL24" s="501"/>
      <c r="AM24" s="458">
        <v>244464</v>
      </c>
      <c r="AN24" s="459"/>
      <c r="AO24" s="459"/>
      <c r="AP24" s="459"/>
      <c r="AQ24" s="459"/>
      <c r="AR24" s="501"/>
      <c r="AS24" s="458">
        <v>2778</v>
      </c>
      <c r="AT24" s="459"/>
      <c r="AU24" s="459"/>
      <c r="AV24" s="459"/>
      <c r="AW24" s="459"/>
      <c r="AX24" s="460"/>
      <c r="AY24" s="526" t="s">
        <v>166</v>
      </c>
      <c r="AZ24" s="527"/>
      <c r="BA24" s="527"/>
      <c r="BB24" s="527"/>
      <c r="BC24" s="527"/>
      <c r="BD24" s="527"/>
      <c r="BE24" s="527"/>
      <c r="BF24" s="527"/>
      <c r="BG24" s="527"/>
      <c r="BH24" s="527"/>
      <c r="BI24" s="527"/>
      <c r="BJ24" s="527"/>
      <c r="BK24" s="527"/>
      <c r="BL24" s="527"/>
      <c r="BM24" s="528"/>
      <c r="BN24" s="407">
        <v>1700715</v>
      </c>
      <c r="BO24" s="408"/>
      <c r="BP24" s="408"/>
      <c r="BQ24" s="408"/>
      <c r="BR24" s="408"/>
      <c r="BS24" s="408"/>
      <c r="BT24" s="408"/>
      <c r="BU24" s="409"/>
      <c r="BV24" s="407">
        <v>1765849</v>
      </c>
      <c r="BW24" s="408"/>
      <c r="BX24" s="408"/>
      <c r="BY24" s="408"/>
      <c r="BZ24" s="408"/>
      <c r="CA24" s="408"/>
      <c r="CB24" s="408"/>
      <c r="CC24" s="409"/>
      <c r="CD24" s="193"/>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0"/>
      <c r="B25" s="578"/>
      <c r="C25" s="554"/>
      <c r="D25" s="555"/>
      <c r="E25" s="457" t="s">
        <v>167</v>
      </c>
      <c r="F25" s="437"/>
      <c r="G25" s="437"/>
      <c r="H25" s="437"/>
      <c r="I25" s="437"/>
      <c r="J25" s="437"/>
      <c r="K25" s="438"/>
      <c r="L25" s="458">
        <v>1</v>
      </c>
      <c r="M25" s="459"/>
      <c r="N25" s="459"/>
      <c r="O25" s="459"/>
      <c r="P25" s="501"/>
      <c r="Q25" s="458">
        <v>6137</v>
      </c>
      <c r="R25" s="459"/>
      <c r="S25" s="459"/>
      <c r="T25" s="459"/>
      <c r="U25" s="459"/>
      <c r="V25" s="501"/>
      <c r="W25" s="553"/>
      <c r="X25" s="554"/>
      <c r="Y25" s="555"/>
      <c r="Z25" s="457" t="s">
        <v>168</v>
      </c>
      <c r="AA25" s="437"/>
      <c r="AB25" s="437"/>
      <c r="AC25" s="437"/>
      <c r="AD25" s="437"/>
      <c r="AE25" s="437"/>
      <c r="AF25" s="437"/>
      <c r="AG25" s="438"/>
      <c r="AH25" s="458" t="s">
        <v>125</v>
      </c>
      <c r="AI25" s="459"/>
      <c r="AJ25" s="459"/>
      <c r="AK25" s="459"/>
      <c r="AL25" s="501"/>
      <c r="AM25" s="458" t="s">
        <v>125</v>
      </c>
      <c r="AN25" s="459"/>
      <c r="AO25" s="459"/>
      <c r="AP25" s="459"/>
      <c r="AQ25" s="459"/>
      <c r="AR25" s="501"/>
      <c r="AS25" s="458" t="s">
        <v>125</v>
      </c>
      <c r="AT25" s="459"/>
      <c r="AU25" s="459"/>
      <c r="AV25" s="459"/>
      <c r="AW25" s="459"/>
      <c r="AX25" s="460"/>
      <c r="AY25" s="367" t="s">
        <v>169</v>
      </c>
      <c r="AZ25" s="368"/>
      <c r="BA25" s="368"/>
      <c r="BB25" s="368"/>
      <c r="BC25" s="368"/>
      <c r="BD25" s="368"/>
      <c r="BE25" s="368"/>
      <c r="BF25" s="368"/>
      <c r="BG25" s="368"/>
      <c r="BH25" s="368"/>
      <c r="BI25" s="368"/>
      <c r="BJ25" s="368"/>
      <c r="BK25" s="368"/>
      <c r="BL25" s="368"/>
      <c r="BM25" s="369"/>
      <c r="BN25" s="370">
        <v>1513170</v>
      </c>
      <c r="BO25" s="371"/>
      <c r="BP25" s="371"/>
      <c r="BQ25" s="371"/>
      <c r="BR25" s="371"/>
      <c r="BS25" s="371"/>
      <c r="BT25" s="371"/>
      <c r="BU25" s="372"/>
      <c r="BV25" s="370">
        <v>1574284</v>
      </c>
      <c r="BW25" s="371"/>
      <c r="BX25" s="371"/>
      <c r="BY25" s="371"/>
      <c r="BZ25" s="371"/>
      <c r="CA25" s="371"/>
      <c r="CB25" s="371"/>
      <c r="CC25" s="372"/>
      <c r="CD25" s="193"/>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0"/>
      <c r="B26" s="578"/>
      <c r="C26" s="554"/>
      <c r="D26" s="555"/>
      <c r="E26" s="457" t="s">
        <v>170</v>
      </c>
      <c r="F26" s="437"/>
      <c r="G26" s="437"/>
      <c r="H26" s="437"/>
      <c r="I26" s="437"/>
      <c r="J26" s="437"/>
      <c r="K26" s="438"/>
      <c r="L26" s="458">
        <v>1</v>
      </c>
      <c r="M26" s="459"/>
      <c r="N26" s="459"/>
      <c r="O26" s="459"/>
      <c r="P26" s="501"/>
      <c r="Q26" s="458">
        <v>4959</v>
      </c>
      <c r="R26" s="459"/>
      <c r="S26" s="459"/>
      <c r="T26" s="459"/>
      <c r="U26" s="459"/>
      <c r="V26" s="501"/>
      <c r="W26" s="553"/>
      <c r="X26" s="554"/>
      <c r="Y26" s="555"/>
      <c r="Z26" s="457" t="s">
        <v>171</v>
      </c>
      <c r="AA26" s="559"/>
      <c r="AB26" s="559"/>
      <c r="AC26" s="559"/>
      <c r="AD26" s="559"/>
      <c r="AE26" s="559"/>
      <c r="AF26" s="559"/>
      <c r="AG26" s="560"/>
      <c r="AH26" s="458">
        <v>5</v>
      </c>
      <c r="AI26" s="459"/>
      <c r="AJ26" s="459"/>
      <c r="AK26" s="459"/>
      <c r="AL26" s="501"/>
      <c r="AM26" s="458">
        <v>13460</v>
      </c>
      <c r="AN26" s="459"/>
      <c r="AO26" s="459"/>
      <c r="AP26" s="459"/>
      <c r="AQ26" s="459"/>
      <c r="AR26" s="501"/>
      <c r="AS26" s="458">
        <v>2692</v>
      </c>
      <c r="AT26" s="459"/>
      <c r="AU26" s="459"/>
      <c r="AV26" s="459"/>
      <c r="AW26" s="459"/>
      <c r="AX26" s="460"/>
      <c r="AY26" s="410" t="s">
        <v>172</v>
      </c>
      <c r="AZ26" s="411"/>
      <c r="BA26" s="411"/>
      <c r="BB26" s="411"/>
      <c r="BC26" s="411"/>
      <c r="BD26" s="411"/>
      <c r="BE26" s="411"/>
      <c r="BF26" s="411"/>
      <c r="BG26" s="411"/>
      <c r="BH26" s="411"/>
      <c r="BI26" s="411"/>
      <c r="BJ26" s="411"/>
      <c r="BK26" s="411"/>
      <c r="BL26" s="411"/>
      <c r="BM26" s="412"/>
      <c r="BN26" s="407" t="s">
        <v>125</v>
      </c>
      <c r="BO26" s="408"/>
      <c r="BP26" s="408"/>
      <c r="BQ26" s="408"/>
      <c r="BR26" s="408"/>
      <c r="BS26" s="408"/>
      <c r="BT26" s="408"/>
      <c r="BU26" s="409"/>
      <c r="BV26" s="407" t="s">
        <v>125</v>
      </c>
      <c r="BW26" s="408"/>
      <c r="BX26" s="408"/>
      <c r="BY26" s="408"/>
      <c r="BZ26" s="408"/>
      <c r="CA26" s="408"/>
      <c r="CB26" s="408"/>
      <c r="CC26" s="409"/>
      <c r="CD26" s="193"/>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0"/>
      <c r="B27" s="578"/>
      <c r="C27" s="554"/>
      <c r="D27" s="555"/>
      <c r="E27" s="457" t="s">
        <v>173</v>
      </c>
      <c r="F27" s="437"/>
      <c r="G27" s="437"/>
      <c r="H27" s="437"/>
      <c r="I27" s="437"/>
      <c r="J27" s="437"/>
      <c r="K27" s="438"/>
      <c r="L27" s="458">
        <v>1</v>
      </c>
      <c r="M27" s="459"/>
      <c r="N27" s="459"/>
      <c r="O27" s="459"/>
      <c r="P27" s="501"/>
      <c r="Q27" s="458">
        <v>3230</v>
      </c>
      <c r="R27" s="459"/>
      <c r="S27" s="459"/>
      <c r="T27" s="459"/>
      <c r="U27" s="459"/>
      <c r="V27" s="501"/>
      <c r="W27" s="553"/>
      <c r="X27" s="554"/>
      <c r="Y27" s="555"/>
      <c r="Z27" s="457" t="s">
        <v>174</v>
      </c>
      <c r="AA27" s="437"/>
      <c r="AB27" s="437"/>
      <c r="AC27" s="437"/>
      <c r="AD27" s="437"/>
      <c r="AE27" s="437"/>
      <c r="AF27" s="437"/>
      <c r="AG27" s="438"/>
      <c r="AH27" s="458">
        <v>10</v>
      </c>
      <c r="AI27" s="459"/>
      <c r="AJ27" s="459"/>
      <c r="AK27" s="459"/>
      <c r="AL27" s="501"/>
      <c r="AM27" s="458">
        <v>24762</v>
      </c>
      <c r="AN27" s="459"/>
      <c r="AO27" s="459"/>
      <c r="AP27" s="459"/>
      <c r="AQ27" s="459"/>
      <c r="AR27" s="501"/>
      <c r="AS27" s="458">
        <v>2476</v>
      </c>
      <c r="AT27" s="459"/>
      <c r="AU27" s="459"/>
      <c r="AV27" s="459"/>
      <c r="AW27" s="459"/>
      <c r="AX27" s="460"/>
      <c r="AY27" s="502" t="s">
        <v>175</v>
      </c>
      <c r="AZ27" s="503"/>
      <c r="BA27" s="503"/>
      <c r="BB27" s="503"/>
      <c r="BC27" s="503"/>
      <c r="BD27" s="503"/>
      <c r="BE27" s="503"/>
      <c r="BF27" s="503"/>
      <c r="BG27" s="503"/>
      <c r="BH27" s="503"/>
      <c r="BI27" s="503"/>
      <c r="BJ27" s="503"/>
      <c r="BK27" s="503"/>
      <c r="BL27" s="503"/>
      <c r="BM27" s="504"/>
      <c r="BN27" s="529">
        <v>65486</v>
      </c>
      <c r="BO27" s="530"/>
      <c r="BP27" s="530"/>
      <c r="BQ27" s="530"/>
      <c r="BR27" s="530"/>
      <c r="BS27" s="530"/>
      <c r="BT27" s="530"/>
      <c r="BU27" s="531"/>
      <c r="BV27" s="529">
        <v>65386</v>
      </c>
      <c r="BW27" s="530"/>
      <c r="BX27" s="530"/>
      <c r="BY27" s="530"/>
      <c r="BZ27" s="530"/>
      <c r="CA27" s="530"/>
      <c r="CB27" s="530"/>
      <c r="CC27" s="531"/>
      <c r="CD27" s="195"/>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0"/>
      <c r="B28" s="578"/>
      <c r="C28" s="554"/>
      <c r="D28" s="555"/>
      <c r="E28" s="457" t="s">
        <v>176</v>
      </c>
      <c r="F28" s="437"/>
      <c r="G28" s="437"/>
      <c r="H28" s="437"/>
      <c r="I28" s="437"/>
      <c r="J28" s="437"/>
      <c r="K28" s="438"/>
      <c r="L28" s="458">
        <v>1</v>
      </c>
      <c r="M28" s="459"/>
      <c r="N28" s="459"/>
      <c r="O28" s="459"/>
      <c r="P28" s="501"/>
      <c r="Q28" s="458">
        <v>2450</v>
      </c>
      <c r="R28" s="459"/>
      <c r="S28" s="459"/>
      <c r="T28" s="459"/>
      <c r="U28" s="459"/>
      <c r="V28" s="501"/>
      <c r="W28" s="553"/>
      <c r="X28" s="554"/>
      <c r="Y28" s="555"/>
      <c r="Z28" s="457" t="s">
        <v>177</v>
      </c>
      <c r="AA28" s="437"/>
      <c r="AB28" s="437"/>
      <c r="AC28" s="437"/>
      <c r="AD28" s="437"/>
      <c r="AE28" s="437"/>
      <c r="AF28" s="437"/>
      <c r="AG28" s="438"/>
      <c r="AH28" s="458" t="s">
        <v>125</v>
      </c>
      <c r="AI28" s="459"/>
      <c r="AJ28" s="459"/>
      <c r="AK28" s="459"/>
      <c r="AL28" s="501"/>
      <c r="AM28" s="458" t="s">
        <v>125</v>
      </c>
      <c r="AN28" s="459"/>
      <c r="AO28" s="459"/>
      <c r="AP28" s="459"/>
      <c r="AQ28" s="459"/>
      <c r="AR28" s="501"/>
      <c r="AS28" s="458" t="s">
        <v>125</v>
      </c>
      <c r="AT28" s="459"/>
      <c r="AU28" s="459"/>
      <c r="AV28" s="459"/>
      <c r="AW28" s="459"/>
      <c r="AX28" s="460"/>
      <c r="AY28" s="561" t="s">
        <v>178</v>
      </c>
      <c r="AZ28" s="562"/>
      <c r="BA28" s="562"/>
      <c r="BB28" s="563"/>
      <c r="BC28" s="367" t="s">
        <v>48</v>
      </c>
      <c r="BD28" s="368"/>
      <c r="BE28" s="368"/>
      <c r="BF28" s="368"/>
      <c r="BG28" s="368"/>
      <c r="BH28" s="368"/>
      <c r="BI28" s="368"/>
      <c r="BJ28" s="368"/>
      <c r="BK28" s="368"/>
      <c r="BL28" s="368"/>
      <c r="BM28" s="369"/>
      <c r="BN28" s="370">
        <v>915000</v>
      </c>
      <c r="BO28" s="371"/>
      <c r="BP28" s="371"/>
      <c r="BQ28" s="371"/>
      <c r="BR28" s="371"/>
      <c r="BS28" s="371"/>
      <c r="BT28" s="371"/>
      <c r="BU28" s="372"/>
      <c r="BV28" s="370">
        <v>875000</v>
      </c>
      <c r="BW28" s="371"/>
      <c r="BX28" s="371"/>
      <c r="BY28" s="371"/>
      <c r="BZ28" s="371"/>
      <c r="CA28" s="371"/>
      <c r="CB28" s="371"/>
      <c r="CC28" s="372"/>
      <c r="CD28" s="193"/>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0"/>
      <c r="B29" s="578"/>
      <c r="C29" s="554"/>
      <c r="D29" s="555"/>
      <c r="E29" s="457" t="s">
        <v>179</v>
      </c>
      <c r="F29" s="437"/>
      <c r="G29" s="437"/>
      <c r="H29" s="437"/>
      <c r="I29" s="437"/>
      <c r="J29" s="437"/>
      <c r="K29" s="438"/>
      <c r="L29" s="458">
        <v>11</v>
      </c>
      <c r="M29" s="459"/>
      <c r="N29" s="459"/>
      <c r="O29" s="459"/>
      <c r="P29" s="501"/>
      <c r="Q29" s="458">
        <v>2290</v>
      </c>
      <c r="R29" s="459"/>
      <c r="S29" s="459"/>
      <c r="T29" s="459"/>
      <c r="U29" s="459"/>
      <c r="V29" s="501"/>
      <c r="W29" s="556"/>
      <c r="X29" s="557"/>
      <c r="Y29" s="558"/>
      <c r="Z29" s="457" t="s">
        <v>180</v>
      </c>
      <c r="AA29" s="437"/>
      <c r="AB29" s="437"/>
      <c r="AC29" s="437"/>
      <c r="AD29" s="437"/>
      <c r="AE29" s="437"/>
      <c r="AF29" s="437"/>
      <c r="AG29" s="438"/>
      <c r="AH29" s="458">
        <v>98</v>
      </c>
      <c r="AI29" s="459"/>
      <c r="AJ29" s="459"/>
      <c r="AK29" s="459"/>
      <c r="AL29" s="501"/>
      <c r="AM29" s="458">
        <v>269226</v>
      </c>
      <c r="AN29" s="459"/>
      <c r="AO29" s="459"/>
      <c r="AP29" s="459"/>
      <c r="AQ29" s="459"/>
      <c r="AR29" s="501"/>
      <c r="AS29" s="458">
        <v>2747</v>
      </c>
      <c r="AT29" s="459"/>
      <c r="AU29" s="459"/>
      <c r="AV29" s="459"/>
      <c r="AW29" s="459"/>
      <c r="AX29" s="460"/>
      <c r="AY29" s="564"/>
      <c r="AZ29" s="565"/>
      <c r="BA29" s="565"/>
      <c r="BB29" s="566"/>
      <c r="BC29" s="441" t="s">
        <v>181</v>
      </c>
      <c r="BD29" s="442"/>
      <c r="BE29" s="442"/>
      <c r="BF29" s="442"/>
      <c r="BG29" s="442"/>
      <c r="BH29" s="442"/>
      <c r="BI29" s="442"/>
      <c r="BJ29" s="442"/>
      <c r="BK29" s="442"/>
      <c r="BL29" s="442"/>
      <c r="BM29" s="443"/>
      <c r="BN29" s="407">
        <v>115240</v>
      </c>
      <c r="BO29" s="408"/>
      <c r="BP29" s="408"/>
      <c r="BQ29" s="408"/>
      <c r="BR29" s="408"/>
      <c r="BS29" s="408"/>
      <c r="BT29" s="408"/>
      <c r="BU29" s="409"/>
      <c r="BV29" s="407">
        <v>114740</v>
      </c>
      <c r="BW29" s="408"/>
      <c r="BX29" s="408"/>
      <c r="BY29" s="408"/>
      <c r="BZ29" s="408"/>
      <c r="CA29" s="408"/>
      <c r="CB29" s="408"/>
      <c r="CC29" s="409"/>
      <c r="CD29" s="195"/>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0"/>
      <c r="B30" s="579"/>
      <c r="C30" s="580"/>
      <c r="D30" s="581"/>
      <c r="E30" s="461"/>
      <c r="F30" s="462"/>
      <c r="G30" s="462"/>
      <c r="H30" s="462"/>
      <c r="I30" s="462"/>
      <c r="J30" s="462"/>
      <c r="K30" s="463"/>
      <c r="L30" s="571"/>
      <c r="M30" s="572"/>
      <c r="N30" s="572"/>
      <c r="O30" s="572"/>
      <c r="P30" s="573"/>
      <c r="Q30" s="571"/>
      <c r="R30" s="572"/>
      <c r="S30" s="572"/>
      <c r="T30" s="572"/>
      <c r="U30" s="572"/>
      <c r="V30" s="573"/>
      <c r="W30" s="574" t="s">
        <v>182</v>
      </c>
      <c r="X30" s="575"/>
      <c r="Y30" s="575"/>
      <c r="Z30" s="575"/>
      <c r="AA30" s="575"/>
      <c r="AB30" s="575"/>
      <c r="AC30" s="575"/>
      <c r="AD30" s="575"/>
      <c r="AE30" s="575"/>
      <c r="AF30" s="575"/>
      <c r="AG30" s="576"/>
      <c r="AH30" s="537">
        <v>96</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50</v>
      </c>
      <c r="BD30" s="527"/>
      <c r="BE30" s="527"/>
      <c r="BF30" s="527"/>
      <c r="BG30" s="527"/>
      <c r="BH30" s="527"/>
      <c r="BI30" s="527"/>
      <c r="BJ30" s="527"/>
      <c r="BK30" s="527"/>
      <c r="BL30" s="527"/>
      <c r="BM30" s="528"/>
      <c r="BN30" s="529">
        <v>156822</v>
      </c>
      <c r="BO30" s="530"/>
      <c r="BP30" s="530"/>
      <c r="BQ30" s="530"/>
      <c r="BR30" s="530"/>
      <c r="BS30" s="530"/>
      <c r="BT30" s="530"/>
      <c r="BU30" s="531"/>
      <c r="BV30" s="529">
        <v>128888</v>
      </c>
      <c r="BW30" s="530"/>
      <c r="BX30" s="530"/>
      <c r="BY30" s="530"/>
      <c r="BZ30" s="530"/>
      <c r="CA30" s="530"/>
      <c r="CB30" s="530"/>
      <c r="CC30" s="531"/>
      <c r="CD30" s="196"/>
      <c r="CE30" s="197"/>
      <c r="CF30" s="197"/>
      <c r="CG30" s="197"/>
      <c r="CH30" s="197"/>
      <c r="CI30" s="197"/>
      <c r="CJ30" s="197"/>
      <c r="CK30" s="197"/>
      <c r="CL30" s="197"/>
      <c r="CM30" s="197"/>
      <c r="CN30" s="197"/>
      <c r="CO30" s="197"/>
      <c r="CP30" s="197"/>
      <c r="CQ30" s="197"/>
      <c r="CR30" s="197"/>
      <c r="CS30" s="198"/>
      <c r="CT30" s="199"/>
      <c r="CU30" s="200"/>
      <c r="CV30" s="200"/>
      <c r="CW30" s="200"/>
      <c r="CX30" s="200"/>
      <c r="CY30" s="200"/>
      <c r="CZ30" s="200"/>
      <c r="DA30" s="201"/>
      <c r="DB30" s="199"/>
      <c r="DC30" s="200"/>
      <c r="DD30" s="200"/>
      <c r="DE30" s="200"/>
      <c r="DF30" s="200"/>
      <c r="DG30" s="200"/>
      <c r="DH30" s="200"/>
      <c r="DI30" s="201"/>
    </row>
    <row r="31" spans="1:113" ht="13.5" customHeight="1" x14ac:dyDescent="0.15">
      <c r="A31" s="180"/>
      <c r="B31" s="202"/>
      <c r="DI31" s="203"/>
    </row>
    <row r="32" spans="1:113" ht="13.5" customHeight="1" x14ac:dyDescent="0.15">
      <c r="A32" s="180"/>
      <c r="B32" s="204"/>
      <c r="C32" s="570" t="s">
        <v>183</v>
      </c>
      <c r="D32" s="570"/>
      <c r="E32" s="570"/>
      <c r="F32" s="570"/>
      <c r="G32" s="570"/>
      <c r="H32" s="570"/>
      <c r="I32" s="570"/>
      <c r="J32" s="570"/>
      <c r="K32" s="570"/>
      <c r="L32" s="570"/>
      <c r="M32" s="570"/>
      <c r="N32" s="570"/>
      <c r="O32" s="570"/>
      <c r="P32" s="570"/>
      <c r="Q32" s="570"/>
      <c r="R32" s="570"/>
      <c r="S32" s="570"/>
      <c r="U32" s="411" t="s">
        <v>184</v>
      </c>
      <c r="V32" s="411"/>
      <c r="W32" s="411"/>
      <c r="X32" s="411"/>
      <c r="Y32" s="411"/>
      <c r="Z32" s="411"/>
      <c r="AA32" s="411"/>
      <c r="AB32" s="411"/>
      <c r="AC32" s="411"/>
      <c r="AD32" s="411"/>
      <c r="AE32" s="411"/>
      <c r="AF32" s="411"/>
      <c r="AG32" s="411"/>
      <c r="AH32" s="411"/>
      <c r="AI32" s="411"/>
      <c r="AJ32" s="411"/>
      <c r="AK32" s="411"/>
      <c r="AM32" s="411" t="s">
        <v>185</v>
      </c>
      <c r="AN32" s="411"/>
      <c r="AO32" s="411"/>
      <c r="AP32" s="411"/>
      <c r="AQ32" s="411"/>
      <c r="AR32" s="411"/>
      <c r="AS32" s="411"/>
      <c r="AT32" s="411"/>
      <c r="AU32" s="411"/>
      <c r="AV32" s="411"/>
      <c r="AW32" s="411"/>
      <c r="AX32" s="411"/>
      <c r="AY32" s="411"/>
      <c r="AZ32" s="411"/>
      <c r="BA32" s="411"/>
      <c r="BB32" s="411"/>
      <c r="BC32" s="411"/>
      <c r="BE32" s="411" t="s">
        <v>186</v>
      </c>
      <c r="BF32" s="411"/>
      <c r="BG32" s="411"/>
      <c r="BH32" s="411"/>
      <c r="BI32" s="411"/>
      <c r="BJ32" s="411"/>
      <c r="BK32" s="411"/>
      <c r="BL32" s="411"/>
      <c r="BM32" s="411"/>
      <c r="BN32" s="411"/>
      <c r="BO32" s="411"/>
      <c r="BP32" s="411"/>
      <c r="BQ32" s="411"/>
      <c r="BR32" s="411"/>
      <c r="BS32" s="411"/>
      <c r="BT32" s="411"/>
      <c r="BU32" s="411"/>
      <c r="BW32" s="411" t="s">
        <v>187</v>
      </c>
      <c r="BX32" s="411"/>
      <c r="BY32" s="411"/>
      <c r="BZ32" s="411"/>
      <c r="CA32" s="411"/>
      <c r="CB32" s="411"/>
      <c r="CC32" s="411"/>
      <c r="CD32" s="411"/>
      <c r="CE32" s="411"/>
      <c r="CF32" s="411"/>
      <c r="CG32" s="411"/>
      <c r="CH32" s="411"/>
      <c r="CI32" s="411"/>
      <c r="CJ32" s="411"/>
      <c r="CK32" s="411"/>
      <c r="CL32" s="411"/>
      <c r="CM32" s="411"/>
      <c r="CO32" s="411" t="s">
        <v>188</v>
      </c>
      <c r="CP32" s="411"/>
      <c r="CQ32" s="411"/>
      <c r="CR32" s="411"/>
      <c r="CS32" s="411"/>
      <c r="CT32" s="411"/>
      <c r="CU32" s="411"/>
      <c r="CV32" s="411"/>
      <c r="CW32" s="411"/>
      <c r="CX32" s="411"/>
      <c r="CY32" s="411"/>
      <c r="CZ32" s="411"/>
      <c r="DA32" s="411"/>
      <c r="DB32" s="411"/>
      <c r="DC32" s="411"/>
      <c r="DD32" s="411"/>
      <c r="DE32" s="411"/>
      <c r="DI32" s="203"/>
    </row>
    <row r="33" spans="1:113" ht="13.5" customHeight="1" x14ac:dyDescent="0.15">
      <c r="A33" s="180"/>
      <c r="B33" s="204"/>
      <c r="C33" s="431" t="s">
        <v>189</v>
      </c>
      <c r="D33" s="431"/>
      <c r="E33" s="396" t="s">
        <v>190</v>
      </c>
      <c r="F33" s="396"/>
      <c r="G33" s="396"/>
      <c r="H33" s="396"/>
      <c r="I33" s="396"/>
      <c r="J33" s="396"/>
      <c r="K33" s="396"/>
      <c r="L33" s="396"/>
      <c r="M33" s="396"/>
      <c r="N33" s="396"/>
      <c r="O33" s="396"/>
      <c r="P33" s="396"/>
      <c r="Q33" s="396"/>
      <c r="R33" s="396"/>
      <c r="S33" s="396"/>
      <c r="T33" s="205"/>
      <c r="U33" s="431" t="s">
        <v>189</v>
      </c>
      <c r="V33" s="431"/>
      <c r="W33" s="396" t="s">
        <v>190</v>
      </c>
      <c r="X33" s="396"/>
      <c r="Y33" s="396"/>
      <c r="Z33" s="396"/>
      <c r="AA33" s="396"/>
      <c r="AB33" s="396"/>
      <c r="AC33" s="396"/>
      <c r="AD33" s="396"/>
      <c r="AE33" s="396"/>
      <c r="AF33" s="396"/>
      <c r="AG33" s="396"/>
      <c r="AH33" s="396"/>
      <c r="AI33" s="396"/>
      <c r="AJ33" s="396"/>
      <c r="AK33" s="396"/>
      <c r="AL33" s="205"/>
      <c r="AM33" s="431" t="s">
        <v>189</v>
      </c>
      <c r="AN33" s="431"/>
      <c r="AO33" s="396" t="s">
        <v>190</v>
      </c>
      <c r="AP33" s="396"/>
      <c r="AQ33" s="396"/>
      <c r="AR33" s="396"/>
      <c r="AS33" s="396"/>
      <c r="AT33" s="396"/>
      <c r="AU33" s="396"/>
      <c r="AV33" s="396"/>
      <c r="AW33" s="396"/>
      <c r="AX33" s="396"/>
      <c r="AY33" s="396"/>
      <c r="AZ33" s="396"/>
      <c r="BA33" s="396"/>
      <c r="BB33" s="396"/>
      <c r="BC33" s="396"/>
      <c r="BD33" s="206"/>
      <c r="BE33" s="396" t="s">
        <v>191</v>
      </c>
      <c r="BF33" s="396"/>
      <c r="BG33" s="396" t="s">
        <v>192</v>
      </c>
      <c r="BH33" s="396"/>
      <c r="BI33" s="396"/>
      <c r="BJ33" s="396"/>
      <c r="BK33" s="396"/>
      <c r="BL33" s="396"/>
      <c r="BM33" s="396"/>
      <c r="BN33" s="396"/>
      <c r="BO33" s="396"/>
      <c r="BP33" s="396"/>
      <c r="BQ33" s="396"/>
      <c r="BR33" s="396"/>
      <c r="BS33" s="396"/>
      <c r="BT33" s="396"/>
      <c r="BU33" s="396"/>
      <c r="BV33" s="206"/>
      <c r="BW33" s="431" t="s">
        <v>191</v>
      </c>
      <c r="BX33" s="431"/>
      <c r="BY33" s="396" t="s">
        <v>193</v>
      </c>
      <c r="BZ33" s="396"/>
      <c r="CA33" s="396"/>
      <c r="CB33" s="396"/>
      <c r="CC33" s="396"/>
      <c r="CD33" s="396"/>
      <c r="CE33" s="396"/>
      <c r="CF33" s="396"/>
      <c r="CG33" s="396"/>
      <c r="CH33" s="396"/>
      <c r="CI33" s="396"/>
      <c r="CJ33" s="396"/>
      <c r="CK33" s="396"/>
      <c r="CL33" s="396"/>
      <c r="CM33" s="396"/>
      <c r="CN33" s="205"/>
      <c r="CO33" s="431" t="s">
        <v>189</v>
      </c>
      <c r="CP33" s="431"/>
      <c r="CQ33" s="396" t="s">
        <v>194</v>
      </c>
      <c r="CR33" s="396"/>
      <c r="CS33" s="396"/>
      <c r="CT33" s="396"/>
      <c r="CU33" s="396"/>
      <c r="CV33" s="396"/>
      <c r="CW33" s="396"/>
      <c r="CX33" s="396"/>
      <c r="CY33" s="396"/>
      <c r="CZ33" s="396"/>
      <c r="DA33" s="396"/>
      <c r="DB33" s="396"/>
      <c r="DC33" s="396"/>
      <c r="DD33" s="396"/>
      <c r="DE33" s="396"/>
      <c r="DF33" s="205"/>
      <c r="DG33" s="596" t="s">
        <v>195</v>
      </c>
      <c r="DH33" s="596"/>
      <c r="DI33" s="207"/>
    </row>
    <row r="34" spans="1:113" ht="32.25" customHeight="1" x14ac:dyDescent="0.15">
      <c r="A34" s="180"/>
      <c r="B34" s="204"/>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0"/>
      <c r="U34" s="597">
        <f>IF(W34="","",MAX(C34:D43)+1)</f>
        <v>3</v>
      </c>
      <c r="V34" s="597"/>
      <c r="W34" s="598" t="str">
        <f>IF('各会計、関係団体の財政状況及び健全化判断比率'!B28="","",'各会計、関係団体の財政状況及び健全化判断比率'!B28)</f>
        <v>色麻町国民健康保険事業特別会計</v>
      </c>
      <c r="X34" s="598"/>
      <c r="Y34" s="598"/>
      <c r="Z34" s="598"/>
      <c r="AA34" s="598"/>
      <c r="AB34" s="598"/>
      <c r="AC34" s="598"/>
      <c r="AD34" s="598"/>
      <c r="AE34" s="598"/>
      <c r="AF34" s="598"/>
      <c r="AG34" s="598"/>
      <c r="AH34" s="598"/>
      <c r="AI34" s="598"/>
      <c r="AJ34" s="598"/>
      <c r="AK34" s="598"/>
      <c r="AL34" s="180"/>
      <c r="AM34" s="597">
        <f>IF(AO34="","",MAX(C34:D43,U34:V43)+1)</f>
        <v>7</v>
      </c>
      <c r="AN34" s="597"/>
      <c r="AO34" s="598" t="str">
        <f>IF('各会計、関係団体の財政状況及び健全化判断比率'!B32="","",'各会計、関係団体の財政状況及び健全化判断比率'!B32)</f>
        <v>色麻町水道事業会計</v>
      </c>
      <c r="AP34" s="598"/>
      <c r="AQ34" s="598"/>
      <c r="AR34" s="598"/>
      <c r="AS34" s="598"/>
      <c r="AT34" s="598"/>
      <c r="AU34" s="598"/>
      <c r="AV34" s="598"/>
      <c r="AW34" s="598"/>
      <c r="AX34" s="598"/>
      <c r="AY34" s="598"/>
      <c r="AZ34" s="598"/>
      <c r="BA34" s="598"/>
      <c r="BB34" s="598"/>
      <c r="BC34" s="598"/>
      <c r="BD34" s="180"/>
      <c r="BE34" s="597">
        <f>IF(BG34="","",MAX(C34:D43,U34:V43,AM34:AN43)+1)</f>
        <v>8</v>
      </c>
      <c r="BF34" s="597"/>
      <c r="BG34" s="598" t="str">
        <f>IF('各会計、関係団体の財政状況及び健全化判断比率'!B33="","",'各会計、関係団体の財政状況及び健全化判断比率'!B33)</f>
        <v>色麻町下水道事業特別会計</v>
      </c>
      <c r="BH34" s="598"/>
      <c r="BI34" s="598"/>
      <c r="BJ34" s="598"/>
      <c r="BK34" s="598"/>
      <c r="BL34" s="598"/>
      <c r="BM34" s="598"/>
      <c r="BN34" s="598"/>
      <c r="BO34" s="598"/>
      <c r="BP34" s="598"/>
      <c r="BQ34" s="598"/>
      <c r="BR34" s="598"/>
      <c r="BS34" s="598"/>
      <c r="BT34" s="598"/>
      <c r="BU34" s="598"/>
      <c r="BV34" s="180"/>
      <c r="BW34" s="597">
        <f>IF(BY34="","",MAX(C34:D43,U34:V43,AM34:AN43,BE34:BF43)+1)</f>
        <v>10</v>
      </c>
      <c r="BX34" s="597"/>
      <c r="BY34" s="598" t="str">
        <f>IF('各会計、関係団体の財政状況及び健全化判断比率'!B68="","",'各会計、関係団体の財政状況及び健全化判断比率'!B68)</f>
        <v>色麻町外一市一ヶ村花川ダム管理組合</v>
      </c>
      <c r="BZ34" s="598"/>
      <c r="CA34" s="598"/>
      <c r="CB34" s="598"/>
      <c r="CC34" s="598"/>
      <c r="CD34" s="598"/>
      <c r="CE34" s="598"/>
      <c r="CF34" s="598"/>
      <c r="CG34" s="598"/>
      <c r="CH34" s="598"/>
      <c r="CI34" s="598"/>
      <c r="CJ34" s="598"/>
      <c r="CK34" s="598"/>
      <c r="CL34" s="598"/>
      <c r="CM34" s="598"/>
      <c r="CN34" s="180"/>
      <c r="CO34" s="597">
        <f>IF(CQ34="","",MAX(C34:D43,U34:V43,AM34:AN43,BE34:BF43,BW34:BX43)+1)</f>
        <v>20</v>
      </c>
      <c r="CP34" s="597"/>
      <c r="CQ34" s="598" t="str">
        <f>IF('各会計、関係団体の財政状況及び健全化判断比率'!BS7="","",'各会計、関係団体の財政状況及び健全化判断比率'!BS7)</f>
        <v>色麻町産業開発公社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7"/>
    </row>
    <row r="35" spans="1:113" ht="32.25" customHeight="1" x14ac:dyDescent="0.15">
      <c r="A35" s="180"/>
      <c r="B35" s="204"/>
      <c r="C35" s="597">
        <f>IF(E35="","",C34+1)</f>
        <v>2</v>
      </c>
      <c r="D35" s="597"/>
      <c r="E35" s="598" t="str">
        <f>IF('各会計、関係団体の財政状況及び健全化判断比率'!B8="","",'各会計、関係団体の財政状況及び健全化判断比率'!B8)</f>
        <v>色麻町奨学資金貸付基金特別会計</v>
      </c>
      <c r="F35" s="598"/>
      <c r="G35" s="598"/>
      <c r="H35" s="598"/>
      <c r="I35" s="598"/>
      <c r="J35" s="598"/>
      <c r="K35" s="598"/>
      <c r="L35" s="598"/>
      <c r="M35" s="598"/>
      <c r="N35" s="598"/>
      <c r="O35" s="598"/>
      <c r="P35" s="598"/>
      <c r="Q35" s="598"/>
      <c r="R35" s="598"/>
      <c r="S35" s="598"/>
      <c r="T35" s="180"/>
      <c r="U35" s="597">
        <f>IF(W35="","",U34+1)</f>
        <v>4</v>
      </c>
      <c r="V35" s="597"/>
      <c r="W35" s="598" t="str">
        <f>IF('各会計、関係団体の財政状況及び健全化判断比率'!B29="","",'各会計、関係団体の財政状況及び健全化判断比率'!B29)</f>
        <v>色麻町介護保険特別会計</v>
      </c>
      <c r="X35" s="598"/>
      <c r="Y35" s="598"/>
      <c r="Z35" s="598"/>
      <c r="AA35" s="598"/>
      <c r="AB35" s="598"/>
      <c r="AC35" s="598"/>
      <c r="AD35" s="598"/>
      <c r="AE35" s="598"/>
      <c r="AF35" s="598"/>
      <c r="AG35" s="598"/>
      <c r="AH35" s="598"/>
      <c r="AI35" s="598"/>
      <c r="AJ35" s="598"/>
      <c r="AK35" s="598"/>
      <c r="AL35" s="180"/>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0"/>
      <c r="BE35" s="597">
        <f t="shared" ref="BE35:BE43" si="1">IF(BG35="","",BE34+1)</f>
        <v>9</v>
      </c>
      <c r="BF35" s="597"/>
      <c r="BG35" s="598" t="str">
        <f>IF('各会計、関係団体の財政状況及び健全化判断比率'!B34="","",'各会計、関係団体の財政状況及び健全化判断比率'!B34)</f>
        <v>色麻町工業団地整備事業特別会計</v>
      </c>
      <c r="BH35" s="598"/>
      <c r="BI35" s="598"/>
      <c r="BJ35" s="598"/>
      <c r="BK35" s="598"/>
      <c r="BL35" s="598"/>
      <c r="BM35" s="598"/>
      <c r="BN35" s="598"/>
      <c r="BO35" s="598"/>
      <c r="BP35" s="598"/>
      <c r="BQ35" s="598"/>
      <c r="BR35" s="598"/>
      <c r="BS35" s="598"/>
      <c r="BT35" s="598"/>
      <c r="BU35" s="598"/>
      <c r="BV35" s="180"/>
      <c r="BW35" s="597">
        <f t="shared" ref="BW35:BW43" si="2">IF(BY35="","",BW34+1)</f>
        <v>11</v>
      </c>
      <c r="BX35" s="597"/>
      <c r="BY35" s="598" t="str">
        <f>IF('各会計、関係団体の財政状況及び健全化判断比率'!B69="","",'各会計、関係団体の財政状況及び健全化判断比率'!B69)</f>
        <v>宮城県市町村職員退職手当組合</v>
      </c>
      <c r="BZ35" s="598"/>
      <c r="CA35" s="598"/>
      <c r="CB35" s="598"/>
      <c r="CC35" s="598"/>
      <c r="CD35" s="598"/>
      <c r="CE35" s="598"/>
      <c r="CF35" s="598"/>
      <c r="CG35" s="598"/>
      <c r="CH35" s="598"/>
      <c r="CI35" s="598"/>
      <c r="CJ35" s="598"/>
      <c r="CK35" s="598"/>
      <c r="CL35" s="598"/>
      <c r="CM35" s="598"/>
      <c r="CN35" s="180"/>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7"/>
    </row>
    <row r="36" spans="1:113" ht="32.25" customHeight="1" x14ac:dyDescent="0.15">
      <c r="A36" s="180"/>
      <c r="B36" s="204"/>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0"/>
      <c r="U36" s="597">
        <f t="shared" ref="U36:U43" si="4">IF(W36="","",U35+1)</f>
        <v>5</v>
      </c>
      <c r="V36" s="597"/>
      <c r="W36" s="598" t="str">
        <f>IF('各会計、関係団体の財政状況及び健全化判断比率'!B30="","",'各会計、関係団体の財政状況及び健全化判断比率'!B30)</f>
        <v>色麻町後期高齢者医療特別会計</v>
      </c>
      <c r="X36" s="598"/>
      <c r="Y36" s="598"/>
      <c r="Z36" s="598"/>
      <c r="AA36" s="598"/>
      <c r="AB36" s="598"/>
      <c r="AC36" s="598"/>
      <c r="AD36" s="598"/>
      <c r="AE36" s="598"/>
      <c r="AF36" s="598"/>
      <c r="AG36" s="598"/>
      <c r="AH36" s="598"/>
      <c r="AI36" s="598"/>
      <c r="AJ36" s="598"/>
      <c r="AK36" s="598"/>
      <c r="AL36" s="180"/>
      <c r="AM36" s="597" t="str">
        <f t="shared" si="0"/>
        <v/>
      </c>
      <c r="AN36" s="597"/>
      <c r="AO36" s="598"/>
      <c r="AP36" s="598"/>
      <c r="AQ36" s="598"/>
      <c r="AR36" s="598"/>
      <c r="AS36" s="598"/>
      <c r="AT36" s="598"/>
      <c r="AU36" s="598"/>
      <c r="AV36" s="598"/>
      <c r="AW36" s="598"/>
      <c r="AX36" s="598"/>
      <c r="AY36" s="598"/>
      <c r="AZ36" s="598"/>
      <c r="BA36" s="598"/>
      <c r="BB36" s="598"/>
      <c r="BC36" s="598"/>
      <c r="BD36" s="180"/>
      <c r="BE36" s="597" t="str">
        <f t="shared" si="1"/>
        <v/>
      </c>
      <c r="BF36" s="597"/>
      <c r="BG36" s="598"/>
      <c r="BH36" s="598"/>
      <c r="BI36" s="598"/>
      <c r="BJ36" s="598"/>
      <c r="BK36" s="598"/>
      <c r="BL36" s="598"/>
      <c r="BM36" s="598"/>
      <c r="BN36" s="598"/>
      <c r="BO36" s="598"/>
      <c r="BP36" s="598"/>
      <c r="BQ36" s="598"/>
      <c r="BR36" s="598"/>
      <c r="BS36" s="598"/>
      <c r="BT36" s="598"/>
      <c r="BU36" s="598"/>
      <c r="BV36" s="180"/>
      <c r="BW36" s="597">
        <f t="shared" si="2"/>
        <v>12</v>
      </c>
      <c r="BX36" s="597"/>
      <c r="BY36" s="598" t="str">
        <f>IF('各会計、関係団体の財政状況及び健全化判断比率'!B70="","",'各会計、関係団体の財政状況及び健全化判断比率'!B70)</f>
        <v>宮城県市町村非常勤消防団員補償報償組合</v>
      </c>
      <c r="BZ36" s="598"/>
      <c r="CA36" s="598"/>
      <c r="CB36" s="598"/>
      <c r="CC36" s="598"/>
      <c r="CD36" s="598"/>
      <c r="CE36" s="598"/>
      <c r="CF36" s="598"/>
      <c r="CG36" s="598"/>
      <c r="CH36" s="598"/>
      <c r="CI36" s="598"/>
      <c r="CJ36" s="598"/>
      <c r="CK36" s="598"/>
      <c r="CL36" s="598"/>
      <c r="CM36" s="598"/>
      <c r="CN36" s="180"/>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7"/>
    </row>
    <row r="37" spans="1:113" ht="32.25" customHeight="1" x14ac:dyDescent="0.15">
      <c r="A37" s="180"/>
      <c r="B37" s="204"/>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0"/>
      <c r="U37" s="597">
        <f t="shared" si="4"/>
        <v>6</v>
      </c>
      <c r="V37" s="597"/>
      <c r="W37" s="598" t="str">
        <f>IF('各会計、関係団体の財政状況及び健全化判断比率'!B31="","",'各会計、関係団体の財政状況及び健全化判断比率'!B31)</f>
        <v>色麻町介護サービス事業特別会計</v>
      </c>
      <c r="X37" s="598"/>
      <c r="Y37" s="598"/>
      <c r="Z37" s="598"/>
      <c r="AA37" s="598"/>
      <c r="AB37" s="598"/>
      <c r="AC37" s="598"/>
      <c r="AD37" s="598"/>
      <c r="AE37" s="598"/>
      <c r="AF37" s="598"/>
      <c r="AG37" s="598"/>
      <c r="AH37" s="598"/>
      <c r="AI37" s="598"/>
      <c r="AJ37" s="598"/>
      <c r="AK37" s="598"/>
      <c r="AL37" s="180"/>
      <c r="AM37" s="597" t="str">
        <f t="shared" si="0"/>
        <v/>
      </c>
      <c r="AN37" s="597"/>
      <c r="AO37" s="598"/>
      <c r="AP37" s="598"/>
      <c r="AQ37" s="598"/>
      <c r="AR37" s="598"/>
      <c r="AS37" s="598"/>
      <c r="AT37" s="598"/>
      <c r="AU37" s="598"/>
      <c r="AV37" s="598"/>
      <c r="AW37" s="598"/>
      <c r="AX37" s="598"/>
      <c r="AY37" s="598"/>
      <c r="AZ37" s="598"/>
      <c r="BA37" s="598"/>
      <c r="BB37" s="598"/>
      <c r="BC37" s="598"/>
      <c r="BD37" s="180"/>
      <c r="BE37" s="597" t="str">
        <f t="shared" si="1"/>
        <v/>
      </c>
      <c r="BF37" s="597"/>
      <c r="BG37" s="598"/>
      <c r="BH37" s="598"/>
      <c r="BI37" s="598"/>
      <c r="BJ37" s="598"/>
      <c r="BK37" s="598"/>
      <c r="BL37" s="598"/>
      <c r="BM37" s="598"/>
      <c r="BN37" s="598"/>
      <c r="BO37" s="598"/>
      <c r="BP37" s="598"/>
      <c r="BQ37" s="598"/>
      <c r="BR37" s="598"/>
      <c r="BS37" s="598"/>
      <c r="BT37" s="598"/>
      <c r="BU37" s="598"/>
      <c r="BV37" s="180"/>
      <c r="BW37" s="597">
        <f t="shared" si="2"/>
        <v>13</v>
      </c>
      <c r="BX37" s="597"/>
      <c r="BY37" s="598" t="str">
        <f>IF('各会計、関係団体の財政状況及び健全化判断比率'!B71="","",'各会計、関係団体の財政状況及び健全化判断比率'!B71)</f>
        <v>大崎地域広域行政事務組合</v>
      </c>
      <c r="BZ37" s="598"/>
      <c r="CA37" s="598"/>
      <c r="CB37" s="598"/>
      <c r="CC37" s="598"/>
      <c r="CD37" s="598"/>
      <c r="CE37" s="598"/>
      <c r="CF37" s="598"/>
      <c r="CG37" s="598"/>
      <c r="CH37" s="598"/>
      <c r="CI37" s="598"/>
      <c r="CJ37" s="598"/>
      <c r="CK37" s="598"/>
      <c r="CL37" s="598"/>
      <c r="CM37" s="598"/>
      <c r="CN37" s="180"/>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7"/>
    </row>
    <row r="38" spans="1:113" ht="32.25" customHeight="1" x14ac:dyDescent="0.15">
      <c r="A38" s="180"/>
      <c r="B38" s="204"/>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0"/>
      <c r="U38" s="597" t="str">
        <f t="shared" si="4"/>
        <v/>
      </c>
      <c r="V38" s="597"/>
      <c r="W38" s="598"/>
      <c r="X38" s="598"/>
      <c r="Y38" s="598"/>
      <c r="Z38" s="598"/>
      <c r="AA38" s="598"/>
      <c r="AB38" s="598"/>
      <c r="AC38" s="598"/>
      <c r="AD38" s="598"/>
      <c r="AE38" s="598"/>
      <c r="AF38" s="598"/>
      <c r="AG38" s="598"/>
      <c r="AH38" s="598"/>
      <c r="AI38" s="598"/>
      <c r="AJ38" s="598"/>
      <c r="AK38" s="598"/>
      <c r="AL38" s="180"/>
      <c r="AM38" s="597" t="str">
        <f t="shared" si="0"/>
        <v/>
      </c>
      <c r="AN38" s="597"/>
      <c r="AO38" s="598"/>
      <c r="AP38" s="598"/>
      <c r="AQ38" s="598"/>
      <c r="AR38" s="598"/>
      <c r="AS38" s="598"/>
      <c r="AT38" s="598"/>
      <c r="AU38" s="598"/>
      <c r="AV38" s="598"/>
      <c r="AW38" s="598"/>
      <c r="AX38" s="598"/>
      <c r="AY38" s="598"/>
      <c r="AZ38" s="598"/>
      <c r="BA38" s="598"/>
      <c r="BB38" s="598"/>
      <c r="BC38" s="598"/>
      <c r="BD38" s="180"/>
      <c r="BE38" s="597" t="str">
        <f t="shared" si="1"/>
        <v/>
      </c>
      <c r="BF38" s="597"/>
      <c r="BG38" s="598"/>
      <c r="BH38" s="598"/>
      <c r="BI38" s="598"/>
      <c r="BJ38" s="598"/>
      <c r="BK38" s="598"/>
      <c r="BL38" s="598"/>
      <c r="BM38" s="598"/>
      <c r="BN38" s="598"/>
      <c r="BO38" s="598"/>
      <c r="BP38" s="598"/>
      <c r="BQ38" s="598"/>
      <c r="BR38" s="598"/>
      <c r="BS38" s="598"/>
      <c r="BT38" s="598"/>
      <c r="BU38" s="598"/>
      <c r="BV38" s="180"/>
      <c r="BW38" s="597">
        <f t="shared" si="2"/>
        <v>14</v>
      </c>
      <c r="BX38" s="597"/>
      <c r="BY38" s="598" t="str">
        <f>IF('各会計、関係団体の財政状況及び健全化判断比率'!B72="","",'各会計、関係団体の財政状況及び健全化判断比率'!B72)</f>
        <v>宮城県市町村自治振興センター</v>
      </c>
      <c r="BZ38" s="598"/>
      <c r="CA38" s="598"/>
      <c r="CB38" s="598"/>
      <c r="CC38" s="598"/>
      <c r="CD38" s="598"/>
      <c r="CE38" s="598"/>
      <c r="CF38" s="598"/>
      <c r="CG38" s="598"/>
      <c r="CH38" s="598"/>
      <c r="CI38" s="598"/>
      <c r="CJ38" s="598"/>
      <c r="CK38" s="598"/>
      <c r="CL38" s="598"/>
      <c r="CM38" s="598"/>
      <c r="CN38" s="180"/>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7"/>
    </row>
    <row r="39" spans="1:113" ht="32.25" customHeight="1" x14ac:dyDescent="0.15">
      <c r="A39" s="180"/>
      <c r="B39" s="204"/>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0"/>
      <c r="U39" s="597" t="str">
        <f t="shared" si="4"/>
        <v/>
      </c>
      <c r="V39" s="597"/>
      <c r="W39" s="598"/>
      <c r="X39" s="598"/>
      <c r="Y39" s="598"/>
      <c r="Z39" s="598"/>
      <c r="AA39" s="598"/>
      <c r="AB39" s="598"/>
      <c r="AC39" s="598"/>
      <c r="AD39" s="598"/>
      <c r="AE39" s="598"/>
      <c r="AF39" s="598"/>
      <c r="AG39" s="598"/>
      <c r="AH39" s="598"/>
      <c r="AI39" s="598"/>
      <c r="AJ39" s="598"/>
      <c r="AK39" s="598"/>
      <c r="AL39" s="180"/>
      <c r="AM39" s="597" t="str">
        <f t="shared" si="0"/>
        <v/>
      </c>
      <c r="AN39" s="597"/>
      <c r="AO39" s="598"/>
      <c r="AP39" s="598"/>
      <c r="AQ39" s="598"/>
      <c r="AR39" s="598"/>
      <c r="AS39" s="598"/>
      <c r="AT39" s="598"/>
      <c r="AU39" s="598"/>
      <c r="AV39" s="598"/>
      <c r="AW39" s="598"/>
      <c r="AX39" s="598"/>
      <c r="AY39" s="598"/>
      <c r="AZ39" s="598"/>
      <c r="BA39" s="598"/>
      <c r="BB39" s="598"/>
      <c r="BC39" s="598"/>
      <c r="BD39" s="180"/>
      <c r="BE39" s="597" t="str">
        <f t="shared" si="1"/>
        <v/>
      </c>
      <c r="BF39" s="597"/>
      <c r="BG39" s="598"/>
      <c r="BH39" s="598"/>
      <c r="BI39" s="598"/>
      <c r="BJ39" s="598"/>
      <c r="BK39" s="598"/>
      <c r="BL39" s="598"/>
      <c r="BM39" s="598"/>
      <c r="BN39" s="598"/>
      <c r="BO39" s="598"/>
      <c r="BP39" s="598"/>
      <c r="BQ39" s="598"/>
      <c r="BR39" s="598"/>
      <c r="BS39" s="598"/>
      <c r="BT39" s="598"/>
      <c r="BU39" s="598"/>
      <c r="BV39" s="180"/>
      <c r="BW39" s="597">
        <f t="shared" si="2"/>
        <v>15</v>
      </c>
      <c r="BX39" s="597"/>
      <c r="BY39" s="598" t="str">
        <f>IF('各会計、関係団体の財政状況及び健全化判断比率'!B73="","",'各会計、関係団体の財政状況及び健全化判断比率'!B73)</f>
        <v>加美郡保健医療福祉行政事務組合</v>
      </c>
      <c r="BZ39" s="598"/>
      <c r="CA39" s="598"/>
      <c r="CB39" s="598"/>
      <c r="CC39" s="598"/>
      <c r="CD39" s="598"/>
      <c r="CE39" s="598"/>
      <c r="CF39" s="598"/>
      <c r="CG39" s="598"/>
      <c r="CH39" s="598"/>
      <c r="CI39" s="598"/>
      <c r="CJ39" s="598"/>
      <c r="CK39" s="598"/>
      <c r="CL39" s="598"/>
      <c r="CM39" s="598"/>
      <c r="CN39" s="180"/>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7"/>
    </row>
    <row r="40" spans="1:113" ht="32.25" customHeight="1" x14ac:dyDescent="0.15">
      <c r="A40" s="180"/>
      <c r="B40" s="204"/>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0"/>
      <c r="U40" s="597" t="str">
        <f t="shared" si="4"/>
        <v/>
      </c>
      <c r="V40" s="597"/>
      <c r="W40" s="598"/>
      <c r="X40" s="598"/>
      <c r="Y40" s="598"/>
      <c r="Z40" s="598"/>
      <c r="AA40" s="598"/>
      <c r="AB40" s="598"/>
      <c r="AC40" s="598"/>
      <c r="AD40" s="598"/>
      <c r="AE40" s="598"/>
      <c r="AF40" s="598"/>
      <c r="AG40" s="598"/>
      <c r="AH40" s="598"/>
      <c r="AI40" s="598"/>
      <c r="AJ40" s="598"/>
      <c r="AK40" s="598"/>
      <c r="AL40" s="180"/>
      <c r="AM40" s="597" t="str">
        <f t="shared" si="0"/>
        <v/>
      </c>
      <c r="AN40" s="597"/>
      <c r="AO40" s="598"/>
      <c r="AP40" s="598"/>
      <c r="AQ40" s="598"/>
      <c r="AR40" s="598"/>
      <c r="AS40" s="598"/>
      <c r="AT40" s="598"/>
      <c r="AU40" s="598"/>
      <c r="AV40" s="598"/>
      <c r="AW40" s="598"/>
      <c r="AX40" s="598"/>
      <c r="AY40" s="598"/>
      <c r="AZ40" s="598"/>
      <c r="BA40" s="598"/>
      <c r="BB40" s="598"/>
      <c r="BC40" s="598"/>
      <c r="BD40" s="180"/>
      <c r="BE40" s="597" t="str">
        <f t="shared" si="1"/>
        <v/>
      </c>
      <c r="BF40" s="597"/>
      <c r="BG40" s="598"/>
      <c r="BH40" s="598"/>
      <c r="BI40" s="598"/>
      <c r="BJ40" s="598"/>
      <c r="BK40" s="598"/>
      <c r="BL40" s="598"/>
      <c r="BM40" s="598"/>
      <c r="BN40" s="598"/>
      <c r="BO40" s="598"/>
      <c r="BP40" s="598"/>
      <c r="BQ40" s="598"/>
      <c r="BR40" s="598"/>
      <c r="BS40" s="598"/>
      <c r="BT40" s="598"/>
      <c r="BU40" s="598"/>
      <c r="BV40" s="180"/>
      <c r="BW40" s="597">
        <f t="shared" si="2"/>
        <v>16</v>
      </c>
      <c r="BX40" s="597"/>
      <c r="BY40" s="598" t="str">
        <f>IF('各会計、関係団体の財政状況及び健全化判断比率'!B74="","",'各会計、関係団体の財政状況及び健全化判断比率'!B74)</f>
        <v>加美郡保健医療福祉行政事務組合：病院会計</v>
      </c>
      <c r="BZ40" s="598"/>
      <c r="CA40" s="598"/>
      <c r="CB40" s="598"/>
      <c r="CC40" s="598"/>
      <c r="CD40" s="598"/>
      <c r="CE40" s="598"/>
      <c r="CF40" s="598"/>
      <c r="CG40" s="598"/>
      <c r="CH40" s="598"/>
      <c r="CI40" s="598"/>
      <c r="CJ40" s="598"/>
      <c r="CK40" s="598"/>
      <c r="CL40" s="598"/>
      <c r="CM40" s="598"/>
      <c r="CN40" s="180"/>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7"/>
    </row>
    <row r="41" spans="1:113" ht="32.25" customHeight="1" x14ac:dyDescent="0.15">
      <c r="A41" s="180"/>
      <c r="B41" s="204"/>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0"/>
      <c r="U41" s="597" t="str">
        <f t="shared" si="4"/>
        <v/>
      </c>
      <c r="V41" s="597"/>
      <c r="W41" s="598"/>
      <c r="X41" s="598"/>
      <c r="Y41" s="598"/>
      <c r="Z41" s="598"/>
      <c r="AA41" s="598"/>
      <c r="AB41" s="598"/>
      <c r="AC41" s="598"/>
      <c r="AD41" s="598"/>
      <c r="AE41" s="598"/>
      <c r="AF41" s="598"/>
      <c r="AG41" s="598"/>
      <c r="AH41" s="598"/>
      <c r="AI41" s="598"/>
      <c r="AJ41" s="598"/>
      <c r="AK41" s="598"/>
      <c r="AL41" s="180"/>
      <c r="AM41" s="597" t="str">
        <f t="shared" si="0"/>
        <v/>
      </c>
      <c r="AN41" s="597"/>
      <c r="AO41" s="598"/>
      <c r="AP41" s="598"/>
      <c r="AQ41" s="598"/>
      <c r="AR41" s="598"/>
      <c r="AS41" s="598"/>
      <c r="AT41" s="598"/>
      <c r="AU41" s="598"/>
      <c r="AV41" s="598"/>
      <c r="AW41" s="598"/>
      <c r="AX41" s="598"/>
      <c r="AY41" s="598"/>
      <c r="AZ41" s="598"/>
      <c r="BA41" s="598"/>
      <c r="BB41" s="598"/>
      <c r="BC41" s="598"/>
      <c r="BD41" s="180"/>
      <c r="BE41" s="597" t="str">
        <f t="shared" si="1"/>
        <v/>
      </c>
      <c r="BF41" s="597"/>
      <c r="BG41" s="598"/>
      <c r="BH41" s="598"/>
      <c r="BI41" s="598"/>
      <c r="BJ41" s="598"/>
      <c r="BK41" s="598"/>
      <c r="BL41" s="598"/>
      <c r="BM41" s="598"/>
      <c r="BN41" s="598"/>
      <c r="BO41" s="598"/>
      <c r="BP41" s="598"/>
      <c r="BQ41" s="598"/>
      <c r="BR41" s="598"/>
      <c r="BS41" s="598"/>
      <c r="BT41" s="598"/>
      <c r="BU41" s="598"/>
      <c r="BV41" s="180"/>
      <c r="BW41" s="597">
        <f t="shared" si="2"/>
        <v>17</v>
      </c>
      <c r="BX41" s="597"/>
      <c r="BY41" s="598" t="str">
        <f>IF('各会計、関係団体の財政状況及び健全化判断比率'!B75="","",'各会計、関係団体の財政状況及び健全化判断比率'!B75)</f>
        <v>加美郡保健医療福祉行政事務組合：介護事業会計</v>
      </c>
      <c r="BZ41" s="598"/>
      <c r="CA41" s="598"/>
      <c r="CB41" s="598"/>
      <c r="CC41" s="598"/>
      <c r="CD41" s="598"/>
      <c r="CE41" s="598"/>
      <c r="CF41" s="598"/>
      <c r="CG41" s="598"/>
      <c r="CH41" s="598"/>
      <c r="CI41" s="598"/>
      <c r="CJ41" s="598"/>
      <c r="CK41" s="598"/>
      <c r="CL41" s="598"/>
      <c r="CM41" s="598"/>
      <c r="CN41" s="180"/>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7"/>
    </row>
    <row r="42" spans="1:113" ht="32.25" customHeight="1" x14ac:dyDescent="0.15">
      <c r="B42" s="204"/>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0"/>
      <c r="U42" s="597" t="str">
        <f t="shared" si="4"/>
        <v/>
      </c>
      <c r="V42" s="597"/>
      <c r="W42" s="598"/>
      <c r="X42" s="598"/>
      <c r="Y42" s="598"/>
      <c r="Z42" s="598"/>
      <c r="AA42" s="598"/>
      <c r="AB42" s="598"/>
      <c r="AC42" s="598"/>
      <c r="AD42" s="598"/>
      <c r="AE42" s="598"/>
      <c r="AF42" s="598"/>
      <c r="AG42" s="598"/>
      <c r="AH42" s="598"/>
      <c r="AI42" s="598"/>
      <c r="AJ42" s="598"/>
      <c r="AK42" s="598"/>
      <c r="AL42" s="180"/>
      <c r="AM42" s="597" t="str">
        <f t="shared" si="0"/>
        <v/>
      </c>
      <c r="AN42" s="597"/>
      <c r="AO42" s="598"/>
      <c r="AP42" s="598"/>
      <c r="AQ42" s="598"/>
      <c r="AR42" s="598"/>
      <c r="AS42" s="598"/>
      <c r="AT42" s="598"/>
      <c r="AU42" s="598"/>
      <c r="AV42" s="598"/>
      <c r="AW42" s="598"/>
      <c r="AX42" s="598"/>
      <c r="AY42" s="598"/>
      <c r="AZ42" s="598"/>
      <c r="BA42" s="598"/>
      <c r="BB42" s="598"/>
      <c r="BC42" s="598"/>
      <c r="BD42" s="180"/>
      <c r="BE42" s="597" t="str">
        <f t="shared" si="1"/>
        <v/>
      </c>
      <c r="BF42" s="597"/>
      <c r="BG42" s="598"/>
      <c r="BH42" s="598"/>
      <c r="BI42" s="598"/>
      <c r="BJ42" s="598"/>
      <c r="BK42" s="598"/>
      <c r="BL42" s="598"/>
      <c r="BM42" s="598"/>
      <c r="BN42" s="598"/>
      <c r="BO42" s="598"/>
      <c r="BP42" s="598"/>
      <c r="BQ42" s="598"/>
      <c r="BR42" s="598"/>
      <c r="BS42" s="598"/>
      <c r="BT42" s="598"/>
      <c r="BU42" s="598"/>
      <c r="BV42" s="180"/>
      <c r="BW42" s="597">
        <f t="shared" si="2"/>
        <v>18</v>
      </c>
      <c r="BX42" s="597"/>
      <c r="BY42" s="598" t="str">
        <f>IF('各会計、関係団体の財政状況及び健全化判断比率'!B76="","",'各会計、関係団体の財政状況及び健全化判断比率'!B76)</f>
        <v>宮城県後期高齢者医療広域連合</v>
      </c>
      <c r="BZ42" s="598"/>
      <c r="CA42" s="598"/>
      <c r="CB42" s="598"/>
      <c r="CC42" s="598"/>
      <c r="CD42" s="598"/>
      <c r="CE42" s="598"/>
      <c r="CF42" s="598"/>
      <c r="CG42" s="598"/>
      <c r="CH42" s="598"/>
      <c r="CI42" s="598"/>
      <c r="CJ42" s="598"/>
      <c r="CK42" s="598"/>
      <c r="CL42" s="598"/>
      <c r="CM42" s="598"/>
      <c r="CN42" s="180"/>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7"/>
    </row>
    <row r="43" spans="1:113" ht="32.25" customHeight="1" x14ac:dyDescent="0.15">
      <c r="B43" s="204"/>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0"/>
      <c r="U43" s="597" t="str">
        <f t="shared" si="4"/>
        <v/>
      </c>
      <c r="V43" s="597"/>
      <c r="W43" s="598"/>
      <c r="X43" s="598"/>
      <c r="Y43" s="598"/>
      <c r="Z43" s="598"/>
      <c r="AA43" s="598"/>
      <c r="AB43" s="598"/>
      <c r="AC43" s="598"/>
      <c r="AD43" s="598"/>
      <c r="AE43" s="598"/>
      <c r="AF43" s="598"/>
      <c r="AG43" s="598"/>
      <c r="AH43" s="598"/>
      <c r="AI43" s="598"/>
      <c r="AJ43" s="598"/>
      <c r="AK43" s="598"/>
      <c r="AL43" s="180"/>
      <c r="AM43" s="597" t="str">
        <f t="shared" si="0"/>
        <v/>
      </c>
      <c r="AN43" s="597"/>
      <c r="AO43" s="598"/>
      <c r="AP43" s="598"/>
      <c r="AQ43" s="598"/>
      <c r="AR43" s="598"/>
      <c r="AS43" s="598"/>
      <c r="AT43" s="598"/>
      <c r="AU43" s="598"/>
      <c r="AV43" s="598"/>
      <c r="AW43" s="598"/>
      <c r="AX43" s="598"/>
      <c r="AY43" s="598"/>
      <c r="AZ43" s="598"/>
      <c r="BA43" s="598"/>
      <c r="BB43" s="598"/>
      <c r="BC43" s="598"/>
      <c r="BD43" s="180"/>
      <c r="BE43" s="597" t="str">
        <f t="shared" si="1"/>
        <v/>
      </c>
      <c r="BF43" s="597"/>
      <c r="BG43" s="598"/>
      <c r="BH43" s="598"/>
      <c r="BI43" s="598"/>
      <c r="BJ43" s="598"/>
      <c r="BK43" s="598"/>
      <c r="BL43" s="598"/>
      <c r="BM43" s="598"/>
      <c r="BN43" s="598"/>
      <c r="BO43" s="598"/>
      <c r="BP43" s="598"/>
      <c r="BQ43" s="598"/>
      <c r="BR43" s="598"/>
      <c r="BS43" s="598"/>
      <c r="BT43" s="598"/>
      <c r="BU43" s="598"/>
      <c r="BV43" s="180"/>
      <c r="BW43" s="597">
        <f t="shared" si="2"/>
        <v>19</v>
      </c>
      <c r="BX43" s="597"/>
      <c r="BY43" s="598" t="str">
        <f>IF('各会計、関係団体の財政状況及び健全化判断比率'!B77="","",'各会計、関係団体の財政状況及び健全化判断比率'!B77)</f>
        <v>宮城県後期高齢者医療事業会計</v>
      </c>
      <c r="BZ43" s="598"/>
      <c r="CA43" s="598"/>
      <c r="CB43" s="598"/>
      <c r="CC43" s="598"/>
      <c r="CD43" s="598"/>
      <c r="CE43" s="598"/>
      <c r="CF43" s="598"/>
      <c r="CG43" s="598"/>
      <c r="CH43" s="598"/>
      <c r="CI43" s="598"/>
      <c r="CJ43" s="598"/>
      <c r="CK43" s="598"/>
      <c r="CL43" s="598"/>
      <c r="CM43" s="598"/>
      <c r="CN43" s="180"/>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7"/>
    </row>
    <row r="44" spans="1:113" ht="13.5" customHeight="1" thickBot="1" x14ac:dyDescent="0.2">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c r="DB44" s="209"/>
      <c r="DC44" s="209"/>
      <c r="DD44" s="209"/>
      <c r="DE44" s="209"/>
      <c r="DF44" s="209"/>
      <c r="DG44" s="209"/>
      <c r="DH44" s="209"/>
      <c r="DI44" s="210"/>
    </row>
    <row r="45" spans="1:113" x14ac:dyDescent="0.15"/>
    <row r="46" spans="1:113" x14ac:dyDescent="0.15">
      <c r="B46" s="211" t="s">
        <v>196</v>
      </c>
      <c r="E46" s="600" t="s">
        <v>197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198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199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202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203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204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AczwrD3boat1pq/eW5MjJY7xUZpTzorVpjWPmdiirbnldu5l/KHXLJTCQwIGv/DmtlJwwEK8JvwVhbeULt/1wg==" saltValue="WGnn/NnskIsYYfCpJs5CX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49" t="s">
        <v>541</v>
      </c>
      <c r="D34" s="1149"/>
      <c r="E34" s="1150"/>
      <c r="F34" s="32">
        <v>4.9800000000000004</v>
      </c>
      <c r="G34" s="33">
        <v>4.7300000000000004</v>
      </c>
      <c r="H34" s="33">
        <v>5.09</v>
      </c>
      <c r="I34" s="33">
        <v>5.58</v>
      </c>
      <c r="J34" s="34">
        <v>5.2</v>
      </c>
      <c r="K34" s="22"/>
      <c r="L34" s="22"/>
      <c r="M34" s="22"/>
      <c r="N34" s="22"/>
      <c r="O34" s="22"/>
      <c r="P34" s="22"/>
    </row>
    <row r="35" spans="1:16" ht="39" customHeight="1" x14ac:dyDescent="0.15">
      <c r="A35" s="22"/>
      <c r="B35" s="35"/>
      <c r="C35" s="1143" t="s">
        <v>542</v>
      </c>
      <c r="D35" s="1144"/>
      <c r="E35" s="1145"/>
      <c r="F35" s="36">
        <v>4.1399999999999997</v>
      </c>
      <c r="G35" s="37">
        <v>5.3</v>
      </c>
      <c r="H35" s="37">
        <v>3.38</v>
      </c>
      <c r="I35" s="37">
        <v>3.94</v>
      </c>
      <c r="J35" s="38">
        <v>3.6</v>
      </c>
      <c r="K35" s="22"/>
      <c r="L35" s="22"/>
      <c r="M35" s="22"/>
      <c r="N35" s="22"/>
      <c r="O35" s="22"/>
      <c r="P35" s="22"/>
    </row>
    <row r="36" spans="1:16" ht="39" customHeight="1" x14ac:dyDescent="0.15">
      <c r="A36" s="22"/>
      <c r="B36" s="35"/>
      <c r="C36" s="1143" t="s">
        <v>543</v>
      </c>
      <c r="D36" s="1144"/>
      <c r="E36" s="1145"/>
      <c r="F36" s="36">
        <v>3.38</v>
      </c>
      <c r="G36" s="37">
        <v>2.5499999999999998</v>
      </c>
      <c r="H36" s="37">
        <v>2.2999999999999998</v>
      </c>
      <c r="I36" s="37">
        <v>1.98</v>
      </c>
      <c r="J36" s="38">
        <v>1.83</v>
      </c>
      <c r="K36" s="22"/>
      <c r="L36" s="22"/>
      <c r="M36" s="22"/>
      <c r="N36" s="22"/>
      <c r="O36" s="22"/>
      <c r="P36" s="22"/>
    </row>
    <row r="37" spans="1:16" ht="39" customHeight="1" x14ac:dyDescent="0.15">
      <c r="A37" s="22"/>
      <c r="B37" s="35"/>
      <c r="C37" s="1143" t="s">
        <v>544</v>
      </c>
      <c r="D37" s="1144"/>
      <c r="E37" s="1145"/>
      <c r="F37" s="36">
        <v>0.37</v>
      </c>
      <c r="G37" s="37">
        <v>0.85</v>
      </c>
      <c r="H37" s="37">
        <v>1.4</v>
      </c>
      <c r="I37" s="37">
        <v>1.27</v>
      </c>
      <c r="J37" s="38">
        <v>1.35</v>
      </c>
      <c r="K37" s="22"/>
      <c r="L37" s="22"/>
      <c r="M37" s="22"/>
      <c r="N37" s="22"/>
      <c r="O37" s="22"/>
      <c r="P37" s="22"/>
    </row>
    <row r="38" spans="1:16" ht="39" customHeight="1" x14ac:dyDescent="0.15">
      <c r="A38" s="22"/>
      <c r="B38" s="35"/>
      <c r="C38" s="1143" t="s">
        <v>545</v>
      </c>
      <c r="D38" s="1144"/>
      <c r="E38" s="1145"/>
      <c r="F38" s="36">
        <v>1.19</v>
      </c>
      <c r="G38" s="37">
        <v>1.38</v>
      </c>
      <c r="H38" s="37">
        <v>0.7</v>
      </c>
      <c r="I38" s="37">
        <v>0.65</v>
      </c>
      <c r="J38" s="38">
        <v>0.66</v>
      </c>
      <c r="K38" s="22"/>
      <c r="L38" s="22"/>
      <c r="M38" s="22"/>
      <c r="N38" s="22"/>
      <c r="O38" s="22"/>
      <c r="P38" s="22"/>
    </row>
    <row r="39" spans="1:16" ht="39" customHeight="1" x14ac:dyDescent="0.15">
      <c r="A39" s="22"/>
      <c r="B39" s="35"/>
      <c r="C39" s="1143" t="s">
        <v>546</v>
      </c>
      <c r="D39" s="1144"/>
      <c r="E39" s="1145"/>
      <c r="F39" s="36">
        <v>0.03</v>
      </c>
      <c r="G39" s="37">
        <v>0.04</v>
      </c>
      <c r="H39" s="37">
        <v>0.03</v>
      </c>
      <c r="I39" s="37">
        <v>0.02</v>
      </c>
      <c r="J39" s="38">
        <v>0.03</v>
      </c>
      <c r="K39" s="22"/>
      <c r="L39" s="22"/>
      <c r="M39" s="22"/>
      <c r="N39" s="22"/>
      <c r="O39" s="22"/>
      <c r="P39" s="22"/>
    </row>
    <row r="40" spans="1:16" ht="39" customHeight="1" x14ac:dyDescent="0.15">
      <c r="A40" s="22"/>
      <c r="B40" s="35"/>
      <c r="C40" s="1143" t="s">
        <v>547</v>
      </c>
      <c r="D40" s="1144"/>
      <c r="E40" s="1145"/>
      <c r="F40" s="36">
        <v>0.04</v>
      </c>
      <c r="G40" s="37">
        <v>0.05</v>
      </c>
      <c r="H40" s="37">
        <v>0.02</v>
      </c>
      <c r="I40" s="37">
        <v>0.02</v>
      </c>
      <c r="J40" s="38">
        <v>0.02</v>
      </c>
      <c r="K40" s="22"/>
      <c r="L40" s="22"/>
      <c r="M40" s="22"/>
      <c r="N40" s="22"/>
      <c r="O40" s="22"/>
      <c r="P40" s="22"/>
    </row>
    <row r="41" spans="1:16" ht="39" customHeight="1" x14ac:dyDescent="0.15">
      <c r="A41" s="22"/>
      <c r="B41" s="35"/>
      <c r="C41" s="1143" t="s">
        <v>548</v>
      </c>
      <c r="D41" s="1144"/>
      <c r="E41" s="1145"/>
      <c r="F41" s="36">
        <v>0</v>
      </c>
      <c r="G41" s="37">
        <v>0.01</v>
      </c>
      <c r="H41" s="37">
        <v>0.01</v>
      </c>
      <c r="I41" s="37">
        <v>0</v>
      </c>
      <c r="J41" s="38">
        <v>0.01</v>
      </c>
      <c r="K41" s="22"/>
      <c r="L41" s="22"/>
      <c r="M41" s="22"/>
      <c r="N41" s="22"/>
      <c r="O41" s="22"/>
      <c r="P41" s="22"/>
    </row>
    <row r="42" spans="1:16" ht="39" customHeight="1" x14ac:dyDescent="0.15">
      <c r="A42" s="22"/>
      <c r="B42" s="39"/>
      <c r="C42" s="1143" t="s">
        <v>549</v>
      </c>
      <c r="D42" s="1144"/>
      <c r="E42" s="1145"/>
      <c r="F42" s="36" t="s">
        <v>492</v>
      </c>
      <c r="G42" s="37" t="s">
        <v>492</v>
      </c>
      <c r="H42" s="37" t="s">
        <v>492</v>
      </c>
      <c r="I42" s="37" t="s">
        <v>492</v>
      </c>
      <c r="J42" s="38" t="s">
        <v>492</v>
      </c>
      <c r="K42" s="22"/>
      <c r="L42" s="22"/>
      <c r="M42" s="22"/>
      <c r="N42" s="22"/>
      <c r="O42" s="22"/>
      <c r="P42" s="22"/>
    </row>
    <row r="43" spans="1:16" ht="39" customHeight="1" thickBot="1" x14ac:dyDescent="0.2">
      <c r="A43" s="22"/>
      <c r="B43" s="40"/>
      <c r="C43" s="1146" t="s">
        <v>550</v>
      </c>
      <c r="D43" s="1147"/>
      <c r="E43" s="1148"/>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CyaIEVruIO70mhfql2zOmO08D5Jk1rbR7/7fxOmJuyO2FR/0OGFi5eqPcAC3eELXgMkdS0HlJfvFL6AaDL7tw==" saltValue="j8IzpB6+5TWWnnWvfR9c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51" t="s">
        <v>10</v>
      </c>
      <c r="C45" s="1152"/>
      <c r="D45" s="58"/>
      <c r="E45" s="1157" t="s">
        <v>11</v>
      </c>
      <c r="F45" s="1157"/>
      <c r="G45" s="1157"/>
      <c r="H45" s="1157"/>
      <c r="I45" s="1157"/>
      <c r="J45" s="1158"/>
      <c r="K45" s="59">
        <v>319</v>
      </c>
      <c r="L45" s="60">
        <v>331</v>
      </c>
      <c r="M45" s="60">
        <v>331</v>
      </c>
      <c r="N45" s="60">
        <v>334</v>
      </c>
      <c r="O45" s="61">
        <v>339</v>
      </c>
      <c r="P45" s="48"/>
      <c r="Q45" s="48"/>
      <c r="R45" s="48"/>
      <c r="S45" s="48"/>
      <c r="T45" s="48"/>
      <c r="U45" s="48"/>
    </row>
    <row r="46" spans="1:21" ht="30.75" customHeight="1" x14ac:dyDescent="0.15">
      <c r="A46" s="48"/>
      <c r="B46" s="1153"/>
      <c r="C46" s="1154"/>
      <c r="D46" s="62"/>
      <c r="E46" s="1159" t="s">
        <v>12</v>
      </c>
      <c r="F46" s="1159"/>
      <c r="G46" s="1159"/>
      <c r="H46" s="1159"/>
      <c r="I46" s="1159"/>
      <c r="J46" s="1160"/>
      <c r="K46" s="63" t="s">
        <v>492</v>
      </c>
      <c r="L46" s="64" t="s">
        <v>492</v>
      </c>
      <c r="M46" s="64" t="s">
        <v>492</v>
      </c>
      <c r="N46" s="64" t="s">
        <v>492</v>
      </c>
      <c r="O46" s="65" t="s">
        <v>492</v>
      </c>
      <c r="P46" s="48"/>
      <c r="Q46" s="48"/>
      <c r="R46" s="48"/>
      <c r="S46" s="48"/>
      <c r="T46" s="48"/>
      <c r="U46" s="48"/>
    </row>
    <row r="47" spans="1:21" ht="30.75" customHeight="1" x14ac:dyDescent="0.15">
      <c r="A47" s="48"/>
      <c r="B47" s="1153"/>
      <c r="C47" s="1154"/>
      <c r="D47" s="62"/>
      <c r="E47" s="1159" t="s">
        <v>13</v>
      </c>
      <c r="F47" s="1159"/>
      <c r="G47" s="1159"/>
      <c r="H47" s="1159"/>
      <c r="I47" s="1159"/>
      <c r="J47" s="1160"/>
      <c r="K47" s="63" t="s">
        <v>492</v>
      </c>
      <c r="L47" s="64" t="s">
        <v>492</v>
      </c>
      <c r="M47" s="64" t="s">
        <v>492</v>
      </c>
      <c r="N47" s="64" t="s">
        <v>492</v>
      </c>
      <c r="O47" s="65" t="s">
        <v>492</v>
      </c>
      <c r="P47" s="48"/>
      <c r="Q47" s="48"/>
      <c r="R47" s="48"/>
      <c r="S47" s="48"/>
      <c r="T47" s="48"/>
      <c r="U47" s="48"/>
    </row>
    <row r="48" spans="1:21" ht="30.75" customHeight="1" x14ac:dyDescent="0.15">
      <c r="A48" s="48"/>
      <c r="B48" s="1153"/>
      <c r="C48" s="1154"/>
      <c r="D48" s="62"/>
      <c r="E48" s="1159" t="s">
        <v>14</v>
      </c>
      <c r="F48" s="1159"/>
      <c r="G48" s="1159"/>
      <c r="H48" s="1159"/>
      <c r="I48" s="1159"/>
      <c r="J48" s="1160"/>
      <c r="K48" s="63">
        <v>197</v>
      </c>
      <c r="L48" s="64">
        <v>202</v>
      </c>
      <c r="M48" s="64">
        <v>203</v>
      </c>
      <c r="N48" s="64">
        <v>203</v>
      </c>
      <c r="O48" s="65">
        <v>201</v>
      </c>
      <c r="P48" s="48"/>
      <c r="Q48" s="48"/>
      <c r="R48" s="48"/>
      <c r="S48" s="48"/>
      <c r="T48" s="48"/>
      <c r="U48" s="48"/>
    </row>
    <row r="49" spans="1:21" ht="30.75" customHeight="1" x14ac:dyDescent="0.15">
      <c r="A49" s="48"/>
      <c r="B49" s="1153"/>
      <c r="C49" s="1154"/>
      <c r="D49" s="62"/>
      <c r="E49" s="1159" t="s">
        <v>15</v>
      </c>
      <c r="F49" s="1159"/>
      <c r="G49" s="1159"/>
      <c r="H49" s="1159"/>
      <c r="I49" s="1159"/>
      <c r="J49" s="1160"/>
      <c r="K49" s="63">
        <v>176</v>
      </c>
      <c r="L49" s="64">
        <v>168</v>
      </c>
      <c r="M49" s="64">
        <v>162</v>
      </c>
      <c r="N49" s="64">
        <v>156</v>
      </c>
      <c r="O49" s="65">
        <v>162</v>
      </c>
      <c r="P49" s="48"/>
      <c r="Q49" s="48"/>
      <c r="R49" s="48"/>
      <c r="S49" s="48"/>
      <c r="T49" s="48"/>
      <c r="U49" s="48"/>
    </row>
    <row r="50" spans="1:21" ht="30.75" customHeight="1" x14ac:dyDescent="0.15">
      <c r="A50" s="48"/>
      <c r="B50" s="1153"/>
      <c r="C50" s="1154"/>
      <c r="D50" s="62"/>
      <c r="E50" s="1159" t="s">
        <v>16</v>
      </c>
      <c r="F50" s="1159"/>
      <c r="G50" s="1159"/>
      <c r="H50" s="1159"/>
      <c r="I50" s="1159"/>
      <c r="J50" s="1160"/>
      <c r="K50" s="63">
        <v>0</v>
      </c>
      <c r="L50" s="64">
        <v>0</v>
      </c>
      <c r="M50" s="64">
        <v>0</v>
      </c>
      <c r="N50" s="64">
        <v>0</v>
      </c>
      <c r="O50" s="65">
        <v>0</v>
      </c>
      <c r="P50" s="48"/>
      <c r="Q50" s="48"/>
      <c r="R50" s="48"/>
      <c r="S50" s="48"/>
      <c r="T50" s="48"/>
      <c r="U50" s="48"/>
    </row>
    <row r="51" spans="1:21" ht="30.75" customHeight="1" x14ac:dyDescent="0.15">
      <c r="A51" s="48"/>
      <c r="B51" s="1155"/>
      <c r="C51" s="1156"/>
      <c r="D51" s="66"/>
      <c r="E51" s="1159" t="s">
        <v>17</v>
      </c>
      <c r="F51" s="1159"/>
      <c r="G51" s="1159"/>
      <c r="H51" s="1159"/>
      <c r="I51" s="1159"/>
      <c r="J51" s="1160"/>
      <c r="K51" s="63" t="s">
        <v>492</v>
      </c>
      <c r="L51" s="64" t="s">
        <v>492</v>
      </c>
      <c r="M51" s="64" t="s">
        <v>492</v>
      </c>
      <c r="N51" s="64" t="s">
        <v>492</v>
      </c>
      <c r="O51" s="65" t="s">
        <v>492</v>
      </c>
      <c r="P51" s="48"/>
      <c r="Q51" s="48"/>
      <c r="R51" s="48"/>
      <c r="S51" s="48"/>
      <c r="T51" s="48"/>
      <c r="U51" s="48"/>
    </row>
    <row r="52" spans="1:21" ht="30.75" customHeight="1" x14ac:dyDescent="0.15">
      <c r="A52" s="48"/>
      <c r="B52" s="1161" t="s">
        <v>18</v>
      </c>
      <c r="C52" s="1162"/>
      <c r="D52" s="66"/>
      <c r="E52" s="1159" t="s">
        <v>19</v>
      </c>
      <c r="F52" s="1159"/>
      <c r="G52" s="1159"/>
      <c r="H52" s="1159"/>
      <c r="I52" s="1159"/>
      <c r="J52" s="1160"/>
      <c r="K52" s="63">
        <v>417</v>
      </c>
      <c r="L52" s="64">
        <v>422</v>
      </c>
      <c r="M52" s="64">
        <v>421</v>
      </c>
      <c r="N52" s="64">
        <v>414</v>
      </c>
      <c r="O52" s="65">
        <v>416</v>
      </c>
      <c r="P52" s="48"/>
      <c r="Q52" s="48"/>
      <c r="R52" s="48"/>
      <c r="S52" s="48"/>
      <c r="T52" s="48"/>
      <c r="U52" s="48"/>
    </row>
    <row r="53" spans="1:21" ht="30.75" customHeight="1" thickBot="1" x14ac:dyDescent="0.2">
      <c r="A53" s="48"/>
      <c r="B53" s="1163" t="s">
        <v>20</v>
      </c>
      <c r="C53" s="1164"/>
      <c r="D53" s="67"/>
      <c r="E53" s="1165" t="s">
        <v>21</v>
      </c>
      <c r="F53" s="1165"/>
      <c r="G53" s="1165"/>
      <c r="H53" s="1165"/>
      <c r="I53" s="1165"/>
      <c r="J53" s="1166"/>
      <c r="K53" s="68">
        <v>275</v>
      </c>
      <c r="L53" s="69">
        <v>279</v>
      </c>
      <c r="M53" s="69">
        <v>275</v>
      </c>
      <c r="N53" s="69">
        <v>279</v>
      </c>
      <c r="O53" s="70">
        <v>286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551</v>
      </c>
      <c r="P56" s="48"/>
      <c r="Q56" s="48"/>
      <c r="R56" s="48"/>
      <c r="S56" s="48"/>
      <c r="T56" s="48"/>
      <c r="U56" s="48"/>
    </row>
    <row r="57" spans="1:21" ht="31.5" customHeight="1" thickBot="1" x14ac:dyDescent="0.2">
      <c r="A57" s="48"/>
      <c r="B57" s="76"/>
      <c r="C57" s="77"/>
      <c r="D57" s="77"/>
      <c r="E57" s="78"/>
      <c r="F57" s="78"/>
      <c r="G57" s="78"/>
      <c r="H57" s="78"/>
      <c r="I57" s="78"/>
      <c r="J57" s="79" t="s">
        <v>2</v>
      </c>
      <c r="K57" s="80" t="s">
        <v>552</v>
      </c>
      <c r="L57" s="81" t="s">
        <v>553</v>
      </c>
      <c r="M57" s="81" t="s">
        <v>554</v>
      </c>
      <c r="N57" s="81" t="s">
        <v>555</v>
      </c>
      <c r="O57" s="82" t="s">
        <v>556</v>
      </c>
      <c r="P57" s="48"/>
      <c r="Q57" s="48"/>
      <c r="R57" s="48"/>
      <c r="S57" s="48"/>
      <c r="T57" s="48"/>
      <c r="U57" s="48"/>
    </row>
    <row r="58" spans="1:21" ht="31.5" customHeight="1" x14ac:dyDescent="0.15">
      <c r="B58" s="1167" t="s">
        <v>25</v>
      </c>
      <c r="C58" s="1168"/>
      <c r="D58" s="1173" t="s">
        <v>26</v>
      </c>
      <c r="E58" s="1174"/>
      <c r="F58" s="1174"/>
      <c r="G58" s="1174"/>
      <c r="H58" s="1174"/>
      <c r="I58" s="1174"/>
      <c r="J58" s="1175"/>
      <c r="K58" s="83"/>
      <c r="L58" s="84"/>
      <c r="M58" s="84"/>
      <c r="N58" s="84"/>
      <c r="O58" s="85"/>
    </row>
    <row r="59" spans="1:21" ht="31.5" customHeight="1" x14ac:dyDescent="0.15">
      <c r="B59" s="1169"/>
      <c r="C59" s="1170"/>
      <c r="D59" s="1176" t="s">
        <v>27</v>
      </c>
      <c r="E59" s="1177"/>
      <c r="F59" s="1177"/>
      <c r="G59" s="1177"/>
      <c r="H59" s="1177"/>
      <c r="I59" s="1177"/>
      <c r="J59" s="1178"/>
      <c r="K59" s="86"/>
      <c r="L59" s="87"/>
      <c r="M59" s="87"/>
      <c r="N59" s="87"/>
      <c r="O59" s="88"/>
    </row>
    <row r="60" spans="1:21" ht="31.5" customHeight="1" thickBot="1" x14ac:dyDescent="0.2">
      <c r="B60" s="1171"/>
      <c r="C60" s="1172"/>
      <c r="D60" s="1179" t="s">
        <v>28</v>
      </c>
      <c r="E60" s="1180"/>
      <c r="F60" s="1180"/>
      <c r="G60" s="1180"/>
      <c r="H60" s="1180"/>
      <c r="I60" s="1180"/>
      <c r="J60" s="1181"/>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AMbjSVpXFMmlDk96oqu/71EE1/dHZhWn3W50GOllO38wsXqjCmgn5tQ1j8daS7dNtj8UZaAG3FRUExDPg4NjQ==" saltValue="7t3L0t/vwRqNQNUs6LleO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532</v>
      </c>
      <c r="J40" s="103" t="s">
        <v>533</v>
      </c>
      <c r="K40" s="103" t="s">
        <v>534</v>
      </c>
      <c r="L40" s="103" t="s">
        <v>535</v>
      </c>
      <c r="M40" s="104" t="s">
        <v>536</v>
      </c>
    </row>
    <row r="41" spans="2:13" ht="27.75" customHeight="1" x14ac:dyDescent="0.15">
      <c r="B41" s="1182" t="s">
        <v>31</v>
      </c>
      <c r="C41" s="1183"/>
      <c r="D41" s="105"/>
      <c r="E41" s="1188" t="s">
        <v>32</v>
      </c>
      <c r="F41" s="1188"/>
      <c r="G41" s="1188"/>
      <c r="H41" s="1189"/>
      <c r="I41" s="355">
        <v>3971</v>
      </c>
      <c r="J41" s="356">
        <v>3821</v>
      </c>
      <c r="K41" s="356">
        <v>3680</v>
      </c>
      <c r="L41" s="356">
        <v>3530</v>
      </c>
      <c r="M41" s="357">
        <v>3330</v>
      </c>
    </row>
    <row r="42" spans="2:13" ht="27.75" customHeight="1" x14ac:dyDescent="0.15">
      <c r="B42" s="1184"/>
      <c r="C42" s="1185"/>
      <c r="D42" s="106"/>
      <c r="E42" s="1190" t="s">
        <v>33</v>
      </c>
      <c r="F42" s="1190"/>
      <c r="G42" s="1190"/>
      <c r="H42" s="1191"/>
      <c r="I42" s="358" t="s">
        <v>492</v>
      </c>
      <c r="J42" s="359" t="s">
        <v>492</v>
      </c>
      <c r="K42" s="359" t="s">
        <v>492</v>
      </c>
      <c r="L42" s="359" t="s">
        <v>492</v>
      </c>
      <c r="M42" s="360" t="s">
        <v>492</v>
      </c>
    </row>
    <row r="43" spans="2:13" ht="27.75" customHeight="1" x14ac:dyDescent="0.15">
      <c r="B43" s="1184"/>
      <c r="C43" s="1185"/>
      <c r="D43" s="106"/>
      <c r="E43" s="1190" t="s">
        <v>34</v>
      </c>
      <c r="F43" s="1190"/>
      <c r="G43" s="1190"/>
      <c r="H43" s="1191"/>
      <c r="I43" s="358">
        <v>2241</v>
      </c>
      <c r="J43" s="359">
        <v>2256</v>
      </c>
      <c r="K43" s="359">
        <v>2226</v>
      </c>
      <c r="L43" s="359">
        <v>2026</v>
      </c>
      <c r="M43" s="360">
        <v>1868</v>
      </c>
    </row>
    <row r="44" spans="2:13" ht="27.75" customHeight="1" x14ac:dyDescent="0.15">
      <c r="B44" s="1184"/>
      <c r="C44" s="1185"/>
      <c r="D44" s="106"/>
      <c r="E44" s="1190" t="s">
        <v>35</v>
      </c>
      <c r="F44" s="1190"/>
      <c r="G44" s="1190"/>
      <c r="H44" s="1191"/>
      <c r="I44" s="358">
        <v>1484</v>
      </c>
      <c r="J44" s="359">
        <v>1254</v>
      </c>
      <c r="K44" s="359">
        <v>1202</v>
      </c>
      <c r="L44" s="359">
        <v>1070</v>
      </c>
      <c r="M44" s="360">
        <v>938</v>
      </c>
    </row>
    <row r="45" spans="2:13" ht="27.75" customHeight="1" x14ac:dyDescent="0.15">
      <c r="B45" s="1184"/>
      <c r="C45" s="1185"/>
      <c r="D45" s="106"/>
      <c r="E45" s="1190" t="s">
        <v>36</v>
      </c>
      <c r="F45" s="1190"/>
      <c r="G45" s="1190"/>
      <c r="H45" s="1191"/>
      <c r="I45" s="358">
        <v>645</v>
      </c>
      <c r="J45" s="359">
        <v>596</v>
      </c>
      <c r="K45" s="359">
        <v>634</v>
      </c>
      <c r="L45" s="359">
        <v>622</v>
      </c>
      <c r="M45" s="360">
        <v>673</v>
      </c>
    </row>
    <row r="46" spans="2:13" ht="27.75" customHeight="1" x14ac:dyDescent="0.15">
      <c r="B46" s="1184"/>
      <c r="C46" s="1185"/>
      <c r="D46" s="107"/>
      <c r="E46" s="1190" t="s">
        <v>37</v>
      </c>
      <c r="F46" s="1190"/>
      <c r="G46" s="1190"/>
      <c r="H46" s="1191"/>
      <c r="I46" s="358" t="s">
        <v>492</v>
      </c>
      <c r="J46" s="359" t="s">
        <v>492</v>
      </c>
      <c r="K46" s="359" t="s">
        <v>492</v>
      </c>
      <c r="L46" s="359" t="s">
        <v>492</v>
      </c>
      <c r="M46" s="360" t="s">
        <v>492</v>
      </c>
    </row>
    <row r="47" spans="2:13" ht="27.75" customHeight="1" x14ac:dyDescent="0.15">
      <c r="B47" s="1184"/>
      <c r="C47" s="1185"/>
      <c r="D47" s="108"/>
      <c r="E47" s="1192" t="s">
        <v>38</v>
      </c>
      <c r="F47" s="1193"/>
      <c r="G47" s="1193"/>
      <c r="H47" s="1194"/>
      <c r="I47" s="358" t="s">
        <v>492</v>
      </c>
      <c r="J47" s="359" t="s">
        <v>492</v>
      </c>
      <c r="K47" s="359" t="s">
        <v>492</v>
      </c>
      <c r="L47" s="359" t="s">
        <v>492</v>
      </c>
      <c r="M47" s="360" t="s">
        <v>492</v>
      </c>
    </row>
    <row r="48" spans="2:13" ht="27.75" customHeight="1" x14ac:dyDescent="0.15">
      <c r="B48" s="1184"/>
      <c r="C48" s="1185"/>
      <c r="D48" s="106"/>
      <c r="E48" s="1190" t="s">
        <v>39</v>
      </c>
      <c r="F48" s="1190"/>
      <c r="G48" s="1190"/>
      <c r="H48" s="1191"/>
      <c r="I48" s="358" t="s">
        <v>492</v>
      </c>
      <c r="J48" s="359" t="s">
        <v>492</v>
      </c>
      <c r="K48" s="359" t="s">
        <v>492</v>
      </c>
      <c r="L48" s="359" t="s">
        <v>492</v>
      </c>
      <c r="M48" s="360" t="s">
        <v>492</v>
      </c>
    </row>
    <row r="49" spans="2:13" ht="27.75" customHeight="1" x14ac:dyDescent="0.15">
      <c r="B49" s="1186"/>
      <c r="C49" s="1187"/>
      <c r="D49" s="106"/>
      <c r="E49" s="1190" t="s">
        <v>40</v>
      </c>
      <c r="F49" s="1190"/>
      <c r="G49" s="1190"/>
      <c r="H49" s="1191"/>
      <c r="I49" s="358" t="s">
        <v>492</v>
      </c>
      <c r="J49" s="359" t="s">
        <v>492</v>
      </c>
      <c r="K49" s="359" t="s">
        <v>492</v>
      </c>
      <c r="L49" s="359" t="s">
        <v>492</v>
      </c>
      <c r="M49" s="360" t="s">
        <v>492</v>
      </c>
    </row>
    <row r="50" spans="2:13" ht="27.75" customHeight="1" x14ac:dyDescent="0.15">
      <c r="B50" s="1195" t="s">
        <v>41</v>
      </c>
      <c r="C50" s="1196"/>
      <c r="D50" s="109"/>
      <c r="E50" s="1190" t="s">
        <v>42</v>
      </c>
      <c r="F50" s="1190"/>
      <c r="G50" s="1190"/>
      <c r="H50" s="1191"/>
      <c r="I50" s="358">
        <v>1413</v>
      </c>
      <c r="J50" s="359">
        <v>1262</v>
      </c>
      <c r="K50" s="359">
        <v>1249</v>
      </c>
      <c r="L50" s="359">
        <v>1409</v>
      </c>
      <c r="M50" s="360">
        <v>1441</v>
      </c>
    </row>
    <row r="51" spans="2:13" ht="27.75" customHeight="1" x14ac:dyDescent="0.15">
      <c r="B51" s="1184"/>
      <c r="C51" s="1185"/>
      <c r="D51" s="106"/>
      <c r="E51" s="1190" t="s">
        <v>43</v>
      </c>
      <c r="F51" s="1190"/>
      <c r="G51" s="1190"/>
      <c r="H51" s="1191"/>
      <c r="I51" s="358">
        <v>95</v>
      </c>
      <c r="J51" s="359">
        <v>82</v>
      </c>
      <c r="K51" s="359">
        <v>75</v>
      </c>
      <c r="L51" s="359">
        <v>76</v>
      </c>
      <c r="M51" s="360">
        <v>68</v>
      </c>
    </row>
    <row r="52" spans="2:13" ht="27.75" customHeight="1" x14ac:dyDescent="0.15">
      <c r="B52" s="1186"/>
      <c r="C52" s="1187"/>
      <c r="D52" s="106"/>
      <c r="E52" s="1190" t="s">
        <v>44</v>
      </c>
      <c r="F52" s="1190"/>
      <c r="G52" s="1190"/>
      <c r="H52" s="1191"/>
      <c r="I52" s="358">
        <v>4077</v>
      </c>
      <c r="J52" s="359">
        <v>3837</v>
      </c>
      <c r="K52" s="359">
        <v>3678</v>
      </c>
      <c r="L52" s="359">
        <v>3455</v>
      </c>
      <c r="M52" s="360">
        <v>3168</v>
      </c>
    </row>
    <row r="53" spans="2:13" ht="27.75" customHeight="1" thickBot="1" x14ac:dyDescent="0.2">
      <c r="B53" s="1197" t="s">
        <v>20</v>
      </c>
      <c r="C53" s="1198"/>
      <c r="D53" s="110"/>
      <c r="E53" s="1199" t="s">
        <v>45</v>
      </c>
      <c r="F53" s="1199"/>
      <c r="G53" s="1199"/>
      <c r="H53" s="1200"/>
      <c r="I53" s="361">
        <v>2756</v>
      </c>
      <c r="J53" s="362">
        <v>2747</v>
      </c>
      <c r="K53" s="362">
        <v>2739</v>
      </c>
      <c r="L53" s="362">
        <v>2308</v>
      </c>
      <c r="M53" s="363">
        <v>2133</v>
      </c>
    </row>
    <row r="54" spans="2:13" ht="27.75" customHeight="1" x14ac:dyDescent="0.15">
      <c r="B54" s="111" t="s">
        <v>46</v>
      </c>
      <c r="C54" s="112"/>
      <c r="D54" s="112"/>
      <c r="E54" s="113"/>
      <c r="F54" s="113"/>
      <c r="G54" s="113"/>
      <c r="H54" s="113"/>
      <c r="I54" s="114"/>
      <c r="J54" s="114"/>
      <c r="K54" s="114"/>
      <c r="L54" s="114"/>
      <c r="M54" s="114"/>
    </row>
    <row r="55" spans="2:13" x14ac:dyDescent="0.15"/>
  </sheetData>
  <sheetProtection algorithmName="SHA-512" hashValue="5JFBhbBwgHLJwcT/2Mq1auFnSyLGXp5yimIJNRlRiiUYGr/7IYo9C3c4K/qn1KdM1QIBYrPEIeZT8c7h48vO5A==" saltValue="bymm2zRG+Nc+uKSdR7JB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534</v>
      </c>
      <c r="G54" s="119" t="s">
        <v>535</v>
      </c>
      <c r="H54" s="120" t="s">
        <v>536</v>
      </c>
    </row>
    <row r="55" spans="2:8" ht="52.5" customHeight="1" x14ac:dyDescent="0.15">
      <c r="B55" s="121"/>
      <c r="C55" s="1209" t="s">
        <v>48</v>
      </c>
      <c r="D55" s="1209"/>
      <c r="E55" s="1210"/>
      <c r="F55" s="122">
        <v>694</v>
      </c>
      <c r="G55" s="122">
        <v>875</v>
      </c>
      <c r="H55" s="123">
        <v>915</v>
      </c>
    </row>
    <row r="56" spans="2:8" ht="52.5" customHeight="1" x14ac:dyDescent="0.15">
      <c r="B56" s="124"/>
      <c r="C56" s="1211" t="s">
        <v>49</v>
      </c>
      <c r="D56" s="1211"/>
      <c r="E56" s="1212"/>
      <c r="F56" s="125">
        <v>114</v>
      </c>
      <c r="G56" s="125">
        <v>115</v>
      </c>
      <c r="H56" s="126">
        <v>115</v>
      </c>
    </row>
    <row r="57" spans="2:8" ht="53.25" customHeight="1" x14ac:dyDescent="0.15">
      <c r="B57" s="124"/>
      <c r="C57" s="1213" t="s">
        <v>50</v>
      </c>
      <c r="D57" s="1213"/>
      <c r="E57" s="1214"/>
      <c r="F57" s="127">
        <v>135</v>
      </c>
      <c r="G57" s="127">
        <v>129</v>
      </c>
      <c r="H57" s="128">
        <v>157</v>
      </c>
    </row>
    <row r="58" spans="2:8" ht="45.75" customHeight="1" x14ac:dyDescent="0.15">
      <c r="B58" s="129"/>
      <c r="C58" s="1201" t="s">
        <v>569</v>
      </c>
      <c r="D58" s="1202"/>
      <c r="E58" s="1203"/>
      <c r="F58" s="130">
        <v>68</v>
      </c>
      <c r="G58" s="130">
        <v>69</v>
      </c>
      <c r="H58" s="131">
        <v>72</v>
      </c>
    </row>
    <row r="59" spans="2:8" ht="45.75" customHeight="1" x14ac:dyDescent="0.15">
      <c r="B59" s="129"/>
      <c r="C59" s="1201" t="s">
        <v>570</v>
      </c>
      <c r="D59" s="1202"/>
      <c r="E59" s="1203"/>
      <c r="F59" s="130">
        <v>37</v>
      </c>
      <c r="G59" s="130">
        <v>31</v>
      </c>
      <c r="H59" s="131">
        <v>31</v>
      </c>
    </row>
    <row r="60" spans="2:8" ht="45.75" customHeight="1" x14ac:dyDescent="0.15">
      <c r="B60" s="129"/>
      <c r="C60" s="1201" t="s">
        <v>571</v>
      </c>
      <c r="D60" s="1202"/>
      <c r="E60" s="1203"/>
      <c r="F60" s="130" t="s">
        <v>558</v>
      </c>
      <c r="G60" s="130" t="s">
        <v>558</v>
      </c>
      <c r="H60" s="131">
        <v>24</v>
      </c>
    </row>
    <row r="61" spans="2:8" ht="45.75" customHeight="1" x14ac:dyDescent="0.15">
      <c r="B61" s="129"/>
      <c r="C61" s="1201" t="s">
        <v>572</v>
      </c>
      <c r="D61" s="1202"/>
      <c r="E61" s="1203"/>
      <c r="F61" s="130">
        <v>17</v>
      </c>
      <c r="G61" s="130">
        <v>17</v>
      </c>
      <c r="H61" s="131">
        <v>16</v>
      </c>
    </row>
    <row r="62" spans="2:8" ht="45.75" customHeight="1" thickBot="1" x14ac:dyDescent="0.2">
      <c r="B62" s="132"/>
      <c r="C62" s="1204" t="s">
        <v>573</v>
      </c>
      <c r="D62" s="1205"/>
      <c r="E62" s="1206"/>
      <c r="F62" s="133">
        <v>11</v>
      </c>
      <c r="G62" s="133">
        <v>11</v>
      </c>
      <c r="H62" s="134">
        <v>11</v>
      </c>
    </row>
    <row r="63" spans="2:8" ht="52.5" customHeight="1" thickBot="1" x14ac:dyDescent="0.2">
      <c r="B63" s="135"/>
      <c r="C63" s="1207" t="s">
        <v>51</v>
      </c>
      <c r="D63" s="1207"/>
      <c r="E63" s="1208"/>
      <c r="F63" s="136">
        <v>943</v>
      </c>
      <c r="G63" s="136">
        <v>1119</v>
      </c>
      <c r="H63" s="137">
        <v>1187</v>
      </c>
    </row>
    <row r="64" spans="2:8" x14ac:dyDescent="0.15"/>
  </sheetData>
  <sheetProtection algorithmName="SHA-512" hashValue="Qv9Afa96U6sMDhfmpAcE6a36Cz1oATbeX8gqZnZgaUgF/NuU/G/nZGZkqhlKwq5/0KkpXvGLWoYibtShF6Hwvw==" saltValue="0UugQ5gsndhFzI8sUurb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531</v>
      </c>
      <c r="G2" s="151"/>
      <c r="H2" s="152"/>
    </row>
    <row r="3" spans="1:8" x14ac:dyDescent="0.15">
      <c r="A3" s="148" t="s">
        <v>524</v>
      </c>
      <c r="B3" s="153"/>
      <c r="C3" s="154"/>
      <c r="D3" s="155">
        <v>83057</v>
      </c>
      <c r="E3" s="156"/>
      <c r="F3" s="157">
        <v>114790</v>
      </c>
      <c r="G3" s="158"/>
      <c r="H3" s="159"/>
    </row>
    <row r="4" spans="1:8" x14ac:dyDescent="0.15">
      <c r="A4" s="160"/>
      <c r="B4" s="161"/>
      <c r="C4" s="162"/>
      <c r="D4" s="163">
        <v>63096</v>
      </c>
      <c r="E4" s="164"/>
      <c r="F4" s="165">
        <v>55601</v>
      </c>
      <c r="G4" s="166"/>
      <c r="H4" s="167"/>
    </row>
    <row r="5" spans="1:8" x14ac:dyDescent="0.15">
      <c r="A5" s="148" t="s">
        <v>526</v>
      </c>
      <c r="B5" s="153"/>
      <c r="C5" s="154"/>
      <c r="D5" s="155">
        <v>43280</v>
      </c>
      <c r="E5" s="156"/>
      <c r="F5" s="157">
        <v>126262</v>
      </c>
      <c r="G5" s="158"/>
      <c r="H5" s="159"/>
    </row>
    <row r="6" spans="1:8" x14ac:dyDescent="0.15">
      <c r="A6" s="160"/>
      <c r="B6" s="161"/>
      <c r="C6" s="162"/>
      <c r="D6" s="163">
        <v>17592</v>
      </c>
      <c r="E6" s="164"/>
      <c r="F6" s="165">
        <v>56769</v>
      </c>
      <c r="G6" s="166"/>
      <c r="H6" s="167"/>
    </row>
    <row r="7" spans="1:8" x14ac:dyDescent="0.15">
      <c r="A7" s="148" t="s">
        <v>527</v>
      </c>
      <c r="B7" s="153"/>
      <c r="C7" s="154"/>
      <c r="D7" s="155">
        <v>33794</v>
      </c>
      <c r="E7" s="156"/>
      <c r="F7" s="157">
        <v>126525</v>
      </c>
      <c r="G7" s="158"/>
      <c r="H7" s="159"/>
    </row>
    <row r="8" spans="1:8" x14ac:dyDescent="0.15">
      <c r="A8" s="160"/>
      <c r="B8" s="161"/>
      <c r="C8" s="162"/>
      <c r="D8" s="163">
        <v>25446</v>
      </c>
      <c r="E8" s="164"/>
      <c r="F8" s="165">
        <v>67052</v>
      </c>
      <c r="G8" s="166"/>
      <c r="H8" s="167"/>
    </row>
    <row r="9" spans="1:8" x14ac:dyDescent="0.15">
      <c r="A9" s="148" t="s">
        <v>528</v>
      </c>
      <c r="B9" s="153"/>
      <c r="C9" s="154"/>
      <c r="D9" s="155">
        <v>54107</v>
      </c>
      <c r="E9" s="156"/>
      <c r="F9" s="157">
        <v>122054</v>
      </c>
      <c r="G9" s="158"/>
      <c r="H9" s="159"/>
    </row>
    <row r="10" spans="1:8" x14ac:dyDescent="0.15">
      <c r="A10" s="160"/>
      <c r="B10" s="161"/>
      <c r="C10" s="162"/>
      <c r="D10" s="163">
        <v>42871</v>
      </c>
      <c r="E10" s="164"/>
      <c r="F10" s="165">
        <v>68298</v>
      </c>
      <c r="G10" s="166"/>
      <c r="H10" s="167"/>
    </row>
    <row r="11" spans="1:8" x14ac:dyDescent="0.15">
      <c r="A11" s="148" t="s">
        <v>529</v>
      </c>
      <c r="B11" s="153"/>
      <c r="C11" s="154"/>
      <c r="D11" s="155">
        <v>57003</v>
      </c>
      <c r="E11" s="156"/>
      <c r="F11" s="157">
        <v>111644</v>
      </c>
      <c r="G11" s="158"/>
      <c r="H11" s="159"/>
    </row>
    <row r="12" spans="1:8" x14ac:dyDescent="0.15">
      <c r="A12" s="160"/>
      <c r="B12" s="161"/>
      <c r="C12" s="168"/>
      <c r="D12" s="163">
        <v>50519</v>
      </c>
      <c r="E12" s="164"/>
      <c r="F12" s="165">
        <v>66606</v>
      </c>
      <c r="G12" s="166"/>
      <c r="H12" s="167"/>
    </row>
    <row r="13" spans="1:8" x14ac:dyDescent="0.15">
      <c r="A13" s="148"/>
      <c r="B13" s="153"/>
      <c r="C13" s="169"/>
      <c r="D13" s="170">
        <v>54248</v>
      </c>
      <c r="E13" s="171"/>
      <c r="F13" s="172">
        <v>120255</v>
      </c>
      <c r="G13" s="173"/>
      <c r="H13" s="159"/>
    </row>
    <row r="14" spans="1:8" x14ac:dyDescent="0.15">
      <c r="A14" s="160"/>
      <c r="B14" s="161"/>
      <c r="C14" s="162"/>
      <c r="D14" s="163">
        <v>39905</v>
      </c>
      <c r="E14" s="164"/>
      <c r="F14" s="165">
        <v>62865</v>
      </c>
      <c r="G14" s="166"/>
      <c r="H14" s="167"/>
    </row>
    <row r="17" spans="1:11" x14ac:dyDescent="0.15">
      <c r="A17" s="144" t="s">
        <v>53</v>
      </c>
    </row>
    <row r="18" spans="1:11" x14ac:dyDescent="0.15">
      <c r="A18" s="174"/>
      <c r="B18" s="174" t="e">
        <f>#REF!</f>
        <v>#REF!</v>
      </c>
      <c r="C18" s="174" t="e">
        <f>#REF!</f>
        <v>#REF!</v>
      </c>
      <c r="D18" s="174" t="e">
        <f>#REF!</f>
        <v>#REF!</v>
      </c>
      <c r="E18" s="174" t="e">
        <f>#REF!</f>
        <v>#REF!</v>
      </c>
      <c r="F18" s="174" t="e">
        <f>#REF!</f>
        <v>#REF!</v>
      </c>
    </row>
    <row r="19" spans="1:11" x14ac:dyDescent="0.15">
      <c r="A19" s="174" t="s">
        <v>54</v>
      </c>
      <c r="B19" s="174" t="e">
        <f>ROUND(VALUE(SUBSTITUTE(#REF!,"▲","-")),2)</f>
        <v>#REF!</v>
      </c>
      <c r="C19" s="174" t="e">
        <f>ROUND(VALUE(SUBSTITUTE(#REF!,"▲","-")),2)</f>
        <v>#REF!</v>
      </c>
      <c r="D19" s="174" t="e">
        <f>ROUND(VALUE(SUBSTITUTE(#REF!,"▲","-")),2)</f>
        <v>#REF!</v>
      </c>
      <c r="E19" s="174" t="e">
        <f>ROUND(VALUE(SUBSTITUTE(#REF!,"▲","-")),2)</f>
        <v>#REF!</v>
      </c>
      <c r="F19" s="174" t="e">
        <f>ROUND(VALUE(SUBSTITUTE(#REF!,"▲","-")),2)</f>
        <v>#REF!</v>
      </c>
    </row>
    <row r="20" spans="1:11" x14ac:dyDescent="0.15">
      <c r="A20" s="174" t="s">
        <v>55</v>
      </c>
      <c r="B20" s="174" t="e">
        <f>ROUND(VALUE(SUBSTITUTE(#REF!,"▲","-")),2)</f>
        <v>#REF!</v>
      </c>
      <c r="C20" s="174" t="e">
        <f>ROUND(VALUE(SUBSTITUTE(#REF!,"▲","-")),2)</f>
        <v>#REF!</v>
      </c>
      <c r="D20" s="174" t="e">
        <f>ROUND(VALUE(SUBSTITUTE(#REF!,"▲","-")),2)</f>
        <v>#REF!</v>
      </c>
      <c r="E20" s="174" t="e">
        <f>ROUND(VALUE(SUBSTITUTE(#REF!,"▲","-")),2)</f>
        <v>#REF!</v>
      </c>
      <c r="F20" s="174" t="e">
        <f>ROUND(VALUE(SUBSTITUTE(#REF!,"▲","-")),2)</f>
        <v>#REF!</v>
      </c>
    </row>
    <row r="21" spans="1:11" x14ac:dyDescent="0.15">
      <c r="A21" s="174" t="s">
        <v>56</v>
      </c>
      <c r="B21" s="174" t="e">
        <f>IF(ISNUMBER(VALUE(SUBSTITUTE(#REF!,"▲","-"))),ROUND(VALUE(SUBSTITUTE(#REF!,"▲","-")),2),NA())</f>
        <v>#N/A</v>
      </c>
      <c r="C21" s="174" t="e">
        <f>IF(ISNUMBER(VALUE(SUBSTITUTE(#REF!,"▲","-"))),ROUND(VALUE(SUBSTITUTE(#REF!,"▲","-")),2),NA())</f>
        <v>#N/A</v>
      </c>
      <c r="D21" s="174" t="e">
        <f>IF(ISNUMBER(VALUE(SUBSTITUTE(#REF!,"▲","-"))),ROUND(VALUE(SUBSTITUTE(#REF!,"▲","-")),2),NA())</f>
        <v>#N/A</v>
      </c>
      <c r="E21" s="174" t="e">
        <f>IF(ISNUMBER(VALUE(SUBSTITUTE(#REF!,"▲","-"))),ROUND(VALUE(SUBSTITUTE(#REF!,"▲","-")),2),NA())</f>
        <v>#N/A</v>
      </c>
      <c r="F21" s="174" t="e">
        <f>IF(ISNUMBER(VALUE(SUBSTITUTE(#REF!,"▲","-"))),ROUND(VALUE(SUBSTITUTE(#REF!,"▲","-")),2),NA())</f>
        <v>#N/A</v>
      </c>
    </row>
    <row r="24" spans="1:11" x14ac:dyDescent="0.15">
      <c r="A24" s="144" t="s">
        <v>57</v>
      </c>
    </row>
    <row r="25" spans="1:11" x14ac:dyDescent="0.15">
      <c r="A25" s="175"/>
      <c r="B25" s="175" t="e">
        <f>#REF!</f>
        <v>#REF!</v>
      </c>
      <c r="C25" s="175"/>
      <c r="D25" s="175" t="e">
        <f>#REF!</f>
        <v>#REF!</v>
      </c>
      <c r="E25" s="175"/>
      <c r="F25" s="175" t="e">
        <f>#REF!</f>
        <v>#REF!</v>
      </c>
      <c r="G25" s="175"/>
      <c r="H25" s="175" t="e">
        <f>#REF!</f>
        <v>#REF!</v>
      </c>
      <c r="I25" s="175"/>
      <c r="J25" s="175" t="e">
        <f>#REF!</f>
        <v>#REF!</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e">
        <f>IF(#REF!="",NA(),#REF!)</f>
        <v>#REF!</v>
      </c>
      <c r="B27" s="175" t="e">
        <f>IF(ROUND(VALUE(SUBSTITUTE(#REF!,"▲", "-")), 2) &lt; 0, ABS(ROUND(VALUE(SUBSTITUTE(#REF!,"▲", "-")), 2)), NA())</f>
        <v>#REF!</v>
      </c>
      <c r="C27" s="175" t="e">
        <f>IF(ROUND(VALUE(SUBSTITUTE(#REF!,"▲", "-")), 2) &gt;= 0, ABS(ROUND(VALUE(SUBSTITUTE(#REF!,"▲", "-")), 2)), NA())</f>
        <v>#REF!</v>
      </c>
      <c r="D27" s="175" t="e">
        <f>IF(ROUND(VALUE(SUBSTITUTE(#REF!,"▲", "-")), 2) &lt; 0, ABS(ROUND(VALUE(SUBSTITUTE(#REF!,"▲", "-")), 2)), NA())</f>
        <v>#REF!</v>
      </c>
      <c r="E27" s="175" t="e">
        <f>IF(ROUND(VALUE(SUBSTITUTE(#REF!,"▲", "-")), 2) &gt;= 0, ABS(ROUND(VALUE(SUBSTITUTE(#REF!,"▲", "-")), 2)), NA())</f>
        <v>#REF!</v>
      </c>
      <c r="F27" s="175" t="e">
        <f>IF(ROUND(VALUE(SUBSTITUTE(#REF!,"▲", "-")), 2) &lt; 0, ABS(ROUND(VALUE(SUBSTITUTE(#REF!,"▲", "-")), 2)), NA())</f>
        <v>#REF!</v>
      </c>
      <c r="G27" s="175" t="e">
        <f>IF(ROUND(VALUE(SUBSTITUTE(#REF!,"▲", "-")), 2) &gt;= 0, ABS(ROUND(VALUE(SUBSTITUTE(#REF!,"▲", "-")), 2)), NA())</f>
        <v>#REF!</v>
      </c>
      <c r="H27" s="175" t="e">
        <f>IF(ROUND(VALUE(SUBSTITUTE(#REF!,"▲", "-")), 2) &lt; 0, ABS(ROUND(VALUE(SUBSTITUTE(#REF!,"▲", "-")), 2)), NA())</f>
        <v>#REF!</v>
      </c>
      <c r="I27" s="175" t="e">
        <f>IF(ROUND(VALUE(SUBSTITUTE(#REF!,"▲", "-")), 2) &gt;= 0, ABS(ROUND(VALUE(SUBSTITUTE(#REF!,"▲", "-")), 2)), NA())</f>
        <v>#REF!</v>
      </c>
      <c r="J27" s="175" t="e">
        <f>IF(ROUND(VALUE(SUBSTITUTE(#REF!,"▲", "-")), 2) &lt; 0, ABS(ROUND(VALUE(SUBSTITUTE(#REF!,"▲", "-")), 2)), NA())</f>
        <v>#REF!</v>
      </c>
      <c r="K27" s="175" t="e">
        <f>IF(ROUND(VALUE(SUBSTITUTE(#REF!,"▲", "-")), 2) &gt;= 0, ABS(ROUND(VALUE(SUBSTITUTE(#REF!,"▲", "-")), 2)), NA())</f>
        <v>#REF!</v>
      </c>
    </row>
    <row r="28" spans="1:11" x14ac:dyDescent="0.15">
      <c r="A28" s="175" t="e">
        <f>IF(#REF!="",NA(),#REF!)</f>
        <v>#REF!</v>
      </c>
      <c r="B28" s="175" t="e">
        <f>IF(ROUND(VALUE(SUBSTITUTE(#REF!,"▲", "-")), 2) &lt; 0, ABS(ROUND(VALUE(SUBSTITUTE(#REF!,"▲", "-")), 2)), NA())</f>
        <v>#REF!</v>
      </c>
      <c r="C28" s="175" t="e">
        <f>IF(ROUND(VALUE(SUBSTITUTE(#REF!,"▲", "-")), 2) &gt;= 0, ABS(ROUND(VALUE(SUBSTITUTE(#REF!,"▲", "-")), 2)), NA())</f>
        <v>#REF!</v>
      </c>
      <c r="D28" s="175" t="e">
        <f>IF(ROUND(VALUE(SUBSTITUTE(#REF!,"▲", "-")), 2) &lt; 0, ABS(ROUND(VALUE(SUBSTITUTE(#REF!,"▲", "-")), 2)), NA())</f>
        <v>#REF!</v>
      </c>
      <c r="E28" s="175" t="e">
        <f>IF(ROUND(VALUE(SUBSTITUTE(#REF!,"▲", "-")), 2) &gt;= 0, ABS(ROUND(VALUE(SUBSTITUTE(#REF!,"▲", "-")), 2)), NA())</f>
        <v>#REF!</v>
      </c>
      <c r="F28" s="175" t="e">
        <f>IF(ROUND(VALUE(SUBSTITUTE(#REF!,"▲", "-")), 2) &lt; 0, ABS(ROUND(VALUE(SUBSTITUTE(#REF!,"▲", "-")), 2)), NA())</f>
        <v>#REF!</v>
      </c>
      <c r="G28" s="175" t="e">
        <f>IF(ROUND(VALUE(SUBSTITUTE(#REF!,"▲", "-")), 2) &gt;= 0, ABS(ROUND(VALUE(SUBSTITUTE(#REF!,"▲", "-")), 2)), NA())</f>
        <v>#REF!</v>
      </c>
      <c r="H28" s="175" t="e">
        <f>IF(ROUND(VALUE(SUBSTITUTE(#REF!,"▲", "-")), 2) &lt; 0, ABS(ROUND(VALUE(SUBSTITUTE(#REF!,"▲", "-")), 2)), NA())</f>
        <v>#REF!</v>
      </c>
      <c r="I28" s="175" t="e">
        <f>IF(ROUND(VALUE(SUBSTITUTE(#REF!,"▲", "-")), 2) &gt;= 0, ABS(ROUND(VALUE(SUBSTITUTE(#REF!,"▲", "-")), 2)), NA())</f>
        <v>#REF!</v>
      </c>
      <c r="J28" s="175" t="e">
        <f>IF(ROUND(VALUE(SUBSTITUTE(#REF!,"▲", "-")), 2) &lt; 0, ABS(ROUND(VALUE(SUBSTITUTE(#REF!,"▲", "-")), 2)), NA())</f>
        <v>#REF!</v>
      </c>
      <c r="K28" s="175" t="e">
        <f>IF(ROUND(VALUE(SUBSTITUTE(#REF!,"▲", "-")), 2) &gt;= 0, ABS(ROUND(VALUE(SUBSTITUTE(#REF!,"▲", "-")), 2)), NA())</f>
        <v>#REF!</v>
      </c>
    </row>
    <row r="29" spans="1:11" x14ac:dyDescent="0.15">
      <c r="A29" s="175" t="e">
        <f>IF(#REF!="",NA(),#REF!)</f>
        <v>#REF!</v>
      </c>
      <c r="B29" s="175" t="e">
        <f>IF(ROUND(VALUE(SUBSTITUTE(#REF!,"▲", "-")), 2) &lt; 0, ABS(ROUND(VALUE(SUBSTITUTE(#REF!,"▲", "-")), 2)), NA())</f>
        <v>#REF!</v>
      </c>
      <c r="C29" s="175" t="e">
        <f>IF(ROUND(VALUE(SUBSTITUTE(#REF!,"▲", "-")), 2) &gt;= 0, ABS(ROUND(VALUE(SUBSTITUTE(#REF!,"▲", "-")), 2)), NA())</f>
        <v>#REF!</v>
      </c>
      <c r="D29" s="175" t="e">
        <f>IF(ROUND(VALUE(SUBSTITUTE(#REF!,"▲", "-")), 2) &lt; 0, ABS(ROUND(VALUE(SUBSTITUTE(#REF!,"▲", "-")), 2)), NA())</f>
        <v>#REF!</v>
      </c>
      <c r="E29" s="175" t="e">
        <f>IF(ROUND(VALUE(SUBSTITUTE(#REF!,"▲", "-")), 2) &gt;= 0, ABS(ROUND(VALUE(SUBSTITUTE(#REF!,"▲", "-")), 2)), NA())</f>
        <v>#REF!</v>
      </c>
      <c r="F29" s="175" t="e">
        <f>IF(ROUND(VALUE(SUBSTITUTE(#REF!,"▲", "-")), 2) &lt; 0, ABS(ROUND(VALUE(SUBSTITUTE(#REF!,"▲", "-")), 2)), NA())</f>
        <v>#REF!</v>
      </c>
      <c r="G29" s="175" t="e">
        <f>IF(ROUND(VALUE(SUBSTITUTE(#REF!,"▲", "-")), 2) &gt;= 0, ABS(ROUND(VALUE(SUBSTITUTE(#REF!,"▲", "-")), 2)), NA())</f>
        <v>#REF!</v>
      </c>
      <c r="H29" s="175" t="e">
        <f>IF(ROUND(VALUE(SUBSTITUTE(#REF!,"▲", "-")), 2) &lt; 0, ABS(ROUND(VALUE(SUBSTITUTE(#REF!,"▲", "-")), 2)), NA())</f>
        <v>#REF!</v>
      </c>
      <c r="I29" s="175" t="e">
        <f>IF(ROUND(VALUE(SUBSTITUTE(#REF!,"▲", "-")), 2) &gt;= 0, ABS(ROUND(VALUE(SUBSTITUTE(#REF!,"▲", "-")), 2)), NA())</f>
        <v>#REF!</v>
      </c>
      <c r="J29" s="175" t="e">
        <f>IF(ROUND(VALUE(SUBSTITUTE(#REF!,"▲", "-")), 2) &lt; 0, ABS(ROUND(VALUE(SUBSTITUTE(#REF!,"▲", "-")), 2)), NA())</f>
        <v>#REF!</v>
      </c>
      <c r="K29" s="175" t="e">
        <f>IF(ROUND(VALUE(SUBSTITUTE(#REF!,"▲", "-")), 2) &gt;= 0, ABS(ROUND(VALUE(SUBSTITUTE(#REF!,"▲", "-")), 2)), NA())</f>
        <v>#REF!</v>
      </c>
    </row>
    <row r="30" spans="1:11" x14ac:dyDescent="0.15">
      <c r="A30" s="175" t="e">
        <f>IF(#REF!="",NA(),#REF!)</f>
        <v>#REF!</v>
      </c>
      <c r="B30" s="175" t="e">
        <f>IF(ROUND(VALUE(SUBSTITUTE(#REF!,"▲", "-")), 2) &lt; 0, ABS(ROUND(VALUE(SUBSTITUTE(#REF!,"▲", "-")), 2)), NA())</f>
        <v>#REF!</v>
      </c>
      <c r="C30" s="175" t="e">
        <f>IF(ROUND(VALUE(SUBSTITUTE(#REF!,"▲", "-")), 2) &gt;= 0, ABS(ROUND(VALUE(SUBSTITUTE(#REF!,"▲", "-")), 2)), NA())</f>
        <v>#REF!</v>
      </c>
      <c r="D30" s="175" t="e">
        <f>IF(ROUND(VALUE(SUBSTITUTE(#REF!,"▲", "-")), 2) &lt; 0, ABS(ROUND(VALUE(SUBSTITUTE(#REF!,"▲", "-")), 2)), NA())</f>
        <v>#REF!</v>
      </c>
      <c r="E30" s="175" t="e">
        <f>IF(ROUND(VALUE(SUBSTITUTE(#REF!,"▲", "-")), 2) &gt;= 0, ABS(ROUND(VALUE(SUBSTITUTE(#REF!,"▲", "-")), 2)), NA())</f>
        <v>#REF!</v>
      </c>
      <c r="F30" s="175" t="e">
        <f>IF(ROUND(VALUE(SUBSTITUTE(#REF!,"▲", "-")), 2) &lt; 0, ABS(ROUND(VALUE(SUBSTITUTE(#REF!,"▲", "-")), 2)), NA())</f>
        <v>#REF!</v>
      </c>
      <c r="G30" s="175" t="e">
        <f>IF(ROUND(VALUE(SUBSTITUTE(#REF!,"▲", "-")), 2) &gt;= 0, ABS(ROUND(VALUE(SUBSTITUTE(#REF!,"▲", "-")), 2)), NA())</f>
        <v>#REF!</v>
      </c>
      <c r="H30" s="175" t="e">
        <f>IF(ROUND(VALUE(SUBSTITUTE(#REF!,"▲", "-")), 2) &lt; 0, ABS(ROUND(VALUE(SUBSTITUTE(#REF!,"▲", "-")), 2)), NA())</f>
        <v>#REF!</v>
      </c>
      <c r="I30" s="175" t="e">
        <f>IF(ROUND(VALUE(SUBSTITUTE(#REF!,"▲", "-")), 2) &gt;= 0, ABS(ROUND(VALUE(SUBSTITUTE(#REF!,"▲", "-")), 2)), NA())</f>
        <v>#REF!</v>
      </c>
      <c r="J30" s="175" t="e">
        <f>IF(ROUND(VALUE(SUBSTITUTE(#REF!,"▲", "-")), 2) &lt; 0, ABS(ROUND(VALUE(SUBSTITUTE(#REF!,"▲", "-")), 2)), NA())</f>
        <v>#REF!</v>
      </c>
      <c r="K30" s="175" t="e">
        <f>IF(ROUND(VALUE(SUBSTITUTE(#REF!,"▲", "-")), 2) &gt;= 0, ABS(ROUND(VALUE(SUBSTITUTE(#REF!,"▲", "-")), 2)), NA())</f>
        <v>#REF!</v>
      </c>
    </row>
    <row r="31" spans="1:11" x14ac:dyDescent="0.15">
      <c r="A31" s="175" t="e">
        <f>IF(#REF!="",NA(),#REF!)</f>
        <v>#REF!</v>
      </c>
      <c r="B31" s="175" t="e">
        <f>IF(ROUND(VALUE(SUBSTITUTE(#REF!,"▲", "-")), 2) &lt; 0, ABS(ROUND(VALUE(SUBSTITUTE(#REF!,"▲", "-")), 2)), NA())</f>
        <v>#REF!</v>
      </c>
      <c r="C31" s="175" t="e">
        <f>IF(ROUND(VALUE(SUBSTITUTE(#REF!,"▲", "-")), 2) &gt;= 0, ABS(ROUND(VALUE(SUBSTITUTE(#REF!,"▲", "-")), 2)), NA())</f>
        <v>#REF!</v>
      </c>
      <c r="D31" s="175" t="e">
        <f>IF(ROUND(VALUE(SUBSTITUTE(#REF!,"▲", "-")), 2) &lt; 0, ABS(ROUND(VALUE(SUBSTITUTE(#REF!,"▲", "-")), 2)), NA())</f>
        <v>#REF!</v>
      </c>
      <c r="E31" s="175" t="e">
        <f>IF(ROUND(VALUE(SUBSTITUTE(#REF!,"▲", "-")), 2) &gt;= 0, ABS(ROUND(VALUE(SUBSTITUTE(#REF!,"▲", "-")), 2)), NA())</f>
        <v>#REF!</v>
      </c>
      <c r="F31" s="175" t="e">
        <f>IF(ROUND(VALUE(SUBSTITUTE(#REF!,"▲", "-")), 2) &lt; 0, ABS(ROUND(VALUE(SUBSTITUTE(#REF!,"▲", "-")), 2)), NA())</f>
        <v>#REF!</v>
      </c>
      <c r="G31" s="175" t="e">
        <f>IF(ROUND(VALUE(SUBSTITUTE(#REF!,"▲", "-")), 2) &gt;= 0, ABS(ROUND(VALUE(SUBSTITUTE(#REF!,"▲", "-")), 2)), NA())</f>
        <v>#REF!</v>
      </c>
      <c r="H31" s="175" t="e">
        <f>IF(ROUND(VALUE(SUBSTITUTE(#REF!,"▲", "-")), 2) &lt; 0, ABS(ROUND(VALUE(SUBSTITUTE(#REF!,"▲", "-")), 2)), NA())</f>
        <v>#REF!</v>
      </c>
      <c r="I31" s="175" t="e">
        <f>IF(ROUND(VALUE(SUBSTITUTE(#REF!,"▲", "-")), 2) &gt;= 0, ABS(ROUND(VALUE(SUBSTITUTE(#REF!,"▲", "-")), 2)), NA())</f>
        <v>#REF!</v>
      </c>
      <c r="J31" s="175" t="e">
        <f>IF(ROUND(VALUE(SUBSTITUTE(#REF!,"▲", "-")), 2) &lt; 0, ABS(ROUND(VALUE(SUBSTITUTE(#REF!,"▲", "-")), 2)), NA())</f>
        <v>#REF!</v>
      </c>
      <c r="K31" s="175" t="e">
        <f>IF(ROUND(VALUE(SUBSTITUTE(#REF!,"▲", "-")), 2) &gt;= 0, ABS(ROUND(VALUE(SUBSTITUTE(#REF!,"▲", "-")), 2)), NA())</f>
        <v>#REF!</v>
      </c>
    </row>
    <row r="32" spans="1:11" x14ac:dyDescent="0.15">
      <c r="A32" s="175" t="e">
        <f>IF(#REF!="",NA(),#REF!)</f>
        <v>#REF!</v>
      </c>
      <c r="B32" s="175" t="e">
        <f>IF(ROUND(VALUE(SUBSTITUTE(#REF!,"▲", "-")), 2) &lt; 0, ABS(ROUND(VALUE(SUBSTITUTE(#REF!,"▲", "-")), 2)), NA())</f>
        <v>#REF!</v>
      </c>
      <c r="C32" s="175" t="e">
        <f>IF(ROUND(VALUE(SUBSTITUTE(#REF!,"▲", "-")), 2) &gt;= 0, ABS(ROUND(VALUE(SUBSTITUTE(#REF!,"▲", "-")), 2)), NA())</f>
        <v>#REF!</v>
      </c>
      <c r="D32" s="175" t="e">
        <f>IF(ROUND(VALUE(SUBSTITUTE(#REF!,"▲", "-")), 2) &lt; 0, ABS(ROUND(VALUE(SUBSTITUTE(#REF!,"▲", "-")), 2)), NA())</f>
        <v>#REF!</v>
      </c>
      <c r="E32" s="175" t="e">
        <f>IF(ROUND(VALUE(SUBSTITUTE(#REF!,"▲", "-")), 2) &gt;= 0, ABS(ROUND(VALUE(SUBSTITUTE(#REF!,"▲", "-")), 2)), NA())</f>
        <v>#REF!</v>
      </c>
      <c r="F32" s="175" t="e">
        <f>IF(ROUND(VALUE(SUBSTITUTE(#REF!,"▲", "-")), 2) &lt; 0, ABS(ROUND(VALUE(SUBSTITUTE(#REF!,"▲", "-")), 2)), NA())</f>
        <v>#REF!</v>
      </c>
      <c r="G32" s="175" t="e">
        <f>IF(ROUND(VALUE(SUBSTITUTE(#REF!,"▲", "-")), 2) &gt;= 0, ABS(ROUND(VALUE(SUBSTITUTE(#REF!,"▲", "-")), 2)), NA())</f>
        <v>#REF!</v>
      </c>
      <c r="H32" s="175" t="e">
        <f>IF(ROUND(VALUE(SUBSTITUTE(#REF!,"▲", "-")), 2) &lt; 0, ABS(ROUND(VALUE(SUBSTITUTE(#REF!,"▲", "-")), 2)), NA())</f>
        <v>#REF!</v>
      </c>
      <c r="I32" s="175" t="e">
        <f>IF(ROUND(VALUE(SUBSTITUTE(#REF!,"▲", "-")), 2) &gt;= 0, ABS(ROUND(VALUE(SUBSTITUTE(#REF!,"▲", "-")), 2)), NA())</f>
        <v>#REF!</v>
      </c>
      <c r="J32" s="175" t="e">
        <f>IF(ROUND(VALUE(SUBSTITUTE(#REF!,"▲", "-")), 2) &lt; 0, ABS(ROUND(VALUE(SUBSTITUTE(#REF!,"▲", "-")), 2)), NA())</f>
        <v>#REF!</v>
      </c>
      <c r="K32" s="175" t="e">
        <f>IF(ROUND(VALUE(SUBSTITUTE(#REF!,"▲", "-")), 2) &gt;= 0, ABS(ROUND(VALUE(SUBSTITUTE(#REF!,"▲", "-")), 2)), NA())</f>
        <v>#REF!</v>
      </c>
    </row>
    <row r="33" spans="1:16" x14ac:dyDescent="0.15">
      <c r="A33" s="175" t="e">
        <f>IF(#REF!="",NA(),#REF!)</f>
        <v>#REF!</v>
      </c>
      <c r="B33" s="175" t="e">
        <f>IF(ROUND(VALUE(SUBSTITUTE(#REF!,"▲", "-")), 2) &lt; 0, ABS(ROUND(VALUE(SUBSTITUTE(#REF!,"▲", "-")), 2)), NA())</f>
        <v>#REF!</v>
      </c>
      <c r="C33" s="175" t="e">
        <f>IF(ROUND(VALUE(SUBSTITUTE(#REF!,"▲", "-")), 2) &gt;= 0, ABS(ROUND(VALUE(SUBSTITUTE(#REF!,"▲", "-")), 2)), NA())</f>
        <v>#REF!</v>
      </c>
      <c r="D33" s="175" t="e">
        <f>IF(ROUND(VALUE(SUBSTITUTE(#REF!,"▲", "-")), 2) &lt; 0, ABS(ROUND(VALUE(SUBSTITUTE(#REF!,"▲", "-")), 2)), NA())</f>
        <v>#REF!</v>
      </c>
      <c r="E33" s="175" t="e">
        <f>IF(ROUND(VALUE(SUBSTITUTE(#REF!,"▲", "-")), 2) &gt;= 0, ABS(ROUND(VALUE(SUBSTITUTE(#REF!,"▲", "-")), 2)), NA())</f>
        <v>#REF!</v>
      </c>
      <c r="F33" s="175" t="e">
        <f>IF(ROUND(VALUE(SUBSTITUTE(#REF!,"▲", "-")), 2) &lt; 0, ABS(ROUND(VALUE(SUBSTITUTE(#REF!,"▲", "-")), 2)), NA())</f>
        <v>#REF!</v>
      </c>
      <c r="G33" s="175" t="e">
        <f>IF(ROUND(VALUE(SUBSTITUTE(#REF!,"▲", "-")), 2) &gt;= 0, ABS(ROUND(VALUE(SUBSTITUTE(#REF!,"▲", "-")), 2)), NA())</f>
        <v>#REF!</v>
      </c>
      <c r="H33" s="175" t="e">
        <f>IF(ROUND(VALUE(SUBSTITUTE(#REF!,"▲", "-")), 2) &lt; 0, ABS(ROUND(VALUE(SUBSTITUTE(#REF!,"▲", "-")), 2)), NA())</f>
        <v>#REF!</v>
      </c>
      <c r="I33" s="175" t="e">
        <f>IF(ROUND(VALUE(SUBSTITUTE(#REF!,"▲", "-")), 2) &gt;= 0, ABS(ROUND(VALUE(SUBSTITUTE(#REF!,"▲", "-")), 2)), NA())</f>
        <v>#REF!</v>
      </c>
      <c r="J33" s="175" t="e">
        <f>IF(ROUND(VALUE(SUBSTITUTE(#REF!,"▲", "-")), 2) &lt; 0, ABS(ROUND(VALUE(SUBSTITUTE(#REF!,"▲", "-")), 2)), NA())</f>
        <v>#REF!</v>
      </c>
      <c r="K33" s="175" t="e">
        <f>IF(ROUND(VALUE(SUBSTITUTE(#REF!,"▲", "-")), 2) &gt;= 0, ABS(ROUND(VALUE(SUBSTITUTE(#REF!,"▲", "-")), 2)), NA())</f>
        <v>#REF!</v>
      </c>
    </row>
    <row r="34" spans="1:16" x14ac:dyDescent="0.15">
      <c r="A34" s="175" t="e">
        <f>IF(#REF!="",NA(),#REF!)</f>
        <v>#REF!</v>
      </c>
      <c r="B34" s="175" t="e">
        <f>IF(ROUND(VALUE(SUBSTITUTE(#REF!,"▲", "-")), 2) &lt; 0, ABS(ROUND(VALUE(SUBSTITUTE(#REF!,"▲", "-")), 2)), NA())</f>
        <v>#REF!</v>
      </c>
      <c r="C34" s="175" t="e">
        <f>IF(ROUND(VALUE(SUBSTITUTE(#REF!,"▲", "-")), 2) &gt;= 0, ABS(ROUND(VALUE(SUBSTITUTE(#REF!,"▲", "-")), 2)), NA())</f>
        <v>#REF!</v>
      </c>
      <c r="D34" s="175" t="e">
        <f>IF(ROUND(VALUE(SUBSTITUTE(#REF!,"▲", "-")), 2) &lt; 0, ABS(ROUND(VALUE(SUBSTITUTE(#REF!,"▲", "-")), 2)), NA())</f>
        <v>#REF!</v>
      </c>
      <c r="E34" s="175" t="e">
        <f>IF(ROUND(VALUE(SUBSTITUTE(#REF!,"▲", "-")), 2) &gt;= 0, ABS(ROUND(VALUE(SUBSTITUTE(#REF!,"▲", "-")), 2)), NA())</f>
        <v>#REF!</v>
      </c>
      <c r="F34" s="175" t="e">
        <f>IF(ROUND(VALUE(SUBSTITUTE(#REF!,"▲", "-")), 2) &lt; 0, ABS(ROUND(VALUE(SUBSTITUTE(#REF!,"▲", "-")), 2)), NA())</f>
        <v>#REF!</v>
      </c>
      <c r="G34" s="175" t="e">
        <f>IF(ROUND(VALUE(SUBSTITUTE(#REF!,"▲", "-")), 2) &gt;= 0, ABS(ROUND(VALUE(SUBSTITUTE(#REF!,"▲", "-")), 2)), NA())</f>
        <v>#REF!</v>
      </c>
      <c r="H34" s="175" t="e">
        <f>IF(ROUND(VALUE(SUBSTITUTE(#REF!,"▲", "-")), 2) &lt; 0, ABS(ROUND(VALUE(SUBSTITUTE(#REF!,"▲", "-")), 2)), NA())</f>
        <v>#REF!</v>
      </c>
      <c r="I34" s="175" t="e">
        <f>IF(ROUND(VALUE(SUBSTITUTE(#REF!,"▲", "-")), 2) &gt;= 0, ABS(ROUND(VALUE(SUBSTITUTE(#REF!,"▲", "-")), 2)), NA())</f>
        <v>#REF!</v>
      </c>
      <c r="J34" s="175" t="e">
        <f>IF(ROUND(VALUE(SUBSTITUTE(#REF!,"▲", "-")), 2) &lt; 0, ABS(ROUND(VALUE(SUBSTITUTE(#REF!,"▲", "-")), 2)), NA())</f>
        <v>#REF!</v>
      </c>
      <c r="K34" s="175" t="e">
        <f>IF(ROUND(VALUE(SUBSTITUTE(#REF!,"▲", "-")), 2) &gt;= 0, ABS(ROUND(VALUE(SUBSTITUTE(#REF!,"▲", "-")), 2)), NA())</f>
        <v>#REF!</v>
      </c>
    </row>
    <row r="35" spans="1:16" x14ac:dyDescent="0.15">
      <c r="A35" s="175" t="e">
        <f>IF(#REF!="",NA(),#REF!)</f>
        <v>#REF!</v>
      </c>
      <c r="B35" s="175" t="e">
        <f>IF(ROUND(VALUE(SUBSTITUTE(#REF!,"▲", "-")), 2) &lt; 0, ABS(ROUND(VALUE(SUBSTITUTE(#REF!,"▲", "-")), 2)), NA())</f>
        <v>#REF!</v>
      </c>
      <c r="C35" s="175" t="e">
        <f>IF(ROUND(VALUE(SUBSTITUTE(#REF!,"▲", "-")), 2) &gt;= 0, ABS(ROUND(VALUE(SUBSTITUTE(#REF!,"▲", "-")), 2)), NA())</f>
        <v>#REF!</v>
      </c>
      <c r="D35" s="175" t="e">
        <f>IF(ROUND(VALUE(SUBSTITUTE(#REF!,"▲", "-")), 2) &lt; 0, ABS(ROUND(VALUE(SUBSTITUTE(#REF!,"▲", "-")), 2)), NA())</f>
        <v>#REF!</v>
      </c>
      <c r="E35" s="175" t="e">
        <f>IF(ROUND(VALUE(SUBSTITUTE(#REF!,"▲", "-")), 2) &gt;= 0, ABS(ROUND(VALUE(SUBSTITUTE(#REF!,"▲", "-")), 2)), NA())</f>
        <v>#REF!</v>
      </c>
      <c r="F35" s="175" t="e">
        <f>IF(ROUND(VALUE(SUBSTITUTE(#REF!,"▲", "-")), 2) &lt; 0, ABS(ROUND(VALUE(SUBSTITUTE(#REF!,"▲", "-")), 2)), NA())</f>
        <v>#REF!</v>
      </c>
      <c r="G35" s="175" t="e">
        <f>IF(ROUND(VALUE(SUBSTITUTE(#REF!,"▲", "-")), 2) &gt;= 0, ABS(ROUND(VALUE(SUBSTITUTE(#REF!,"▲", "-")), 2)), NA())</f>
        <v>#REF!</v>
      </c>
      <c r="H35" s="175" t="e">
        <f>IF(ROUND(VALUE(SUBSTITUTE(#REF!,"▲", "-")), 2) &lt; 0, ABS(ROUND(VALUE(SUBSTITUTE(#REF!,"▲", "-")), 2)), NA())</f>
        <v>#REF!</v>
      </c>
      <c r="I35" s="175" t="e">
        <f>IF(ROUND(VALUE(SUBSTITUTE(#REF!,"▲", "-")), 2) &gt;= 0, ABS(ROUND(VALUE(SUBSTITUTE(#REF!,"▲", "-")), 2)), NA())</f>
        <v>#REF!</v>
      </c>
      <c r="J35" s="175" t="e">
        <f>IF(ROUND(VALUE(SUBSTITUTE(#REF!,"▲", "-")), 2) &lt; 0, ABS(ROUND(VALUE(SUBSTITUTE(#REF!,"▲", "-")), 2)), NA())</f>
        <v>#REF!</v>
      </c>
      <c r="K35" s="175" t="e">
        <f>IF(ROUND(VALUE(SUBSTITUTE(#REF!,"▲", "-")), 2) &gt;= 0, ABS(ROUND(VALUE(SUBSTITUTE(#REF!,"▲", "-")), 2)), NA())</f>
        <v>#REF!</v>
      </c>
    </row>
    <row r="36" spans="1:16" x14ac:dyDescent="0.15">
      <c r="A36" s="175" t="e">
        <f>IF(#REF!="",NA(),#REF!)</f>
        <v>#REF!</v>
      </c>
      <c r="B36" s="175" t="e">
        <f>IF(ROUND(VALUE(SUBSTITUTE(#REF!,"▲", "-")), 2) &lt; 0, ABS(ROUND(VALUE(SUBSTITUTE(#REF!,"▲", "-")), 2)), NA())</f>
        <v>#REF!</v>
      </c>
      <c r="C36" s="175" t="e">
        <f>IF(ROUND(VALUE(SUBSTITUTE(#REF!,"▲", "-")), 2) &gt;= 0, ABS(ROUND(VALUE(SUBSTITUTE(#REF!,"▲", "-")), 2)), NA())</f>
        <v>#REF!</v>
      </c>
      <c r="D36" s="175" t="e">
        <f>IF(ROUND(VALUE(SUBSTITUTE(#REF!,"▲", "-")), 2) &lt; 0, ABS(ROUND(VALUE(SUBSTITUTE(#REF!,"▲", "-")), 2)), NA())</f>
        <v>#REF!</v>
      </c>
      <c r="E36" s="175" t="e">
        <f>IF(ROUND(VALUE(SUBSTITUTE(#REF!,"▲", "-")), 2) &gt;= 0, ABS(ROUND(VALUE(SUBSTITUTE(#REF!,"▲", "-")), 2)), NA())</f>
        <v>#REF!</v>
      </c>
      <c r="F36" s="175" t="e">
        <f>IF(ROUND(VALUE(SUBSTITUTE(#REF!,"▲", "-")), 2) &lt; 0, ABS(ROUND(VALUE(SUBSTITUTE(#REF!,"▲", "-")), 2)), NA())</f>
        <v>#REF!</v>
      </c>
      <c r="G36" s="175" t="e">
        <f>IF(ROUND(VALUE(SUBSTITUTE(#REF!,"▲", "-")), 2) &gt;= 0, ABS(ROUND(VALUE(SUBSTITUTE(#REF!,"▲", "-")), 2)), NA())</f>
        <v>#REF!</v>
      </c>
      <c r="H36" s="175" t="e">
        <f>IF(ROUND(VALUE(SUBSTITUTE(#REF!,"▲", "-")), 2) &lt; 0, ABS(ROUND(VALUE(SUBSTITUTE(#REF!,"▲", "-")), 2)), NA())</f>
        <v>#REF!</v>
      </c>
      <c r="I36" s="175" t="e">
        <f>IF(ROUND(VALUE(SUBSTITUTE(#REF!,"▲", "-")), 2) &gt;= 0, ABS(ROUND(VALUE(SUBSTITUTE(#REF!,"▲", "-")), 2)), NA())</f>
        <v>#REF!</v>
      </c>
      <c r="J36" s="175" t="e">
        <f>IF(ROUND(VALUE(SUBSTITUTE(#REF!,"▲", "-")), 2) &lt; 0, ABS(ROUND(VALUE(SUBSTITUTE(#REF!,"▲", "-")), 2)), NA())</f>
        <v>#REF!</v>
      </c>
      <c r="K36" s="175" t="e">
        <f>IF(ROUND(VALUE(SUBSTITUTE(#REF!,"▲", "-")), 2) &gt;= 0, ABS(ROUND(VALUE(SUBSTITUTE(#REF!,"▲", "-")), 2)), NA())</f>
        <v>#REF!</v>
      </c>
    </row>
    <row r="39" spans="1:16" x14ac:dyDescent="0.15">
      <c r="A39" s="144" t="s">
        <v>60</v>
      </c>
    </row>
    <row r="40" spans="1:16" x14ac:dyDescent="0.15">
      <c r="A40" s="176"/>
      <c r="B40" s="176" t="e">
        <f>#REF!</f>
        <v>#REF!</v>
      </c>
      <c r="C40" s="176"/>
      <c r="D40" s="176"/>
      <c r="E40" s="176" t="e">
        <f>#REF!</f>
        <v>#REF!</v>
      </c>
      <c r="F40" s="176"/>
      <c r="G40" s="176"/>
      <c r="H40" s="176" t="e">
        <f>#REF!</f>
        <v>#REF!</v>
      </c>
      <c r="I40" s="176"/>
      <c r="J40" s="176"/>
      <c r="K40" s="176" t="e">
        <f>#REF!</f>
        <v>#REF!</v>
      </c>
      <c r="L40" s="176"/>
      <c r="M40" s="176"/>
      <c r="N40" s="176" t="e">
        <f>#REF!</f>
        <v>#REF!</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t="e">
        <f>#REF!</f>
        <v>#REF!</v>
      </c>
      <c r="E42" s="176"/>
      <c r="F42" s="176"/>
      <c r="G42" s="176" t="e">
        <f>#REF!</f>
        <v>#REF!</v>
      </c>
      <c r="H42" s="176"/>
      <c r="I42" s="176"/>
      <c r="J42" s="176" t="e">
        <f>#REF!</f>
        <v>#REF!</v>
      </c>
      <c r="K42" s="176"/>
      <c r="L42" s="176"/>
      <c r="M42" s="176" t="e">
        <f>#REF!</f>
        <v>#REF!</v>
      </c>
      <c r="N42" s="176"/>
      <c r="O42" s="176"/>
      <c r="P42" s="176" t="e">
        <f>#REF!</f>
        <v>#REF!</v>
      </c>
    </row>
    <row r="43" spans="1:16" x14ac:dyDescent="0.15">
      <c r="A43" s="176" t="s">
        <v>64</v>
      </c>
      <c r="B43" s="176" t="e">
        <f>#REF!</f>
        <v>#REF!</v>
      </c>
      <c r="C43" s="176"/>
      <c r="D43" s="176"/>
      <c r="E43" s="176" t="e">
        <f>#REF!</f>
        <v>#REF!</v>
      </c>
      <c r="F43" s="176"/>
      <c r="G43" s="176"/>
      <c r="H43" s="176" t="e">
        <f>#REF!</f>
        <v>#REF!</v>
      </c>
      <c r="I43" s="176"/>
      <c r="J43" s="176"/>
      <c r="K43" s="176" t="e">
        <f>#REF!</f>
        <v>#REF!</v>
      </c>
      <c r="L43" s="176"/>
      <c r="M43" s="176"/>
      <c r="N43" s="176" t="e">
        <f>#REF!</f>
        <v>#REF!</v>
      </c>
      <c r="O43" s="176"/>
      <c r="P43" s="176"/>
    </row>
    <row r="44" spans="1:16" x14ac:dyDescent="0.15">
      <c r="A44" s="176" t="s">
        <v>65</v>
      </c>
      <c r="B44" s="176" t="e">
        <f>#REF!</f>
        <v>#REF!</v>
      </c>
      <c r="C44" s="176"/>
      <c r="D44" s="176"/>
      <c r="E44" s="176" t="e">
        <f>#REF!</f>
        <v>#REF!</v>
      </c>
      <c r="F44" s="176"/>
      <c r="G44" s="176"/>
      <c r="H44" s="176" t="e">
        <f>#REF!</f>
        <v>#REF!</v>
      </c>
      <c r="I44" s="176"/>
      <c r="J44" s="176"/>
      <c r="K44" s="176" t="e">
        <f>#REF!</f>
        <v>#REF!</v>
      </c>
      <c r="L44" s="176"/>
      <c r="M44" s="176"/>
      <c r="N44" s="176" t="e">
        <f>#REF!</f>
        <v>#REF!</v>
      </c>
      <c r="O44" s="176"/>
      <c r="P44" s="176"/>
    </row>
    <row r="45" spans="1:16" x14ac:dyDescent="0.15">
      <c r="A45" s="176" t="s">
        <v>66</v>
      </c>
      <c r="B45" s="176" t="e">
        <f>#REF!</f>
        <v>#REF!</v>
      </c>
      <c r="C45" s="176"/>
      <c r="D45" s="176"/>
      <c r="E45" s="176" t="e">
        <f>#REF!</f>
        <v>#REF!</v>
      </c>
      <c r="F45" s="176"/>
      <c r="G45" s="176"/>
      <c r="H45" s="176" t="e">
        <f>#REF!</f>
        <v>#REF!</v>
      </c>
      <c r="I45" s="176"/>
      <c r="J45" s="176"/>
      <c r="K45" s="176" t="e">
        <f>#REF!</f>
        <v>#REF!</v>
      </c>
      <c r="L45" s="176"/>
      <c r="M45" s="176"/>
      <c r="N45" s="176" t="e">
        <f>#REF!</f>
        <v>#REF!</v>
      </c>
      <c r="O45" s="176"/>
      <c r="P45" s="176"/>
    </row>
    <row r="46" spans="1:16" x14ac:dyDescent="0.15">
      <c r="A46" s="176" t="s">
        <v>67</v>
      </c>
      <c r="B46" s="176" t="e">
        <f>#REF!</f>
        <v>#REF!</v>
      </c>
      <c r="C46" s="176"/>
      <c r="D46" s="176"/>
      <c r="E46" s="176" t="e">
        <f>#REF!</f>
        <v>#REF!</v>
      </c>
      <c r="F46" s="176"/>
      <c r="G46" s="176"/>
      <c r="H46" s="176" t="e">
        <f>#REF!</f>
        <v>#REF!</v>
      </c>
      <c r="I46" s="176"/>
      <c r="J46" s="176"/>
      <c r="K46" s="176" t="e">
        <f>#REF!</f>
        <v>#REF!</v>
      </c>
      <c r="L46" s="176"/>
      <c r="M46" s="176"/>
      <c r="N46" s="176" t="e">
        <f>#REF!</f>
        <v>#REF!</v>
      </c>
      <c r="O46" s="176"/>
      <c r="P46" s="176"/>
    </row>
    <row r="47" spans="1:16" x14ac:dyDescent="0.15">
      <c r="A47" s="176" t="s">
        <v>68</v>
      </c>
      <c r="B47" s="176" t="e">
        <f>#REF!</f>
        <v>#REF!</v>
      </c>
      <c r="C47" s="176"/>
      <c r="D47" s="176"/>
      <c r="E47" s="176" t="e">
        <f>#REF!</f>
        <v>#REF!</v>
      </c>
      <c r="F47" s="176"/>
      <c r="G47" s="176"/>
      <c r="H47" s="176" t="e">
        <f>#REF!</f>
        <v>#REF!</v>
      </c>
      <c r="I47" s="176"/>
      <c r="J47" s="176"/>
      <c r="K47" s="176" t="e">
        <f>#REF!</f>
        <v>#REF!</v>
      </c>
      <c r="L47" s="176"/>
      <c r="M47" s="176"/>
      <c r="N47" s="176" t="e">
        <f>#REF!</f>
        <v>#REF!</v>
      </c>
      <c r="O47" s="176"/>
      <c r="P47" s="176"/>
    </row>
    <row r="48" spans="1:16" x14ac:dyDescent="0.15">
      <c r="A48" s="176" t="s">
        <v>69</v>
      </c>
      <c r="B48" s="176" t="e">
        <f>#REF!</f>
        <v>#REF!</v>
      </c>
      <c r="C48" s="176"/>
      <c r="D48" s="176"/>
      <c r="E48" s="176" t="e">
        <f>#REF!</f>
        <v>#REF!</v>
      </c>
      <c r="F48" s="176"/>
      <c r="G48" s="176"/>
      <c r="H48" s="176" t="e">
        <f>#REF!</f>
        <v>#REF!</v>
      </c>
      <c r="I48" s="176"/>
      <c r="J48" s="176"/>
      <c r="K48" s="176" t="e">
        <f>#REF!</f>
        <v>#REF!</v>
      </c>
      <c r="L48" s="176"/>
      <c r="M48" s="176"/>
      <c r="N48" s="176" t="e">
        <f>#REF!</f>
        <v>#REF!</v>
      </c>
      <c r="O48" s="176"/>
      <c r="P48" s="176"/>
    </row>
    <row r="49" spans="1:16" x14ac:dyDescent="0.15">
      <c r="A49" s="176" t="s">
        <v>70</v>
      </c>
      <c r="B49" s="176" t="e">
        <f>#REF!</f>
        <v>#REF!</v>
      </c>
      <c r="C49" s="176"/>
      <c r="D49" s="176"/>
      <c r="E49" s="176" t="e">
        <f>#REF!</f>
        <v>#REF!</v>
      </c>
      <c r="F49" s="176"/>
      <c r="G49" s="176"/>
      <c r="H49" s="176" t="e">
        <f>#REF!</f>
        <v>#REF!</v>
      </c>
      <c r="I49" s="176"/>
      <c r="J49" s="176"/>
      <c r="K49" s="176" t="e">
        <f>#REF!</f>
        <v>#REF!</v>
      </c>
      <c r="L49" s="176"/>
      <c r="M49" s="176"/>
      <c r="N49" s="176" t="e">
        <f>#REF!</f>
        <v>#REF!</v>
      </c>
      <c r="O49" s="176"/>
      <c r="P49" s="176"/>
    </row>
    <row r="50" spans="1:16" x14ac:dyDescent="0.15">
      <c r="A50" s="176" t="s">
        <v>71</v>
      </c>
      <c r="B50" s="176" t="e">
        <f>NA()</f>
        <v>#N/A</v>
      </c>
      <c r="C50" s="176" t="e">
        <f>IF(ISNUMBER(#REF!),#REF!,NA())</f>
        <v>#N/A</v>
      </c>
      <c r="D50" s="176" t="e">
        <f>NA()</f>
        <v>#N/A</v>
      </c>
      <c r="E50" s="176" t="e">
        <f>NA()</f>
        <v>#N/A</v>
      </c>
      <c r="F50" s="176" t="e">
        <f>IF(ISNUMBER(#REF!),#REF!,NA())</f>
        <v>#N/A</v>
      </c>
      <c r="G50" s="176" t="e">
        <f>NA()</f>
        <v>#N/A</v>
      </c>
      <c r="H50" s="176" t="e">
        <f>NA()</f>
        <v>#N/A</v>
      </c>
      <c r="I50" s="176" t="e">
        <f>IF(ISNUMBER(#REF!),#REF!,NA())</f>
        <v>#N/A</v>
      </c>
      <c r="J50" s="176" t="e">
        <f>NA()</f>
        <v>#N/A</v>
      </c>
      <c r="K50" s="176" t="e">
        <f>NA()</f>
        <v>#N/A</v>
      </c>
      <c r="L50" s="176" t="e">
        <f>IF(ISNUMBER(#REF!),#REF!,NA())</f>
        <v>#N/A</v>
      </c>
      <c r="M50" s="176" t="e">
        <f>NA()</f>
        <v>#N/A</v>
      </c>
      <c r="N50" s="176" t="e">
        <f>NA()</f>
        <v>#N/A</v>
      </c>
      <c r="O50" s="176" t="e">
        <f>IF(ISNUMBER(#REF!),#REF!,NA())</f>
        <v>#N/A</v>
      </c>
      <c r="P50" s="176" t="e">
        <f>NA()</f>
        <v>#N/A</v>
      </c>
    </row>
    <row r="53" spans="1:16" x14ac:dyDescent="0.15">
      <c r="A53" s="144" t="s">
        <v>72</v>
      </c>
    </row>
    <row r="54" spans="1:16" x14ac:dyDescent="0.15">
      <c r="A54" s="175"/>
      <c r="B54" s="175" t="e">
        <f>#REF!</f>
        <v>#REF!</v>
      </c>
      <c r="C54" s="175"/>
      <c r="D54" s="175"/>
      <c r="E54" s="175" t="e">
        <f>#REF!</f>
        <v>#REF!</v>
      </c>
      <c r="F54" s="175"/>
      <c r="G54" s="175"/>
      <c r="H54" s="175" t="e">
        <f>#REF!</f>
        <v>#REF!</v>
      </c>
      <c r="I54" s="175"/>
      <c r="J54" s="175"/>
      <c r="K54" s="175" t="e">
        <f>#REF!</f>
        <v>#REF!</v>
      </c>
      <c r="L54" s="175"/>
      <c r="M54" s="175"/>
      <c r="N54" s="175" t="e">
        <f>#REF!</f>
        <v>#REF!</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44</v>
      </c>
      <c r="B56" s="175"/>
      <c r="C56" s="175"/>
      <c r="D56" s="175" t="e">
        <f>#REF!</f>
        <v>#REF!</v>
      </c>
      <c r="E56" s="175"/>
      <c r="F56" s="175"/>
      <c r="G56" s="175" t="e">
        <f>#REF!</f>
        <v>#REF!</v>
      </c>
      <c r="H56" s="175"/>
      <c r="I56" s="175"/>
      <c r="J56" s="175" t="e">
        <f>#REF!</f>
        <v>#REF!</v>
      </c>
      <c r="K56" s="175"/>
      <c r="L56" s="175"/>
      <c r="M56" s="175" t="e">
        <f>#REF!</f>
        <v>#REF!</v>
      </c>
      <c r="N56" s="175"/>
      <c r="O56" s="175"/>
      <c r="P56" s="175" t="e">
        <f>#REF!</f>
        <v>#REF!</v>
      </c>
    </row>
    <row r="57" spans="1:16" x14ac:dyDescent="0.15">
      <c r="A57" s="175" t="s">
        <v>43</v>
      </c>
      <c r="B57" s="175"/>
      <c r="C57" s="175"/>
      <c r="D57" s="175" t="e">
        <f>#REF!</f>
        <v>#REF!</v>
      </c>
      <c r="E57" s="175"/>
      <c r="F57" s="175"/>
      <c r="G57" s="175" t="e">
        <f>#REF!</f>
        <v>#REF!</v>
      </c>
      <c r="H57" s="175"/>
      <c r="I57" s="175"/>
      <c r="J57" s="175" t="e">
        <f>#REF!</f>
        <v>#REF!</v>
      </c>
      <c r="K57" s="175"/>
      <c r="L57" s="175"/>
      <c r="M57" s="175" t="e">
        <f>#REF!</f>
        <v>#REF!</v>
      </c>
      <c r="N57" s="175"/>
      <c r="O57" s="175"/>
      <c r="P57" s="175" t="e">
        <f>#REF!</f>
        <v>#REF!</v>
      </c>
    </row>
    <row r="58" spans="1:16" x14ac:dyDescent="0.15">
      <c r="A58" s="175" t="s">
        <v>42</v>
      </c>
      <c r="B58" s="175"/>
      <c r="C58" s="175"/>
      <c r="D58" s="175" t="e">
        <f>#REF!</f>
        <v>#REF!</v>
      </c>
      <c r="E58" s="175"/>
      <c r="F58" s="175"/>
      <c r="G58" s="175" t="e">
        <f>#REF!</f>
        <v>#REF!</v>
      </c>
      <c r="H58" s="175"/>
      <c r="I58" s="175"/>
      <c r="J58" s="175" t="e">
        <f>#REF!</f>
        <v>#REF!</v>
      </c>
      <c r="K58" s="175"/>
      <c r="L58" s="175"/>
      <c r="M58" s="175" t="e">
        <f>#REF!</f>
        <v>#REF!</v>
      </c>
      <c r="N58" s="175"/>
      <c r="O58" s="175"/>
      <c r="P58" s="175" t="e">
        <f>#REF!</f>
        <v>#REF!</v>
      </c>
    </row>
    <row r="59" spans="1:16" x14ac:dyDescent="0.15">
      <c r="A59" s="175" t="s">
        <v>40</v>
      </c>
      <c r="B59" s="175" t="e">
        <f>#REF!</f>
        <v>#REF!</v>
      </c>
      <c r="C59" s="175"/>
      <c r="D59" s="175"/>
      <c r="E59" s="175" t="e">
        <f>#REF!</f>
        <v>#REF!</v>
      </c>
      <c r="F59" s="175"/>
      <c r="G59" s="175"/>
      <c r="H59" s="175" t="e">
        <f>#REF!</f>
        <v>#REF!</v>
      </c>
      <c r="I59" s="175"/>
      <c r="J59" s="175"/>
      <c r="K59" s="175" t="e">
        <f>#REF!</f>
        <v>#REF!</v>
      </c>
      <c r="L59" s="175"/>
      <c r="M59" s="175"/>
      <c r="N59" s="175" t="e">
        <f>#REF!</f>
        <v>#REF!</v>
      </c>
      <c r="O59" s="175"/>
      <c r="P59" s="175"/>
    </row>
    <row r="60" spans="1:16" x14ac:dyDescent="0.15">
      <c r="A60" s="175" t="s">
        <v>39</v>
      </c>
      <c r="B60" s="175" t="e">
        <f>#REF!</f>
        <v>#REF!</v>
      </c>
      <c r="C60" s="175"/>
      <c r="D60" s="175"/>
      <c r="E60" s="175" t="e">
        <f>#REF!</f>
        <v>#REF!</v>
      </c>
      <c r="F60" s="175"/>
      <c r="G60" s="175"/>
      <c r="H60" s="175" t="e">
        <f>#REF!</f>
        <v>#REF!</v>
      </c>
      <c r="I60" s="175"/>
      <c r="J60" s="175"/>
      <c r="K60" s="175" t="e">
        <f>#REF!</f>
        <v>#REF!</v>
      </c>
      <c r="L60" s="175"/>
      <c r="M60" s="175"/>
      <c r="N60" s="175" t="e">
        <f>#REF!</f>
        <v>#REF!</v>
      </c>
      <c r="O60" s="175"/>
      <c r="P60" s="175"/>
    </row>
    <row r="61" spans="1:16" x14ac:dyDescent="0.15">
      <c r="A61" s="175" t="s">
        <v>37</v>
      </c>
      <c r="B61" s="175" t="e">
        <f>#REF!</f>
        <v>#REF!</v>
      </c>
      <c r="C61" s="175"/>
      <c r="D61" s="175"/>
      <c r="E61" s="175" t="e">
        <f>#REF!</f>
        <v>#REF!</v>
      </c>
      <c r="F61" s="175"/>
      <c r="G61" s="175"/>
      <c r="H61" s="175" t="e">
        <f>#REF!</f>
        <v>#REF!</v>
      </c>
      <c r="I61" s="175"/>
      <c r="J61" s="175"/>
      <c r="K61" s="175" t="e">
        <f>#REF!</f>
        <v>#REF!</v>
      </c>
      <c r="L61" s="175"/>
      <c r="M61" s="175"/>
      <c r="N61" s="175" t="e">
        <f>#REF!</f>
        <v>#REF!</v>
      </c>
      <c r="O61" s="175"/>
      <c r="P61" s="175"/>
    </row>
    <row r="62" spans="1:16" x14ac:dyDescent="0.15">
      <c r="A62" s="175" t="s">
        <v>36</v>
      </c>
      <c r="B62" s="175" t="e">
        <f>#REF!</f>
        <v>#REF!</v>
      </c>
      <c r="C62" s="175"/>
      <c r="D62" s="175"/>
      <c r="E62" s="175" t="e">
        <f>#REF!</f>
        <v>#REF!</v>
      </c>
      <c r="F62" s="175"/>
      <c r="G62" s="175"/>
      <c r="H62" s="175" t="e">
        <f>#REF!</f>
        <v>#REF!</v>
      </c>
      <c r="I62" s="175"/>
      <c r="J62" s="175"/>
      <c r="K62" s="175" t="e">
        <f>#REF!</f>
        <v>#REF!</v>
      </c>
      <c r="L62" s="175"/>
      <c r="M62" s="175"/>
      <c r="N62" s="175" t="e">
        <f>#REF!</f>
        <v>#REF!</v>
      </c>
      <c r="O62" s="175"/>
      <c r="P62" s="175"/>
    </row>
    <row r="63" spans="1:16" x14ac:dyDescent="0.15">
      <c r="A63" s="175" t="s">
        <v>35</v>
      </c>
      <c r="B63" s="175" t="e">
        <f>#REF!</f>
        <v>#REF!</v>
      </c>
      <c r="C63" s="175"/>
      <c r="D63" s="175"/>
      <c r="E63" s="175" t="e">
        <f>#REF!</f>
        <v>#REF!</v>
      </c>
      <c r="F63" s="175"/>
      <c r="G63" s="175"/>
      <c r="H63" s="175" t="e">
        <f>#REF!</f>
        <v>#REF!</v>
      </c>
      <c r="I63" s="175"/>
      <c r="J63" s="175"/>
      <c r="K63" s="175" t="e">
        <f>#REF!</f>
        <v>#REF!</v>
      </c>
      <c r="L63" s="175"/>
      <c r="M63" s="175"/>
      <c r="N63" s="175" t="e">
        <f>#REF!</f>
        <v>#REF!</v>
      </c>
      <c r="O63" s="175"/>
      <c r="P63" s="175"/>
    </row>
    <row r="64" spans="1:16" x14ac:dyDescent="0.15">
      <c r="A64" s="175" t="s">
        <v>34</v>
      </c>
      <c r="B64" s="175" t="e">
        <f>#REF!</f>
        <v>#REF!</v>
      </c>
      <c r="C64" s="175"/>
      <c r="D64" s="175"/>
      <c r="E64" s="175" t="e">
        <f>#REF!</f>
        <v>#REF!</v>
      </c>
      <c r="F64" s="175"/>
      <c r="G64" s="175"/>
      <c r="H64" s="175" t="e">
        <f>#REF!</f>
        <v>#REF!</v>
      </c>
      <c r="I64" s="175"/>
      <c r="J64" s="175"/>
      <c r="K64" s="175" t="e">
        <f>#REF!</f>
        <v>#REF!</v>
      </c>
      <c r="L64" s="175"/>
      <c r="M64" s="175"/>
      <c r="N64" s="175" t="e">
        <f>#REF!</f>
        <v>#REF!</v>
      </c>
      <c r="O64" s="175"/>
      <c r="P64" s="175"/>
    </row>
    <row r="65" spans="1:16" x14ac:dyDescent="0.15">
      <c r="A65" s="175" t="s">
        <v>33</v>
      </c>
      <c r="B65" s="175" t="e">
        <f>#REF!</f>
        <v>#REF!</v>
      </c>
      <c r="C65" s="175"/>
      <c r="D65" s="175"/>
      <c r="E65" s="175" t="e">
        <f>#REF!</f>
        <v>#REF!</v>
      </c>
      <c r="F65" s="175"/>
      <c r="G65" s="175"/>
      <c r="H65" s="175" t="e">
        <f>#REF!</f>
        <v>#REF!</v>
      </c>
      <c r="I65" s="175"/>
      <c r="J65" s="175"/>
      <c r="K65" s="175" t="e">
        <f>#REF!</f>
        <v>#REF!</v>
      </c>
      <c r="L65" s="175"/>
      <c r="M65" s="175"/>
      <c r="N65" s="175" t="e">
        <f>#REF!</f>
        <v>#REF!</v>
      </c>
      <c r="O65" s="175"/>
      <c r="P65" s="175"/>
    </row>
    <row r="66" spans="1:16" x14ac:dyDescent="0.15">
      <c r="A66" s="175" t="s">
        <v>32</v>
      </c>
      <c r="B66" s="175" t="e">
        <f>#REF!</f>
        <v>#REF!</v>
      </c>
      <c r="C66" s="175"/>
      <c r="D66" s="175"/>
      <c r="E66" s="175" t="e">
        <f>#REF!</f>
        <v>#REF!</v>
      </c>
      <c r="F66" s="175"/>
      <c r="G66" s="175"/>
      <c r="H66" s="175" t="e">
        <f>#REF!</f>
        <v>#REF!</v>
      </c>
      <c r="I66" s="175"/>
      <c r="J66" s="175"/>
      <c r="K66" s="175" t="e">
        <f>#REF!</f>
        <v>#REF!</v>
      </c>
      <c r="L66" s="175"/>
      <c r="M66" s="175"/>
      <c r="N66" s="175" t="e">
        <f>#REF!</f>
        <v>#REF!</v>
      </c>
      <c r="O66" s="175"/>
      <c r="P66" s="175"/>
    </row>
    <row r="67" spans="1:16" x14ac:dyDescent="0.15">
      <c r="A67" s="175" t="s">
        <v>75</v>
      </c>
      <c r="B67" s="175" t="e">
        <f>NA()</f>
        <v>#N/A</v>
      </c>
      <c r="C67" s="175" t="e">
        <f>IF(ISNUMBER(#REF!), IF(#REF! &lt; 0, 0,#REF!), NA())</f>
        <v>#N/A</v>
      </c>
      <c r="D67" s="175" t="e">
        <f>NA()</f>
        <v>#N/A</v>
      </c>
      <c r="E67" s="175" t="e">
        <f>NA()</f>
        <v>#N/A</v>
      </c>
      <c r="F67" s="175" t="e">
        <f>IF(ISNUMBER(#REF!), IF(#REF! &lt; 0, 0,#REF!), NA())</f>
        <v>#N/A</v>
      </c>
      <c r="G67" s="175" t="e">
        <f>NA()</f>
        <v>#N/A</v>
      </c>
      <c r="H67" s="175" t="e">
        <f>NA()</f>
        <v>#N/A</v>
      </c>
      <c r="I67" s="175" t="e">
        <f>IF(ISNUMBER(#REF!), IF(#REF! &lt; 0, 0,#REF!), NA())</f>
        <v>#N/A</v>
      </c>
      <c r="J67" s="175" t="e">
        <f>NA()</f>
        <v>#N/A</v>
      </c>
      <c r="K67" s="175" t="e">
        <f>NA()</f>
        <v>#N/A</v>
      </c>
      <c r="L67" s="175" t="e">
        <f>IF(ISNUMBER(#REF!), IF(#REF! &lt; 0, 0,#REF!), NA())</f>
        <v>#N/A</v>
      </c>
      <c r="M67" s="175" t="e">
        <f>NA()</f>
        <v>#N/A</v>
      </c>
      <c r="N67" s="175" t="e">
        <f>NA()</f>
        <v>#N/A</v>
      </c>
      <c r="O67" s="175" t="e">
        <f>IF(ISNUMBER(#REF!), IF(#REF! &lt; 0, 0,#REF!), NA())</f>
        <v>#N/A</v>
      </c>
      <c r="P67" s="175" t="e">
        <f>NA()</f>
        <v>#N/A</v>
      </c>
    </row>
    <row r="70" spans="1:16" x14ac:dyDescent="0.15">
      <c r="A70" s="177" t="s">
        <v>76</v>
      </c>
      <c r="B70" s="177"/>
      <c r="C70" s="177"/>
      <c r="D70" s="177"/>
      <c r="E70" s="177"/>
      <c r="F70" s="177"/>
    </row>
    <row r="71" spans="1:16" x14ac:dyDescent="0.15">
      <c r="A71" s="178"/>
      <c r="B71" s="178" t="e">
        <f>#REF!</f>
        <v>#REF!</v>
      </c>
      <c r="C71" s="178" t="e">
        <f>#REF!</f>
        <v>#REF!</v>
      </c>
      <c r="D71" s="178" t="e">
        <f>#REF!</f>
        <v>#REF!</v>
      </c>
    </row>
    <row r="72" spans="1:16" x14ac:dyDescent="0.15">
      <c r="A72" s="178" t="s">
        <v>77</v>
      </c>
      <c r="B72" s="179" t="e">
        <f>#REF!</f>
        <v>#REF!</v>
      </c>
      <c r="C72" s="179" t="e">
        <f>#REF!</f>
        <v>#REF!</v>
      </c>
      <c r="D72" s="179" t="e">
        <f>#REF!</f>
        <v>#REF!</v>
      </c>
    </row>
    <row r="73" spans="1:16" x14ac:dyDescent="0.15">
      <c r="A73" s="178" t="s">
        <v>78</v>
      </c>
      <c r="B73" s="179" t="e">
        <f>#REF!</f>
        <v>#REF!</v>
      </c>
      <c r="C73" s="179" t="e">
        <f>#REF!</f>
        <v>#REF!</v>
      </c>
      <c r="D73" s="179" t="e">
        <f>#REF!</f>
        <v>#REF!</v>
      </c>
    </row>
    <row r="74" spans="1:16" x14ac:dyDescent="0.15">
      <c r="A74" s="178" t="s">
        <v>79</v>
      </c>
      <c r="B74" s="179" t="e">
        <f>#REF!</f>
        <v>#REF!</v>
      </c>
      <c r="C74" s="179" t="e">
        <f>#REF!</f>
        <v>#REF!</v>
      </c>
      <c r="D74" s="179" t="e">
        <f>#REF!</f>
        <v>#REF!</v>
      </c>
    </row>
  </sheetData>
  <sheetProtection algorithmName="SHA-512" hashValue="0WKD4ReHyI9Tayu7Svdp3PSIMGlexY2Nagav0gm0h/8O0Py9hyWbxI7pQgTPAgaC471XjR6ZPn1d0s+xl2vArg==" saltValue="jxJQgD+0dCAiT2xnFhm+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7" customWidth="1"/>
    <col min="2" max="2" width="2.375" style="217" customWidth="1"/>
    <col min="3" max="16" width="2.625" style="217" customWidth="1"/>
    <col min="17" max="17" width="2.375" style="217" customWidth="1"/>
    <col min="18" max="95" width="1.625" style="217" customWidth="1"/>
    <col min="96" max="133" width="1.625" style="226" customWidth="1"/>
    <col min="134" max="143" width="1.625" style="217" customWidth="1"/>
    <col min="144" max="16384" width="0" style="217"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205</v>
      </c>
      <c r="DI1" s="603"/>
      <c r="DJ1" s="603"/>
      <c r="DK1" s="603"/>
      <c r="DL1" s="603"/>
      <c r="DM1" s="603"/>
      <c r="DN1" s="604"/>
      <c r="DO1" s="217"/>
      <c r="DP1" s="602" t="s">
        <v>206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4" t="s">
        <v>207</v>
      </c>
      <c r="R2" s="215"/>
      <c r="S2" s="215"/>
      <c r="T2" s="215"/>
      <c r="U2" s="215"/>
      <c r="V2" s="215"/>
      <c r="W2" s="215"/>
      <c r="X2" s="215"/>
      <c r="Y2" s="215"/>
      <c r="Z2" s="215"/>
      <c r="AA2" s="215"/>
      <c r="AB2" s="215"/>
      <c r="AC2" s="215"/>
      <c r="AE2" s="216"/>
      <c r="AF2" s="216"/>
      <c r="AG2" s="216"/>
      <c r="AH2" s="216"/>
      <c r="AI2" s="216"/>
      <c r="AJ2" s="215"/>
      <c r="AK2" s="215"/>
      <c r="AL2" s="215"/>
      <c r="AM2" s="215"/>
      <c r="AN2" s="215"/>
      <c r="AO2" s="215"/>
      <c r="AP2" s="215"/>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208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209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211</v>
      </c>
      <c r="S4" s="606"/>
      <c r="T4" s="606"/>
      <c r="U4" s="606"/>
      <c r="V4" s="606"/>
      <c r="W4" s="606"/>
      <c r="X4" s="606"/>
      <c r="Y4" s="607"/>
      <c r="Z4" s="605" t="s">
        <v>212</v>
      </c>
      <c r="AA4" s="606"/>
      <c r="AB4" s="606"/>
      <c r="AC4" s="607"/>
      <c r="AD4" s="605" t="s">
        <v>213</v>
      </c>
      <c r="AE4" s="606"/>
      <c r="AF4" s="606"/>
      <c r="AG4" s="606"/>
      <c r="AH4" s="606"/>
      <c r="AI4" s="606"/>
      <c r="AJ4" s="606"/>
      <c r="AK4" s="607"/>
      <c r="AL4" s="605" t="s">
        <v>212</v>
      </c>
      <c r="AM4" s="606"/>
      <c r="AN4" s="606"/>
      <c r="AO4" s="607"/>
      <c r="AP4" s="608" t="s">
        <v>214</v>
      </c>
      <c r="AQ4" s="608"/>
      <c r="AR4" s="608"/>
      <c r="AS4" s="608"/>
      <c r="AT4" s="608"/>
      <c r="AU4" s="608"/>
      <c r="AV4" s="608"/>
      <c r="AW4" s="608"/>
      <c r="AX4" s="608"/>
      <c r="AY4" s="608"/>
      <c r="AZ4" s="608"/>
      <c r="BA4" s="608"/>
      <c r="BB4" s="608"/>
      <c r="BC4" s="608"/>
      <c r="BD4" s="608"/>
      <c r="BE4" s="608"/>
      <c r="BF4" s="608"/>
      <c r="BG4" s="608" t="s">
        <v>215</v>
      </c>
      <c r="BH4" s="608"/>
      <c r="BI4" s="608"/>
      <c r="BJ4" s="608"/>
      <c r="BK4" s="608"/>
      <c r="BL4" s="608"/>
      <c r="BM4" s="608"/>
      <c r="BN4" s="608"/>
      <c r="BO4" s="608" t="s">
        <v>212</v>
      </c>
      <c r="BP4" s="608"/>
      <c r="BQ4" s="608"/>
      <c r="BR4" s="608"/>
      <c r="BS4" s="608" t="s">
        <v>216</v>
      </c>
      <c r="BT4" s="608"/>
      <c r="BU4" s="608"/>
      <c r="BV4" s="608"/>
      <c r="BW4" s="608"/>
      <c r="BX4" s="608"/>
      <c r="BY4" s="608"/>
      <c r="BZ4" s="608"/>
      <c r="CA4" s="608"/>
      <c r="CB4" s="608"/>
      <c r="CD4" s="605" t="s">
        <v>217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218</v>
      </c>
      <c r="C5" s="610"/>
      <c r="D5" s="610"/>
      <c r="E5" s="610"/>
      <c r="F5" s="610"/>
      <c r="G5" s="610"/>
      <c r="H5" s="610"/>
      <c r="I5" s="610"/>
      <c r="J5" s="610"/>
      <c r="K5" s="610"/>
      <c r="L5" s="610"/>
      <c r="M5" s="610"/>
      <c r="N5" s="610"/>
      <c r="O5" s="610"/>
      <c r="P5" s="610"/>
      <c r="Q5" s="611"/>
      <c r="R5" s="612">
        <v>734970</v>
      </c>
      <c r="S5" s="613"/>
      <c r="T5" s="613"/>
      <c r="U5" s="613"/>
      <c r="V5" s="613"/>
      <c r="W5" s="613"/>
      <c r="X5" s="613"/>
      <c r="Y5" s="614"/>
      <c r="Z5" s="615">
        <v>15.1</v>
      </c>
      <c r="AA5" s="615"/>
      <c r="AB5" s="615"/>
      <c r="AC5" s="615"/>
      <c r="AD5" s="616">
        <v>734970</v>
      </c>
      <c r="AE5" s="616"/>
      <c r="AF5" s="616"/>
      <c r="AG5" s="616"/>
      <c r="AH5" s="616"/>
      <c r="AI5" s="616"/>
      <c r="AJ5" s="616"/>
      <c r="AK5" s="616"/>
      <c r="AL5" s="617">
        <v>22.4</v>
      </c>
      <c r="AM5" s="618"/>
      <c r="AN5" s="618"/>
      <c r="AO5" s="619"/>
      <c r="AP5" s="609" t="s">
        <v>219</v>
      </c>
      <c r="AQ5" s="610"/>
      <c r="AR5" s="610"/>
      <c r="AS5" s="610"/>
      <c r="AT5" s="610"/>
      <c r="AU5" s="610"/>
      <c r="AV5" s="610"/>
      <c r="AW5" s="610"/>
      <c r="AX5" s="610"/>
      <c r="AY5" s="610"/>
      <c r="AZ5" s="610"/>
      <c r="BA5" s="610"/>
      <c r="BB5" s="610"/>
      <c r="BC5" s="610"/>
      <c r="BD5" s="610"/>
      <c r="BE5" s="610"/>
      <c r="BF5" s="611"/>
      <c r="BG5" s="623">
        <v>723972</v>
      </c>
      <c r="BH5" s="624"/>
      <c r="BI5" s="624"/>
      <c r="BJ5" s="624"/>
      <c r="BK5" s="624"/>
      <c r="BL5" s="624"/>
      <c r="BM5" s="624"/>
      <c r="BN5" s="625"/>
      <c r="BO5" s="626">
        <v>98.5</v>
      </c>
      <c r="BP5" s="626"/>
      <c r="BQ5" s="626"/>
      <c r="BR5" s="626"/>
      <c r="BS5" s="627" t="s">
        <v>125</v>
      </c>
      <c r="BT5" s="627"/>
      <c r="BU5" s="627"/>
      <c r="BV5" s="627"/>
      <c r="BW5" s="627"/>
      <c r="BX5" s="627"/>
      <c r="BY5" s="627"/>
      <c r="BZ5" s="627"/>
      <c r="CA5" s="627"/>
      <c r="CB5" s="631"/>
      <c r="CD5" s="605" t="s">
        <v>214</v>
      </c>
      <c r="CE5" s="606"/>
      <c r="CF5" s="606"/>
      <c r="CG5" s="606"/>
      <c r="CH5" s="606"/>
      <c r="CI5" s="606"/>
      <c r="CJ5" s="606"/>
      <c r="CK5" s="606"/>
      <c r="CL5" s="606"/>
      <c r="CM5" s="606"/>
      <c r="CN5" s="606"/>
      <c r="CO5" s="606"/>
      <c r="CP5" s="606"/>
      <c r="CQ5" s="607"/>
      <c r="CR5" s="605" t="s">
        <v>220</v>
      </c>
      <c r="CS5" s="606"/>
      <c r="CT5" s="606"/>
      <c r="CU5" s="606"/>
      <c r="CV5" s="606"/>
      <c r="CW5" s="606"/>
      <c r="CX5" s="606"/>
      <c r="CY5" s="607"/>
      <c r="CZ5" s="605" t="s">
        <v>212</v>
      </c>
      <c r="DA5" s="606"/>
      <c r="DB5" s="606"/>
      <c r="DC5" s="607"/>
      <c r="DD5" s="605" t="s">
        <v>221</v>
      </c>
      <c r="DE5" s="606"/>
      <c r="DF5" s="606"/>
      <c r="DG5" s="606"/>
      <c r="DH5" s="606"/>
      <c r="DI5" s="606"/>
      <c r="DJ5" s="606"/>
      <c r="DK5" s="606"/>
      <c r="DL5" s="606"/>
      <c r="DM5" s="606"/>
      <c r="DN5" s="606"/>
      <c r="DO5" s="606"/>
      <c r="DP5" s="607"/>
      <c r="DQ5" s="605" t="s">
        <v>222</v>
      </c>
      <c r="DR5" s="606"/>
      <c r="DS5" s="606"/>
      <c r="DT5" s="606"/>
      <c r="DU5" s="606"/>
      <c r="DV5" s="606"/>
      <c r="DW5" s="606"/>
      <c r="DX5" s="606"/>
      <c r="DY5" s="606"/>
      <c r="DZ5" s="606"/>
      <c r="EA5" s="606"/>
      <c r="EB5" s="606"/>
      <c r="EC5" s="607"/>
    </row>
    <row r="6" spans="2:143" ht="11.25" customHeight="1" x14ac:dyDescent="0.15">
      <c r="B6" s="620" t="s">
        <v>223</v>
      </c>
      <c r="C6" s="621"/>
      <c r="D6" s="621"/>
      <c r="E6" s="621"/>
      <c r="F6" s="621"/>
      <c r="G6" s="621"/>
      <c r="H6" s="621"/>
      <c r="I6" s="621"/>
      <c r="J6" s="621"/>
      <c r="K6" s="621"/>
      <c r="L6" s="621"/>
      <c r="M6" s="621"/>
      <c r="N6" s="621"/>
      <c r="O6" s="621"/>
      <c r="P6" s="621"/>
      <c r="Q6" s="622"/>
      <c r="R6" s="623">
        <v>92930</v>
      </c>
      <c r="S6" s="624"/>
      <c r="T6" s="624"/>
      <c r="U6" s="624"/>
      <c r="V6" s="624"/>
      <c r="W6" s="624"/>
      <c r="X6" s="624"/>
      <c r="Y6" s="625"/>
      <c r="Z6" s="626">
        <v>1.9</v>
      </c>
      <c r="AA6" s="626"/>
      <c r="AB6" s="626"/>
      <c r="AC6" s="626"/>
      <c r="AD6" s="627">
        <v>92930</v>
      </c>
      <c r="AE6" s="627"/>
      <c r="AF6" s="627"/>
      <c r="AG6" s="627"/>
      <c r="AH6" s="627"/>
      <c r="AI6" s="627"/>
      <c r="AJ6" s="627"/>
      <c r="AK6" s="627"/>
      <c r="AL6" s="628">
        <v>2.8</v>
      </c>
      <c r="AM6" s="629"/>
      <c r="AN6" s="629"/>
      <c r="AO6" s="630"/>
      <c r="AP6" s="620" t="s">
        <v>224</v>
      </c>
      <c r="AQ6" s="621"/>
      <c r="AR6" s="621"/>
      <c r="AS6" s="621"/>
      <c r="AT6" s="621"/>
      <c r="AU6" s="621"/>
      <c r="AV6" s="621"/>
      <c r="AW6" s="621"/>
      <c r="AX6" s="621"/>
      <c r="AY6" s="621"/>
      <c r="AZ6" s="621"/>
      <c r="BA6" s="621"/>
      <c r="BB6" s="621"/>
      <c r="BC6" s="621"/>
      <c r="BD6" s="621"/>
      <c r="BE6" s="621"/>
      <c r="BF6" s="622"/>
      <c r="BG6" s="623">
        <v>723972</v>
      </c>
      <c r="BH6" s="624"/>
      <c r="BI6" s="624"/>
      <c r="BJ6" s="624"/>
      <c r="BK6" s="624"/>
      <c r="BL6" s="624"/>
      <c r="BM6" s="624"/>
      <c r="BN6" s="625"/>
      <c r="BO6" s="626">
        <v>98.5</v>
      </c>
      <c r="BP6" s="626"/>
      <c r="BQ6" s="626"/>
      <c r="BR6" s="626"/>
      <c r="BS6" s="627" t="s">
        <v>125</v>
      </c>
      <c r="BT6" s="627"/>
      <c r="BU6" s="627"/>
      <c r="BV6" s="627"/>
      <c r="BW6" s="627"/>
      <c r="BX6" s="627"/>
      <c r="BY6" s="627"/>
      <c r="BZ6" s="627"/>
      <c r="CA6" s="627"/>
      <c r="CB6" s="631"/>
      <c r="CD6" s="609" t="s">
        <v>225</v>
      </c>
      <c r="CE6" s="610"/>
      <c r="CF6" s="610"/>
      <c r="CG6" s="610"/>
      <c r="CH6" s="610"/>
      <c r="CI6" s="610"/>
      <c r="CJ6" s="610"/>
      <c r="CK6" s="610"/>
      <c r="CL6" s="610"/>
      <c r="CM6" s="610"/>
      <c r="CN6" s="610"/>
      <c r="CO6" s="610"/>
      <c r="CP6" s="610"/>
      <c r="CQ6" s="611"/>
      <c r="CR6" s="623">
        <v>90254</v>
      </c>
      <c r="CS6" s="624"/>
      <c r="CT6" s="624"/>
      <c r="CU6" s="624"/>
      <c r="CV6" s="624"/>
      <c r="CW6" s="624"/>
      <c r="CX6" s="624"/>
      <c r="CY6" s="625"/>
      <c r="CZ6" s="617">
        <v>1.9</v>
      </c>
      <c r="DA6" s="618"/>
      <c r="DB6" s="618"/>
      <c r="DC6" s="634"/>
      <c r="DD6" s="632" t="s">
        <v>125</v>
      </c>
      <c r="DE6" s="624"/>
      <c r="DF6" s="624"/>
      <c r="DG6" s="624"/>
      <c r="DH6" s="624"/>
      <c r="DI6" s="624"/>
      <c r="DJ6" s="624"/>
      <c r="DK6" s="624"/>
      <c r="DL6" s="624"/>
      <c r="DM6" s="624"/>
      <c r="DN6" s="624"/>
      <c r="DO6" s="624"/>
      <c r="DP6" s="625"/>
      <c r="DQ6" s="632">
        <v>90254</v>
      </c>
      <c r="DR6" s="624"/>
      <c r="DS6" s="624"/>
      <c r="DT6" s="624"/>
      <c r="DU6" s="624"/>
      <c r="DV6" s="624"/>
      <c r="DW6" s="624"/>
      <c r="DX6" s="624"/>
      <c r="DY6" s="624"/>
      <c r="DZ6" s="624"/>
      <c r="EA6" s="624"/>
      <c r="EB6" s="624"/>
      <c r="EC6" s="633"/>
    </row>
    <row r="7" spans="2:143" ht="11.25" customHeight="1" x14ac:dyDescent="0.15">
      <c r="B7" s="620" t="s">
        <v>226</v>
      </c>
      <c r="C7" s="621"/>
      <c r="D7" s="621"/>
      <c r="E7" s="621"/>
      <c r="F7" s="621"/>
      <c r="G7" s="621"/>
      <c r="H7" s="621"/>
      <c r="I7" s="621"/>
      <c r="J7" s="621"/>
      <c r="K7" s="621"/>
      <c r="L7" s="621"/>
      <c r="M7" s="621"/>
      <c r="N7" s="621"/>
      <c r="O7" s="621"/>
      <c r="P7" s="621"/>
      <c r="Q7" s="622"/>
      <c r="R7" s="623">
        <v>164</v>
      </c>
      <c r="S7" s="624"/>
      <c r="T7" s="624"/>
      <c r="U7" s="624"/>
      <c r="V7" s="624"/>
      <c r="W7" s="624"/>
      <c r="X7" s="624"/>
      <c r="Y7" s="625"/>
      <c r="Z7" s="626">
        <v>0</v>
      </c>
      <c r="AA7" s="626"/>
      <c r="AB7" s="626"/>
      <c r="AC7" s="626"/>
      <c r="AD7" s="627">
        <v>164</v>
      </c>
      <c r="AE7" s="627"/>
      <c r="AF7" s="627"/>
      <c r="AG7" s="627"/>
      <c r="AH7" s="627"/>
      <c r="AI7" s="627"/>
      <c r="AJ7" s="627"/>
      <c r="AK7" s="627"/>
      <c r="AL7" s="628">
        <v>0</v>
      </c>
      <c r="AM7" s="629"/>
      <c r="AN7" s="629"/>
      <c r="AO7" s="630"/>
      <c r="AP7" s="620" t="s">
        <v>227</v>
      </c>
      <c r="AQ7" s="621"/>
      <c r="AR7" s="621"/>
      <c r="AS7" s="621"/>
      <c r="AT7" s="621"/>
      <c r="AU7" s="621"/>
      <c r="AV7" s="621"/>
      <c r="AW7" s="621"/>
      <c r="AX7" s="621"/>
      <c r="AY7" s="621"/>
      <c r="AZ7" s="621"/>
      <c r="BA7" s="621"/>
      <c r="BB7" s="621"/>
      <c r="BC7" s="621"/>
      <c r="BD7" s="621"/>
      <c r="BE7" s="621"/>
      <c r="BF7" s="622"/>
      <c r="BG7" s="623">
        <v>257338</v>
      </c>
      <c r="BH7" s="624"/>
      <c r="BI7" s="624"/>
      <c r="BJ7" s="624"/>
      <c r="BK7" s="624"/>
      <c r="BL7" s="624"/>
      <c r="BM7" s="624"/>
      <c r="BN7" s="625"/>
      <c r="BO7" s="626">
        <v>35</v>
      </c>
      <c r="BP7" s="626"/>
      <c r="BQ7" s="626"/>
      <c r="BR7" s="626"/>
      <c r="BS7" s="627" t="s">
        <v>125</v>
      </c>
      <c r="BT7" s="627"/>
      <c r="BU7" s="627"/>
      <c r="BV7" s="627"/>
      <c r="BW7" s="627"/>
      <c r="BX7" s="627"/>
      <c r="BY7" s="627"/>
      <c r="BZ7" s="627"/>
      <c r="CA7" s="627"/>
      <c r="CB7" s="631"/>
      <c r="CD7" s="620" t="s">
        <v>228</v>
      </c>
      <c r="CE7" s="621"/>
      <c r="CF7" s="621"/>
      <c r="CG7" s="621"/>
      <c r="CH7" s="621"/>
      <c r="CI7" s="621"/>
      <c r="CJ7" s="621"/>
      <c r="CK7" s="621"/>
      <c r="CL7" s="621"/>
      <c r="CM7" s="621"/>
      <c r="CN7" s="621"/>
      <c r="CO7" s="621"/>
      <c r="CP7" s="621"/>
      <c r="CQ7" s="622"/>
      <c r="CR7" s="623">
        <v>608393</v>
      </c>
      <c r="CS7" s="624"/>
      <c r="CT7" s="624"/>
      <c r="CU7" s="624"/>
      <c r="CV7" s="624"/>
      <c r="CW7" s="624"/>
      <c r="CX7" s="624"/>
      <c r="CY7" s="625"/>
      <c r="CZ7" s="626">
        <v>12.8</v>
      </c>
      <c r="DA7" s="626"/>
      <c r="DB7" s="626"/>
      <c r="DC7" s="626"/>
      <c r="DD7" s="632">
        <v>22311</v>
      </c>
      <c r="DE7" s="624"/>
      <c r="DF7" s="624"/>
      <c r="DG7" s="624"/>
      <c r="DH7" s="624"/>
      <c r="DI7" s="624"/>
      <c r="DJ7" s="624"/>
      <c r="DK7" s="624"/>
      <c r="DL7" s="624"/>
      <c r="DM7" s="624"/>
      <c r="DN7" s="624"/>
      <c r="DO7" s="624"/>
      <c r="DP7" s="625"/>
      <c r="DQ7" s="632">
        <v>548859</v>
      </c>
      <c r="DR7" s="624"/>
      <c r="DS7" s="624"/>
      <c r="DT7" s="624"/>
      <c r="DU7" s="624"/>
      <c r="DV7" s="624"/>
      <c r="DW7" s="624"/>
      <c r="DX7" s="624"/>
      <c r="DY7" s="624"/>
      <c r="DZ7" s="624"/>
      <c r="EA7" s="624"/>
      <c r="EB7" s="624"/>
      <c r="EC7" s="633"/>
    </row>
    <row r="8" spans="2:143" ht="11.25" customHeight="1" x14ac:dyDescent="0.15">
      <c r="B8" s="620" t="s">
        <v>229</v>
      </c>
      <c r="C8" s="621"/>
      <c r="D8" s="621"/>
      <c r="E8" s="621"/>
      <c r="F8" s="621"/>
      <c r="G8" s="621"/>
      <c r="H8" s="621"/>
      <c r="I8" s="621"/>
      <c r="J8" s="621"/>
      <c r="K8" s="621"/>
      <c r="L8" s="621"/>
      <c r="M8" s="621"/>
      <c r="N8" s="621"/>
      <c r="O8" s="621"/>
      <c r="P8" s="621"/>
      <c r="Q8" s="622"/>
      <c r="R8" s="623">
        <v>1997</v>
      </c>
      <c r="S8" s="624"/>
      <c r="T8" s="624"/>
      <c r="U8" s="624"/>
      <c r="V8" s="624"/>
      <c r="W8" s="624"/>
      <c r="X8" s="624"/>
      <c r="Y8" s="625"/>
      <c r="Z8" s="626">
        <v>0</v>
      </c>
      <c r="AA8" s="626"/>
      <c r="AB8" s="626"/>
      <c r="AC8" s="626"/>
      <c r="AD8" s="627">
        <v>1997</v>
      </c>
      <c r="AE8" s="627"/>
      <c r="AF8" s="627"/>
      <c r="AG8" s="627"/>
      <c r="AH8" s="627"/>
      <c r="AI8" s="627"/>
      <c r="AJ8" s="627"/>
      <c r="AK8" s="627"/>
      <c r="AL8" s="628">
        <v>0.1</v>
      </c>
      <c r="AM8" s="629"/>
      <c r="AN8" s="629"/>
      <c r="AO8" s="630"/>
      <c r="AP8" s="620" t="s">
        <v>230</v>
      </c>
      <c r="AQ8" s="621"/>
      <c r="AR8" s="621"/>
      <c r="AS8" s="621"/>
      <c r="AT8" s="621"/>
      <c r="AU8" s="621"/>
      <c r="AV8" s="621"/>
      <c r="AW8" s="621"/>
      <c r="AX8" s="621"/>
      <c r="AY8" s="621"/>
      <c r="AZ8" s="621"/>
      <c r="BA8" s="621"/>
      <c r="BB8" s="621"/>
      <c r="BC8" s="621"/>
      <c r="BD8" s="621"/>
      <c r="BE8" s="621"/>
      <c r="BF8" s="622"/>
      <c r="BG8" s="623">
        <v>11224</v>
      </c>
      <c r="BH8" s="624"/>
      <c r="BI8" s="624"/>
      <c r="BJ8" s="624"/>
      <c r="BK8" s="624"/>
      <c r="BL8" s="624"/>
      <c r="BM8" s="624"/>
      <c r="BN8" s="625"/>
      <c r="BO8" s="626">
        <v>1.5</v>
      </c>
      <c r="BP8" s="626"/>
      <c r="BQ8" s="626"/>
      <c r="BR8" s="626"/>
      <c r="BS8" s="627" t="s">
        <v>125</v>
      </c>
      <c r="BT8" s="627"/>
      <c r="BU8" s="627"/>
      <c r="BV8" s="627"/>
      <c r="BW8" s="627"/>
      <c r="BX8" s="627"/>
      <c r="BY8" s="627"/>
      <c r="BZ8" s="627"/>
      <c r="CA8" s="627"/>
      <c r="CB8" s="631"/>
      <c r="CD8" s="620" t="s">
        <v>231</v>
      </c>
      <c r="CE8" s="621"/>
      <c r="CF8" s="621"/>
      <c r="CG8" s="621"/>
      <c r="CH8" s="621"/>
      <c r="CI8" s="621"/>
      <c r="CJ8" s="621"/>
      <c r="CK8" s="621"/>
      <c r="CL8" s="621"/>
      <c r="CM8" s="621"/>
      <c r="CN8" s="621"/>
      <c r="CO8" s="621"/>
      <c r="CP8" s="621"/>
      <c r="CQ8" s="622"/>
      <c r="CR8" s="623">
        <v>1026972</v>
      </c>
      <c r="CS8" s="624"/>
      <c r="CT8" s="624"/>
      <c r="CU8" s="624"/>
      <c r="CV8" s="624"/>
      <c r="CW8" s="624"/>
      <c r="CX8" s="624"/>
      <c r="CY8" s="625"/>
      <c r="CZ8" s="626">
        <v>21.6</v>
      </c>
      <c r="DA8" s="626"/>
      <c r="DB8" s="626"/>
      <c r="DC8" s="626"/>
      <c r="DD8" s="632">
        <v>35344</v>
      </c>
      <c r="DE8" s="624"/>
      <c r="DF8" s="624"/>
      <c r="DG8" s="624"/>
      <c r="DH8" s="624"/>
      <c r="DI8" s="624"/>
      <c r="DJ8" s="624"/>
      <c r="DK8" s="624"/>
      <c r="DL8" s="624"/>
      <c r="DM8" s="624"/>
      <c r="DN8" s="624"/>
      <c r="DO8" s="624"/>
      <c r="DP8" s="625"/>
      <c r="DQ8" s="632">
        <v>678783</v>
      </c>
      <c r="DR8" s="624"/>
      <c r="DS8" s="624"/>
      <c r="DT8" s="624"/>
      <c r="DU8" s="624"/>
      <c r="DV8" s="624"/>
      <c r="DW8" s="624"/>
      <c r="DX8" s="624"/>
      <c r="DY8" s="624"/>
      <c r="DZ8" s="624"/>
      <c r="EA8" s="624"/>
      <c r="EB8" s="624"/>
      <c r="EC8" s="633"/>
    </row>
    <row r="9" spans="2:143" ht="11.25" customHeight="1" x14ac:dyDescent="0.15">
      <c r="B9" s="620" t="s">
        <v>232</v>
      </c>
      <c r="C9" s="621"/>
      <c r="D9" s="621"/>
      <c r="E9" s="621"/>
      <c r="F9" s="621"/>
      <c r="G9" s="621"/>
      <c r="H9" s="621"/>
      <c r="I9" s="621"/>
      <c r="J9" s="621"/>
      <c r="K9" s="621"/>
      <c r="L9" s="621"/>
      <c r="M9" s="621"/>
      <c r="N9" s="621"/>
      <c r="O9" s="621"/>
      <c r="P9" s="621"/>
      <c r="Q9" s="622"/>
      <c r="R9" s="623">
        <v>1564</v>
      </c>
      <c r="S9" s="624"/>
      <c r="T9" s="624"/>
      <c r="U9" s="624"/>
      <c r="V9" s="624"/>
      <c r="W9" s="624"/>
      <c r="X9" s="624"/>
      <c r="Y9" s="625"/>
      <c r="Z9" s="626">
        <v>0</v>
      </c>
      <c r="AA9" s="626"/>
      <c r="AB9" s="626"/>
      <c r="AC9" s="626"/>
      <c r="AD9" s="627">
        <v>1564</v>
      </c>
      <c r="AE9" s="627"/>
      <c r="AF9" s="627"/>
      <c r="AG9" s="627"/>
      <c r="AH9" s="627"/>
      <c r="AI9" s="627"/>
      <c r="AJ9" s="627"/>
      <c r="AK9" s="627"/>
      <c r="AL9" s="628">
        <v>0</v>
      </c>
      <c r="AM9" s="629"/>
      <c r="AN9" s="629"/>
      <c r="AO9" s="630"/>
      <c r="AP9" s="620" t="s">
        <v>233</v>
      </c>
      <c r="AQ9" s="621"/>
      <c r="AR9" s="621"/>
      <c r="AS9" s="621"/>
      <c r="AT9" s="621"/>
      <c r="AU9" s="621"/>
      <c r="AV9" s="621"/>
      <c r="AW9" s="621"/>
      <c r="AX9" s="621"/>
      <c r="AY9" s="621"/>
      <c r="AZ9" s="621"/>
      <c r="BA9" s="621"/>
      <c r="BB9" s="621"/>
      <c r="BC9" s="621"/>
      <c r="BD9" s="621"/>
      <c r="BE9" s="621"/>
      <c r="BF9" s="622"/>
      <c r="BG9" s="623">
        <v>213557</v>
      </c>
      <c r="BH9" s="624"/>
      <c r="BI9" s="624"/>
      <c r="BJ9" s="624"/>
      <c r="BK9" s="624"/>
      <c r="BL9" s="624"/>
      <c r="BM9" s="624"/>
      <c r="BN9" s="625"/>
      <c r="BO9" s="626">
        <v>29.1</v>
      </c>
      <c r="BP9" s="626"/>
      <c r="BQ9" s="626"/>
      <c r="BR9" s="626"/>
      <c r="BS9" s="627" t="s">
        <v>125</v>
      </c>
      <c r="BT9" s="627"/>
      <c r="BU9" s="627"/>
      <c r="BV9" s="627"/>
      <c r="BW9" s="627"/>
      <c r="BX9" s="627"/>
      <c r="BY9" s="627"/>
      <c r="BZ9" s="627"/>
      <c r="CA9" s="627"/>
      <c r="CB9" s="631"/>
      <c r="CD9" s="620" t="s">
        <v>234</v>
      </c>
      <c r="CE9" s="621"/>
      <c r="CF9" s="621"/>
      <c r="CG9" s="621"/>
      <c r="CH9" s="621"/>
      <c r="CI9" s="621"/>
      <c r="CJ9" s="621"/>
      <c r="CK9" s="621"/>
      <c r="CL9" s="621"/>
      <c r="CM9" s="621"/>
      <c r="CN9" s="621"/>
      <c r="CO9" s="621"/>
      <c r="CP9" s="621"/>
      <c r="CQ9" s="622"/>
      <c r="CR9" s="623">
        <v>870224</v>
      </c>
      <c r="CS9" s="624"/>
      <c r="CT9" s="624"/>
      <c r="CU9" s="624"/>
      <c r="CV9" s="624"/>
      <c r="CW9" s="624"/>
      <c r="CX9" s="624"/>
      <c r="CY9" s="625"/>
      <c r="CZ9" s="626">
        <v>18.3</v>
      </c>
      <c r="DA9" s="626"/>
      <c r="DB9" s="626"/>
      <c r="DC9" s="626"/>
      <c r="DD9" s="632">
        <v>58225</v>
      </c>
      <c r="DE9" s="624"/>
      <c r="DF9" s="624"/>
      <c r="DG9" s="624"/>
      <c r="DH9" s="624"/>
      <c r="DI9" s="624"/>
      <c r="DJ9" s="624"/>
      <c r="DK9" s="624"/>
      <c r="DL9" s="624"/>
      <c r="DM9" s="624"/>
      <c r="DN9" s="624"/>
      <c r="DO9" s="624"/>
      <c r="DP9" s="625"/>
      <c r="DQ9" s="632">
        <v>747982</v>
      </c>
      <c r="DR9" s="624"/>
      <c r="DS9" s="624"/>
      <c r="DT9" s="624"/>
      <c r="DU9" s="624"/>
      <c r="DV9" s="624"/>
      <c r="DW9" s="624"/>
      <c r="DX9" s="624"/>
      <c r="DY9" s="624"/>
      <c r="DZ9" s="624"/>
      <c r="EA9" s="624"/>
      <c r="EB9" s="624"/>
      <c r="EC9" s="633"/>
    </row>
    <row r="10" spans="2:143" ht="11.25" customHeight="1" x14ac:dyDescent="0.15">
      <c r="B10" s="620" t="s">
        <v>235</v>
      </c>
      <c r="C10" s="621"/>
      <c r="D10" s="621"/>
      <c r="E10" s="621"/>
      <c r="F10" s="621"/>
      <c r="G10" s="621"/>
      <c r="H10" s="621"/>
      <c r="I10" s="621"/>
      <c r="J10" s="621"/>
      <c r="K10" s="621"/>
      <c r="L10" s="621"/>
      <c r="M10" s="621"/>
      <c r="N10" s="621"/>
      <c r="O10" s="621"/>
      <c r="P10" s="621"/>
      <c r="Q10" s="622"/>
      <c r="R10" s="623" t="s">
        <v>125</v>
      </c>
      <c r="S10" s="624"/>
      <c r="T10" s="624"/>
      <c r="U10" s="624"/>
      <c r="V10" s="624"/>
      <c r="W10" s="624"/>
      <c r="X10" s="624"/>
      <c r="Y10" s="625"/>
      <c r="Z10" s="626" t="s">
        <v>125</v>
      </c>
      <c r="AA10" s="626"/>
      <c r="AB10" s="626"/>
      <c r="AC10" s="626"/>
      <c r="AD10" s="627" t="s">
        <v>125</v>
      </c>
      <c r="AE10" s="627"/>
      <c r="AF10" s="627"/>
      <c r="AG10" s="627"/>
      <c r="AH10" s="627"/>
      <c r="AI10" s="627"/>
      <c r="AJ10" s="627"/>
      <c r="AK10" s="627"/>
      <c r="AL10" s="628" t="s">
        <v>125</v>
      </c>
      <c r="AM10" s="629"/>
      <c r="AN10" s="629"/>
      <c r="AO10" s="630"/>
      <c r="AP10" s="620" t="s">
        <v>236</v>
      </c>
      <c r="AQ10" s="621"/>
      <c r="AR10" s="621"/>
      <c r="AS10" s="621"/>
      <c r="AT10" s="621"/>
      <c r="AU10" s="621"/>
      <c r="AV10" s="621"/>
      <c r="AW10" s="621"/>
      <c r="AX10" s="621"/>
      <c r="AY10" s="621"/>
      <c r="AZ10" s="621"/>
      <c r="BA10" s="621"/>
      <c r="BB10" s="621"/>
      <c r="BC10" s="621"/>
      <c r="BD10" s="621"/>
      <c r="BE10" s="621"/>
      <c r="BF10" s="622"/>
      <c r="BG10" s="623">
        <v>16084</v>
      </c>
      <c r="BH10" s="624"/>
      <c r="BI10" s="624"/>
      <c r="BJ10" s="624"/>
      <c r="BK10" s="624"/>
      <c r="BL10" s="624"/>
      <c r="BM10" s="624"/>
      <c r="BN10" s="625"/>
      <c r="BO10" s="626">
        <v>2.2000000000000002</v>
      </c>
      <c r="BP10" s="626"/>
      <c r="BQ10" s="626"/>
      <c r="BR10" s="626"/>
      <c r="BS10" s="627" t="s">
        <v>125</v>
      </c>
      <c r="BT10" s="627"/>
      <c r="BU10" s="627"/>
      <c r="BV10" s="627"/>
      <c r="BW10" s="627"/>
      <c r="BX10" s="627"/>
      <c r="BY10" s="627"/>
      <c r="BZ10" s="627"/>
      <c r="CA10" s="627"/>
      <c r="CB10" s="631"/>
      <c r="CD10" s="620" t="s">
        <v>237</v>
      </c>
      <c r="CE10" s="621"/>
      <c r="CF10" s="621"/>
      <c r="CG10" s="621"/>
      <c r="CH10" s="621"/>
      <c r="CI10" s="621"/>
      <c r="CJ10" s="621"/>
      <c r="CK10" s="621"/>
      <c r="CL10" s="621"/>
      <c r="CM10" s="621"/>
      <c r="CN10" s="621"/>
      <c r="CO10" s="621"/>
      <c r="CP10" s="621"/>
      <c r="CQ10" s="622"/>
      <c r="CR10" s="623">
        <v>45</v>
      </c>
      <c r="CS10" s="624"/>
      <c r="CT10" s="624"/>
      <c r="CU10" s="624"/>
      <c r="CV10" s="624"/>
      <c r="CW10" s="624"/>
      <c r="CX10" s="624"/>
      <c r="CY10" s="625"/>
      <c r="CZ10" s="626">
        <v>0</v>
      </c>
      <c r="DA10" s="626"/>
      <c r="DB10" s="626"/>
      <c r="DC10" s="626"/>
      <c r="DD10" s="632" t="s">
        <v>125</v>
      </c>
      <c r="DE10" s="624"/>
      <c r="DF10" s="624"/>
      <c r="DG10" s="624"/>
      <c r="DH10" s="624"/>
      <c r="DI10" s="624"/>
      <c r="DJ10" s="624"/>
      <c r="DK10" s="624"/>
      <c r="DL10" s="624"/>
      <c r="DM10" s="624"/>
      <c r="DN10" s="624"/>
      <c r="DO10" s="624"/>
      <c r="DP10" s="625"/>
      <c r="DQ10" s="632">
        <v>45</v>
      </c>
      <c r="DR10" s="624"/>
      <c r="DS10" s="624"/>
      <c r="DT10" s="624"/>
      <c r="DU10" s="624"/>
      <c r="DV10" s="624"/>
      <c r="DW10" s="624"/>
      <c r="DX10" s="624"/>
      <c r="DY10" s="624"/>
      <c r="DZ10" s="624"/>
      <c r="EA10" s="624"/>
      <c r="EB10" s="624"/>
      <c r="EC10" s="633"/>
    </row>
    <row r="11" spans="2:143" ht="11.25" customHeight="1" x14ac:dyDescent="0.15">
      <c r="B11" s="620" t="s">
        <v>238</v>
      </c>
      <c r="C11" s="621"/>
      <c r="D11" s="621"/>
      <c r="E11" s="621"/>
      <c r="F11" s="621"/>
      <c r="G11" s="621"/>
      <c r="H11" s="621"/>
      <c r="I11" s="621"/>
      <c r="J11" s="621"/>
      <c r="K11" s="621"/>
      <c r="L11" s="621"/>
      <c r="M11" s="621"/>
      <c r="N11" s="621"/>
      <c r="O11" s="621"/>
      <c r="P11" s="621"/>
      <c r="Q11" s="622"/>
      <c r="R11" s="623">
        <v>161906</v>
      </c>
      <c r="S11" s="624"/>
      <c r="T11" s="624"/>
      <c r="U11" s="624"/>
      <c r="V11" s="624"/>
      <c r="W11" s="624"/>
      <c r="X11" s="624"/>
      <c r="Y11" s="625"/>
      <c r="Z11" s="628">
        <v>3.3</v>
      </c>
      <c r="AA11" s="629"/>
      <c r="AB11" s="629"/>
      <c r="AC11" s="635"/>
      <c r="AD11" s="632">
        <v>161906</v>
      </c>
      <c r="AE11" s="624"/>
      <c r="AF11" s="624"/>
      <c r="AG11" s="624"/>
      <c r="AH11" s="624"/>
      <c r="AI11" s="624"/>
      <c r="AJ11" s="624"/>
      <c r="AK11" s="625"/>
      <c r="AL11" s="628">
        <v>4.9000000000000004</v>
      </c>
      <c r="AM11" s="629"/>
      <c r="AN11" s="629"/>
      <c r="AO11" s="630"/>
      <c r="AP11" s="620" t="s">
        <v>239</v>
      </c>
      <c r="AQ11" s="621"/>
      <c r="AR11" s="621"/>
      <c r="AS11" s="621"/>
      <c r="AT11" s="621"/>
      <c r="AU11" s="621"/>
      <c r="AV11" s="621"/>
      <c r="AW11" s="621"/>
      <c r="AX11" s="621"/>
      <c r="AY11" s="621"/>
      <c r="AZ11" s="621"/>
      <c r="BA11" s="621"/>
      <c r="BB11" s="621"/>
      <c r="BC11" s="621"/>
      <c r="BD11" s="621"/>
      <c r="BE11" s="621"/>
      <c r="BF11" s="622"/>
      <c r="BG11" s="623">
        <v>16473</v>
      </c>
      <c r="BH11" s="624"/>
      <c r="BI11" s="624"/>
      <c r="BJ11" s="624"/>
      <c r="BK11" s="624"/>
      <c r="BL11" s="624"/>
      <c r="BM11" s="624"/>
      <c r="BN11" s="625"/>
      <c r="BO11" s="626">
        <v>2.2000000000000002</v>
      </c>
      <c r="BP11" s="626"/>
      <c r="BQ11" s="626"/>
      <c r="BR11" s="626"/>
      <c r="BS11" s="627" t="s">
        <v>125</v>
      </c>
      <c r="BT11" s="627"/>
      <c r="BU11" s="627"/>
      <c r="BV11" s="627"/>
      <c r="BW11" s="627"/>
      <c r="BX11" s="627"/>
      <c r="BY11" s="627"/>
      <c r="BZ11" s="627"/>
      <c r="CA11" s="627"/>
      <c r="CB11" s="631"/>
      <c r="CD11" s="620" t="s">
        <v>240</v>
      </c>
      <c r="CE11" s="621"/>
      <c r="CF11" s="621"/>
      <c r="CG11" s="621"/>
      <c r="CH11" s="621"/>
      <c r="CI11" s="621"/>
      <c r="CJ11" s="621"/>
      <c r="CK11" s="621"/>
      <c r="CL11" s="621"/>
      <c r="CM11" s="621"/>
      <c r="CN11" s="621"/>
      <c r="CO11" s="621"/>
      <c r="CP11" s="621"/>
      <c r="CQ11" s="622"/>
      <c r="CR11" s="623">
        <v>483414</v>
      </c>
      <c r="CS11" s="624"/>
      <c r="CT11" s="624"/>
      <c r="CU11" s="624"/>
      <c r="CV11" s="624"/>
      <c r="CW11" s="624"/>
      <c r="CX11" s="624"/>
      <c r="CY11" s="625"/>
      <c r="CZ11" s="626">
        <v>10.199999999999999</v>
      </c>
      <c r="DA11" s="626"/>
      <c r="DB11" s="626"/>
      <c r="DC11" s="626"/>
      <c r="DD11" s="632">
        <v>66558</v>
      </c>
      <c r="DE11" s="624"/>
      <c r="DF11" s="624"/>
      <c r="DG11" s="624"/>
      <c r="DH11" s="624"/>
      <c r="DI11" s="624"/>
      <c r="DJ11" s="624"/>
      <c r="DK11" s="624"/>
      <c r="DL11" s="624"/>
      <c r="DM11" s="624"/>
      <c r="DN11" s="624"/>
      <c r="DO11" s="624"/>
      <c r="DP11" s="625"/>
      <c r="DQ11" s="632">
        <v>332860</v>
      </c>
      <c r="DR11" s="624"/>
      <c r="DS11" s="624"/>
      <c r="DT11" s="624"/>
      <c r="DU11" s="624"/>
      <c r="DV11" s="624"/>
      <c r="DW11" s="624"/>
      <c r="DX11" s="624"/>
      <c r="DY11" s="624"/>
      <c r="DZ11" s="624"/>
      <c r="EA11" s="624"/>
      <c r="EB11" s="624"/>
      <c r="EC11" s="633"/>
    </row>
    <row r="12" spans="2:143" ht="11.25" customHeight="1" x14ac:dyDescent="0.15">
      <c r="B12" s="620" t="s">
        <v>241</v>
      </c>
      <c r="C12" s="621"/>
      <c r="D12" s="621"/>
      <c r="E12" s="621"/>
      <c r="F12" s="621"/>
      <c r="G12" s="621"/>
      <c r="H12" s="621"/>
      <c r="I12" s="621"/>
      <c r="J12" s="621"/>
      <c r="K12" s="621"/>
      <c r="L12" s="621"/>
      <c r="M12" s="621"/>
      <c r="N12" s="621"/>
      <c r="O12" s="621"/>
      <c r="P12" s="621"/>
      <c r="Q12" s="622"/>
      <c r="R12" s="623" t="s">
        <v>125</v>
      </c>
      <c r="S12" s="624"/>
      <c r="T12" s="624"/>
      <c r="U12" s="624"/>
      <c r="V12" s="624"/>
      <c r="W12" s="624"/>
      <c r="X12" s="624"/>
      <c r="Y12" s="625"/>
      <c r="Z12" s="626" t="s">
        <v>125</v>
      </c>
      <c r="AA12" s="626"/>
      <c r="AB12" s="626"/>
      <c r="AC12" s="626"/>
      <c r="AD12" s="627" t="s">
        <v>125</v>
      </c>
      <c r="AE12" s="627"/>
      <c r="AF12" s="627"/>
      <c r="AG12" s="627"/>
      <c r="AH12" s="627"/>
      <c r="AI12" s="627"/>
      <c r="AJ12" s="627"/>
      <c r="AK12" s="627"/>
      <c r="AL12" s="628" t="s">
        <v>125</v>
      </c>
      <c r="AM12" s="629"/>
      <c r="AN12" s="629"/>
      <c r="AO12" s="630"/>
      <c r="AP12" s="620" t="s">
        <v>242</v>
      </c>
      <c r="AQ12" s="621"/>
      <c r="AR12" s="621"/>
      <c r="AS12" s="621"/>
      <c r="AT12" s="621"/>
      <c r="AU12" s="621"/>
      <c r="AV12" s="621"/>
      <c r="AW12" s="621"/>
      <c r="AX12" s="621"/>
      <c r="AY12" s="621"/>
      <c r="AZ12" s="621"/>
      <c r="BA12" s="621"/>
      <c r="BB12" s="621"/>
      <c r="BC12" s="621"/>
      <c r="BD12" s="621"/>
      <c r="BE12" s="621"/>
      <c r="BF12" s="622"/>
      <c r="BG12" s="623">
        <v>390138</v>
      </c>
      <c r="BH12" s="624"/>
      <c r="BI12" s="624"/>
      <c r="BJ12" s="624"/>
      <c r="BK12" s="624"/>
      <c r="BL12" s="624"/>
      <c r="BM12" s="624"/>
      <c r="BN12" s="625"/>
      <c r="BO12" s="626">
        <v>53.1</v>
      </c>
      <c r="BP12" s="626"/>
      <c r="BQ12" s="626"/>
      <c r="BR12" s="626"/>
      <c r="BS12" s="627" t="s">
        <v>125</v>
      </c>
      <c r="BT12" s="627"/>
      <c r="BU12" s="627"/>
      <c r="BV12" s="627"/>
      <c r="BW12" s="627"/>
      <c r="BX12" s="627"/>
      <c r="BY12" s="627"/>
      <c r="BZ12" s="627"/>
      <c r="CA12" s="627"/>
      <c r="CB12" s="631"/>
      <c r="CD12" s="620" t="s">
        <v>243</v>
      </c>
      <c r="CE12" s="621"/>
      <c r="CF12" s="621"/>
      <c r="CG12" s="621"/>
      <c r="CH12" s="621"/>
      <c r="CI12" s="621"/>
      <c r="CJ12" s="621"/>
      <c r="CK12" s="621"/>
      <c r="CL12" s="621"/>
      <c r="CM12" s="621"/>
      <c r="CN12" s="621"/>
      <c r="CO12" s="621"/>
      <c r="CP12" s="621"/>
      <c r="CQ12" s="622"/>
      <c r="CR12" s="623">
        <v>175531</v>
      </c>
      <c r="CS12" s="624"/>
      <c r="CT12" s="624"/>
      <c r="CU12" s="624"/>
      <c r="CV12" s="624"/>
      <c r="CW12" s="624"/>
      <c r="CX12" s="624"/>
      <c r="CY12" s="625"/>
      <c r="CZ12" s="626">
        <v>3.7</v>
      </c>
      <c r="DA12" s="626"/>
      <c r="DB12" s="626"/>
      <c r="DC12" s="626"/>
      <c r="DD12" s="632">
        <v>20851</v>
      </c>
      <c r="DE12" s="624"/>
      <c r="DF12" s="624"/>
      <c r="DG12" s="624"/>
      <c r="DH12" s="624"/>
      <c r="DI12" s="624"/>
      <c r="DJ12" s="624"/>
      <c r="DK12" s="624"/>
      <c r="DL12" s="624"/>
      <c r="DM12" s="624"/>
      <c r="DN12" s="624"/>
      <c r="DO12" s="624"/>
      <c r="DP12" s="625"/>
      <c r="DQ12" s="632">
        <v>163924</v>
      </c>
      <c r="DR12" s="624"/>
      <c r="DS12" s="624"/>
      <c r="DT12" s="624"/>
      <c r="DU12" s="624"/>
      <c r="DV12" s="624"/>
      <c r="DW12" s="624"/>
      <c r="DX12" s="624"/>
      <c r="DY12" s="624"/>
      <c r="DZ12" s="624"/>
      <c r="EA12" s="624"/>
      <c r="EB12" s="624"/>
      <c r="EC12" s="633"/>
    </row>
    <row r="13" spans="2:143" ht="11.25" customHeight="1" x14ac:dyDescent="0.15">
      <c r="B13" s="620" t="s">
        <v>244</v>
      </c>
      <c r="C13" s="621"/>
      <c r="D13" s="621"/>
      <c r="E13" s="621"/>
      <c r="F13" s="621"/>
      <c r="G13" s="621"/>
      <c r="H13" s="621"/>
      <c r="I13" s="621"/>
      <c r="J13" s="621"/>
      <c r="K13" s="621"/>
      <c r="L13" s="621"/>
      <c r="M13" s="621"/>
      <c r="N13" s="621"/>
      <c r="O13" s="621"/>
      <c r="P13" s="621"/>
      <c r="Q13" s="622"/>
      <c r="R13" s="623" t="s">
        <v>125</v>
      </c>
      <c r="S13" s="624"/>
      <c r="T13" s="624"/>
      <c r="U13" s="624"/>
      <c r="V13" s="624"/>
      <c r="W13" s="624"/>
      <c r="X13" s="624"/>
      <c r="Y13" s="625"/>
      <c r="Z13" s="626" t="s">
        <v>125</v>
      </c>
      <c r="AA13" s="626"/>
      <c r="AB13" s="626"/>
      <c r="AC13" s="626"/>
      <c r="AD13" s="627" t="s">
        <v>125</v>
      </c>
      <c r="AE13" s="627"/>
      <c r="AF13" s="627"/>
      <c r="AG13" s="627"/>
      <c r="AH13" s="627"/>
      <c r="AI13" s="627"/>
      <c r="AJ13" s="627"/>
      <c r="AK13" s="627"/>
      <c r="AL13" s="628" t="s">
        <v>125</v>
      </c>
      <c r="AM13" s="629"/>
      <c r="AN13" s="629"/>
      <c r="AO13" s="630"/>
      <c r="AP13" s="620" t="s">
        <v>245</v>
      </c>
      <c r="AQ13" s="621"/>
      <c r="AR13" s="621"/>
      <c r="AS13" s="621"/>
      <c r="AT13" s="621"/>
      <c r="AU13" s="621"/>
      <c r="AV13" s="621"/>
      <c r="AW13" s="621"/>
      <c r="AX13" s="621"/>
      <c r="AY13" s="621"/>
      <c r="AZ13" s="621"/>
      <c r="BA13" s="621"/>
      <c r="BB13" s="621"/>
      <c r="BC13" s="621"/>
      <c r="BD13" s="621"/>
      <c r="BE13" s="621"/>
      <c r="BF13" s="622"/>
      <c r="BG13" s="623">
        <v>386282</v>
      </c>
      <c r="BH13" s="624"/>
      <c r="BI13" s="624"/>
      <c r="BJ13" s="624"/>
      <c r="BK13" s="624"/>
      <c r="BL13" s="624"/>
      <c r="BM13" s="624"/>
      <c r="BN13" s="625"/>
      <c r="BO13" s="626">
        <v>52.6</v>
      </c>
      <c r="BP13" s="626"/>
      <c r="BQ13" s="626"/>
      <c r="BR13" s="626"/>
      <c r="BS13" s="627" t="s">
        <v>125</v>
      </c>
      <c r="BT13" s="627"/>
      <c r="BU13" s="627"/>
      <c r="BV13" s="627"/>
      <c r="BW13" s="627"/>
      <c r="BX13" s="627"/>
      <c r="BY13" s="627"/>
      <c r="BZ13" s="627"/>
      <c r="CA13" s="627"/>
      <c r="CB13" s="631"/>
      <c r="CD13" s="620" t="s">
        <v>246</v>
      </c>
      <c r="CE13" s="621"/>
      <c r="CF13" s="621"/>
      <c r="CG13" s="621"/>
      <c r="CH13" s="621"/>
      <c r="CI13" s="621"/>
      <c r="CJ13" s="621"/>
      <c r="CK13" s="621"/>
      <c r="CL13" s="621"/>
      <c r="CM13" s="621"/>
      <c r="CN13" s="621"/>
      <c r="CO13" s="621"/>
      <c r="CP13" s="621"/>
      <c r="CQ13" s="622"/>
      <c r="CR13" s="623">
        <v>469966</v>
      </c>
      <c r="CS13" s="624"/>
      <c r="CT13" s="624"/>
      <c r="CU13" s="624"/>
      <c r="CV13" s="624"/>
      <c r="CW13" s="624"/>
      <c r="CX13" s="624"/>
      <c r="CY13" s="625"/>
      <c r="CZ13" s="626">
        <v>9.9</v>
      </c>
      <c r="DA13" s="626"/>
      <c r="DB13" s="626"/>
      <c r="DC13" s="626"/>
      <c r="DD13" s="632">
        <v>127734</v>
      </c>
      <c r="DE13" s="624"/>
      <c r="DF13" s="624"/>
      <c r="DG13" s="624"/>
      <c r="DH13" s="624"/>
      <c r="DI13" s="624"/>
      <c r="DJ13" s="624"/>
      <c r="DK13" s="624"/>
      <c r="DL13" s="624"/>
      <c r="DM13" s="624"/>
      <c r="DN13" s="624"/>
      <c r="DO13" s="624"/>
      <c r="DP13" s="625"/>
      <c r="DQ13" s="632">
        <v>389180</v>
      </c>
      <c r="DR13" s="624"/>
      <c r="DS13" s="624"/>
      <c r="DT13" s="624"/>
      <c r="DU13" s="624"/>
      <c r="DV13" s="624"/>
      <c r="DW13" s="624"/>
      <c r="DX13" s="624"/>
      <c r="DY13" s="624"/>
      <c r="DZ13" s="624"/>
      <c r="EA13" s="624"/>
      <c r="EB13" s="624"/>
      <c r="EC13" s="633"/>
    </row>
    <row r="14" spans="2:143" ht="11.25" customHeight="1" x14ac:dyDescent="0.15">
      <c r="B14" s="620" t="s">
        <v>247</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26">
        <v>0</v>
      </c>
      <c r="AA14" s="626"/>
      <c r="AB14" s="626"/>
      <c r="AC14" s="626"/>
      <c r="AD14" s="627">
        <v>2</v>
      </c>
      <c r="AE14" s="627"/>
      <c r="AF14" s="627"/>
      <c r="AG14" s="627"/>
      <c r="AH14" s="627"/>
      <c r="AI14" s="627"/>
      <c r="AJ14" s="627"/>
      <c r="AK14" s="627"/>
      <c r="AL14" s="628">
        <v>0</v>
      </c>
      <c r="AM14" s="629"/>
      <c r="AN14" s="629"/>
      <c r="AO14" s="630"/>
      <c r="AP14" s="620" t="s">
        <v>248</v>
      </c>
      <c r="AQ14" s="621"/>
      <c r="AR14" s="621"/>
      <c r="AS14" s="621"/>
      <c r="AT14" s="621"/>
      <c r="AU14" s="621"/>
      <c r="AV14" s="621"/>
      <c r="AW14" s="621"/>
      <c r="AX14" s="621"/>
      <c r="AY14" s="621"/>
      <c r="AZ14" s="621"/>
      <c r="BA14" s="621"/>
      <c r="BB14" s="621"/>
      <c r="BC14" s="621"/>
      <c r="BD14" s="621"/>
      <c r="BE14" s="621"/>
      <c r="BF14" s="622"/>
      <c r="BG14" s="623">
        <v>33552</v>
      </c>
      <c r="BH14" s="624"/>
      <c r="BI14" s="624"/>
      <c r="BJ14" s="624"/>
      <c r="BK14" s="624"/>
      <c r="BL14" s="624"/>
      <c r="BM14" s="624"/>
      <c r="BN14" s="625"/>
      <c r="BO14" s="626">
        <v>4.5999999999999996</v>
      </c>
      <c r="BP14" s="626"/>
      <c r="BQ14" s="626"/>
      <c r="BR14" s="626"/>
      <c r="BS14" s="627" t="s">
        <v>125</v>
      </c>
      <c r="BT14" s="627"/>
      <c r="BU14" s="627"/>
      <c r="BV14" s="627"/>
      <c r="BW14" s="627"/>
      <c r="BX14" s="627"/>
      <c r="BY14" s="627"/>
      <c r="BZ14" s="627"/>
      <c r="CA14" s="627"/>
      <c r="CB14" s="631"/>
      <c r="CD14" s="620" t="s">
        <v>249</v>
      </c>
      <c r="CE14" s="621"/>
      <c r="CF14" s="621"/>
      <c r="CG14" s="621"/>
      <c r="CH14" s="621"/>
      <c r="CI14" s="621"/>
      <c r="CJ14" s="621"/>
      <c r="CK14" s="621"/>
      <c r="CL14" s="621"/>
      <c r="CM14" s="621"/>
      <c r="CN14" s="621"/>
      <c r="CO14" s="621"/>
      <c r="CP14" s="621"/>
      <c r="CQ14" s="622"/>
      <c r="CR14" s="623">
        <v>147932</v>
      </c>
      <c r="CS14" s="624"/>
      <c r="CT14" s="624"/>
      <c r="CU14" s="624"/>
      <c r="CV14" s="624"/>
      <c r="CW14" s="624"/>
      <c r="CX14" s="624"/>
      <c r="CY14" s="625"/>
      <c r="CZ14" s="626">
        <v>3.1</v>
      </c>
      <c r="DA14" s="626"/>
      <c r="DB14" s="626"/>
      <c r="DC14" s="626"/>
      <c r="DD14" s="632">
        <v>27749</v>
      </c>
      <c r="DE14" s="624"/>
      <c r="DF14" s="624"/>
      <c r="DG14" s="624"/>
      <c r="DH14" s="624"/>
      <c r="DI14" s="624"/>
      <c r="DJ14" s="624"/>
      <c r="DK14" s="624"/>
      <c r="DL14" s="624"/>
      <c r="DM14" s="624"/>
      <c r="DN14" s="624"/>
      <c r="DO14" s="624"/>
      <c r="DP14" s="625"/>
      <c r="DQ14" s="632">
        <v>133224</v>
      </c>
      <c r="DR14" s="624"/>
      <c r="DS14" s="624"/>
      <c r="DT14" s="624"/>
      <c r="DU14" s="624"/>
      <c r="DV14" s="624"/>
      <c r="DW14" s="624"/>
      <c r="DX14" s="624"/>
      <c r="DY14" s="624"/>
      <c r="DZ14" s="624"/>
      <c r="EA14" s="624"/>
      <c r="EB14" s="624"/>
      <c r="EC14" s="633"/>
    </row>
    <row r="15" spans="2:143" ht="11.25" customHeight="1" x14ac:dyDescent="0.15">
      <c r="B15" s="620" t="s">
        <v>250</v>
      </c>
      <c r="C15" s="621"/>
      <c r="D15" s="621"/>
      <c r="E15" s="621"/>
      <c r="F15" s="621"/>
      <c r="G15" s="621"/>
      <c r="H15" s="621"/>
      <c r="I15" s="621"/>
      <c r="J15" s="621"/>
      <c r="K15" s="621"/>
      <c r="L15" s="621"/>
      <c r="M15" s="621"/>
      <c r="N15" s="621"/>
      <c r="O15" s="621"/>
      <c r="P15" s="621"/>
      <c r="Q15" s="622"/>
      <c r="R15" s="623" t="s">
        <v>125</v>
      </c>
      <c r="S15" s="624"/>
      <c r="T15" s="624"/>
      <c r="U15" s="624"/>
      <c r="V15" s="624"/>
      <c r="W15" s="624"/>
      <c r="X15" s="624"/>
      <c r="Y15" s="625"/>
      <c r="Z15" s="626" t="s">
        <v>125</v>
      </c>
      <c r="AA15" s="626"/>
      <c r="AB15" s="626"/>
      <c r="AC15" s="626"/>
      <c r="AD15" s="627" t="s">
        <v>125</v>
      </c>
      <c r="AE15" s="627"/>
      <c r="AF15" s="627"/>
      <c r="AG15" s="627"/>
      <c r="AH15" s="627"/>
      <c r="AI15" s="627"/>
      <c r="AJ15" s="627"/>
      <c r="AK15" s="627"/>
      <c r="AL15" s="628" t="s">
        <v>125</v>
      </c>
      <c r="AM15" s="629"/>
      <c r="AN15" s="629"/>
      <c r="AO15" s="630"/>
      <c r="AP15" s="620" t="s">
        <v>251</v>
      </c>
      <c r="AQ15" s="621"/>
      <c r="AR15" s="621"/>
      <c r="AS15" s="621"/>
      <c r="AT15" s="621"/>
      <c r="AU15" s="621"/>
      <c r="AV15" s="621"/>
      <c r="AW15" s="621"/>
      <c r="AX15" s="621"/>
      <c r="AY15" s="621"/>
      <c r="AZ15" s="621"/>
      <c r="BA15" s="621"/>
      <c r="BB15" s="621"/>
      <c r="BC15" s="621"/>
      <c r="BD15" s="621"/>
      <c r="BE15" s="621"/>
      <c r="BF15" s="622"/>
      <c r="BG15" s="623">
        <v>42944</v>
      </c>
      <c r="BH15" s="624"/>
      <c r="BI15" s="624"/>
      <c r="BJ15" s="624"/>
      <c r="BK15" s="624"/>
      <c r="BL15" s="624"/>
      <c r="BM15" s="624"/>
      <c r="BN15" s="625"/>
      <c r="BO15" s="626">
        <v>5.8</v>
      </c>
      <c r="BP15" s="626"/>
      <c r="BQ15" s="626"/>
      <c r="BR15" s="626"/>
      <c r="BS15" s="627" t="s">
        <v>125</v>
      </c>
      <c r="BT15" s="627"/>
      <c r="BU15" s="627"/>
      <c r="BV15" s="627"/>
      <c r="BW15" s="627"/>
      <c r="BX15" s="627"/>
      <c r="BY15" s="627"/>
      <c r="BZ15" s="627"/>
      <c r="CA15" s="627"/>
      <c r="CB15" s="631"/>
      <c r="CD15" s="620" t="s">
        <v>252</v>
      </c>
      <c r="CE15" s="621"/>
      <c r="CF15" s="621"/>
      <c r="CG15" s="621"/>
      <c r="CH15" s="621"/>
      <c r="CI15" s="621"/>
      <c r="CJ15" s="621"/>
      <c r="CK15" s="621"/>
      <c r="CL15" s="621"/>
      <c r="CM15" s="621"/>
      <c r="CN15" s="621"/>
      <c r="CO15" s="621"/>
      <c r="CP15" s="621"/>
      <c r="CQ15" s="622"/>
      <c r="CR15" s="623">
        <v>510862</v>
      </c>
      <c r="CS15" s="624"/>
      <c r="CT15" s="624"/>
      <c r="CU15" s="624"/>
      <c r="CV15" s="624"/>
      <c r="CW15" s="624"/>
      <c r="CX15" s="624"/>
      <c r="CY15" s="625"/>
      <c r="CZ15" s="626">
        <v>10.8</v>
      </c>
      <c r="DA15" s="626"/>
      <c r="DB15" s="626"/>
      <c r="DC15" s="626"/>
      <c r="DD15" s="632">
        <v>6105</v>
      </c>
      <c r="DE15" s="624"/>
      <c r="DF15" s="624"/>
      <c r="DG15" s="624"/>
      <c r="DH15" s="624"/>
      <c r="DI15" s="624"/>
      <c r="DJ15" s="624"/>
      <c r="DK15" s="624"/>
      <c r="DL15" s="624"/>
      <c r="DM15" s="624"/>
      <c r="DN15" s="624"/>
      <c r="DO15" s="624"/>
      <c r="DP15" s="625"/>
      <c r="DQ15" s="632">
        <v>431700</v>
      </c>
      <c r="DR15" s="624"/>
      <c r="DS15" s="624"/>
      <c r="DT15" s="624"/>
      <c r="DU15" s="624"/>
      <c r="DV15" s="624"/>
      <c r="DW15" s="624"/>
      <c r="DX15" s="624"/>
      <c r="DY15" s="624"/>
      <c r="DZ15" s="624"/>
      <c r="EA15" s="624"/>
      <c r="EB15" s="624"/>
      <c r="EC15" s="633"/>
    </row>
    <row r="16" spans="2:143" ht="11.25" customHeight="1" x14ac:dyDescent="0.15">
      <c r="B16" s="620" t="s">
        <v>253</v>
      </c>
      <c r="C16" s="621"/>
      <c r="D16" s="621"/>
      <c r="E16" s="621"/>
      <c r="F16" s="621"/>
      <c r="G16" s="621"/>
      <c r="H16" s="621"/>
      <c r="I16" s="621"/>
      <c r="J16" s="621"/>
      <c r="K16" s="621"/>
      <c r="L16" s="621"/>
      <c r="M16" s="621"/>
      <c r="N16" s="621"/>
      <c r="O16" s="621"/>
      <c r="P16" s="621"/>
      <c r="Q16" s="622"/>
      <c r="R16" s="623">
        <v>9270</v>
      </c>
      <c r="S16" s="624"/>
      <c r="T16" s="624"/>
      <c r="U16" s="624"/>
      <c r="V16" s="624"/>
      <c r="W16" s="624"/>
      <c r="X16" s="624"/>
      <c r="Y16" s="625"/>
      <c r="Z16" s="626">
        <v>0.2</v>
      </c>
      <c r="AA16" s="626"/>
      <c r="AB16" s="626"/>
      <c r="AC16" s="626"/>
      <c r="AD16" s="627">
        <v>9270</v>
      </c>
      <c r="AE16" s="627"/>
      <c r="AF16" s="627"/>
      <c r="AG16" s="627"/>
      <c r="AH16" s="627"/>
      <c r="AI16" s="627"/>
      <c r="AJ16" s="627"/>
      <c r="AK16" s="627"/>
      <c r="AL16" s="628">
        <v>0.3</v>
      </c>
      <c r="AM16" s="629"/>
      <c r="AN16" s="629"/>
      <c r="AO16" s="630"/>
      <c r="AP16" s="620" t="s">
        <v>254</v>
      </c>
      <c r="AQ16" s="621"/>
      <c r="AR16" s="621"/>
      <c r="AS16" s="621"/>
      <c r="AT16" s="621"/>
      <c r="AU16" s="621"/>
      <c r="AV16" s="621"/>
      <c r="AW16" s="621"/>
      <c r="AX16" s="621"/>
      <c r="AY16" s="621"/>
      <c r="AZ16" s="621"/>
      <c r="BA16" s="621"/>
      <c r="BB16" s="621"/>
      <c r="BC16" s="621"/>
      <c r="BD16" s="621"/>
      <c r="BE16" s="621"/>
      <c r="BF16" s="622"/>
      <c r="BG16" s="623" t="s">
        <v>125</v>
      </c>
      <c r="BH16" s="624"/>
      <c r="BI16" s="624"/>
      <c r="BJ16" s="624"/>
      <c r="BK16" s="624"/>
      <c r="BL16" s="624"/>
      <c r="BM16" s="624"/>
      <c r="BN16" s="625"/>
      <c r="BO16" s="626" t="s">
        <v>125</v>
      </c>
      <c r="BP16" s="626"/>
      <c r="BQ16" s="626"/>
      <c r="BR16" s="626"/>
      <c r="BS16" s="627" t="s">
        <v>125</v>
      </c>
      <c r="BT16" s="627"/>
      <c r="BU16" s="627"/>
      <c r="BV16" s="627"/>
      <c r="BW16" s="627"/>
      <c r="BX16" s="627"/>
      <c r="BY16" s="627"/>
      <c r="BZ16" s="627"/>
      <c r="CA16" s="627"/>
      <c r="CB16" s="631"/>
      <c r="CD16" s="620" t="s">
        <v>255</v>
      </c>
      <c r="CE16" s="621"/>
      <c r="CF16" s="621"/>
      <c r="CG16" s="621"/>
      <c r="CH16" s="621"/>
      <c r="CI16" s="621"/>
      <c r="CJ16" s="621"/>
      <c r="CK16" s="621"/>
      <c r="CL16" s="621"/>
      <c r="CM16" s="621"/>
      <c r="CN16" s="621"/>
      <c r="CO16" s="621"/>
      <c r="CP16" s="621"/>
      <c r="CQ16" s="622"/>
      <c r="CR16" s="623">
        <v>10966</v>
      </c>
      <c r="CS16" s="624"/>
      <c r="CT16" s="624"/>
      <c r="CU16" s="624"/>
      <c r="CV16" s="624"/>
      <c r="CW16" s="624"/>
      <c r="CX16" s="624"/>
      <c r="CY16" s="625"/>
      <c r="CZ16" s="626">
        <v>0.2</v>
      </c>
      <c r="DA16" s="626"/>
      <c r="DB16" s="626"/>
      <c r="DC16" s="626"/>
      <c r="DD16" s="632" t="s">
        <v>125</v>
      </c>
      <c r="DE16" s="624"/>
      <c r="DF16" s="624"/>
      <c r="DG16" s="624"/>
      <c r="DH16" s="624"/>
      <c r="DI16" s="624"/>
      <c r="DJ16" s="624"/>
      <c r="DK16" s="624"/>
      <c r="DL16" s="624"/>
      <c r="DM16" s="624"/>
      <c r="DN16" s="624"/>
      <c r="DO16" s="624"/>
      <c r="DP16" s="625"/>
      <c r="DQ16" s="632">
        <v>10966</v>
      </c>
      <c r="DR16" s="624"/>
      <c r="DS16" s="624"/>
      <c r="DT16" s="624"/>
      <c r="DU16" s="624"/>
      <c r="DV16" s="624"/>
      <c r="DW16" s="624"/>
      <c r="DX16" s="624"/>
      <c r="DY16" s="624"/>
      <c r="DZ16" s="624"/>
      <c r="EA16" s="624"/>
      <c r="EB16" s="624"/>
      <c r="EC16" s="633"/>
    </row>
    <row r="17" spans="2:133" ht="11.25" customHeight="1" x14ac:dyDescent="0.15">
      <c r="B17" s="620" t="s">
        <v>256</v>
      </c>
      <c r="C17" s="621"/>
      <c r="D17" s="621"/>
      <c r="E17" s="621"/>
      <c r="F17" s="621"/>
      <c r="G17" s="621"/>
      <c r="H17" s="621"/>
      <c r="I17" s="621"/>
      <c r="J17" s="621"/>
      <c r="K17" s="621"/>
      <c r="L17" s="621"/>
      <c r="M17" s="621"/>
      <c r="N17" s="621"/>
      <c r="O17" s="621"/>
      <c r="P17" s="621"/>
      <c r="Q17" s="622"/>
      <c r="R17" s="623">
        <v>11521</v>
      </c>
      <c r="S17" s="624"/>
      <c r="T17" s="624"/>
      <c r="U17" s="624"/>
      <c r="V17" s="624"/>
      <c r="W17" s="624"/>
      <c r="X17" s="624"/>
      <c r="Y17" s="625"/>
      <c r="Z17" s="626">
        <v>0.2</v>
      </c>
      <c r="AA17" s="626"/>
      <c r="AB17" s="626"/>
      <c r="AC17" s="626"/>
      <c r="AD17" s="627">
        <v>11521</v>
      </c>
      <c r="AE17" s="627"/>
      <c r="AF17" s="627"/>
      <c r="AG17" s="627"/>
      <c r="AH17" s="627"/>
      <c r="AI17" s="627"/>
      <c r="AJ17" s="627"/>
      <c r="AK17" s="627"/>
      <c r="AL17" s="628">
        <v>0.4</v>
      </c>
      <c r="AM17" s="629"/>
      <c r="AN17" s="629"/>
      <c r="AO17" s="630"/>
      <c r="AP17" s="620" t="s">
        <v>257</v>
      </c>
      <c r="AQ17" s="621"/>
      <c r="AR17" s="621"/>
      <c r="AS17" s="621"/>
      <c r="AT17" s="621"/>
      <c r="AU17" s="621"/>
      <c r="AV17" s="621"/>
      <c r="AW17" s="621"/>
      <c r="AX17" s="621"/>
      <c r="AY17" s="621"/>
      <c r="AZ17" s="621"/>
      <c r="BA17" s="621"/>
      <c r="BB17" s="621"/>
      <c r="BC17" s="621"/>
      <c r="BD17" s="621"/>
      <c r="BE17" s="621"/>
      <c r="BF17" s="622"/>
      <c r="BG17" s="623" t="s">
        <v>125</v>
      </c>
      <c r="BH17" s="624"/>
      <c r="BI17" s="624"/>
      <c r="BJ17" s="624"/>
      <c r="BK17" s="624"/>
      <c r="BL17" s="624"/>
      <c r="BM17" s="624"/>
      <c r="BN17" s="625"/>
      <c r="BO17" s="626" t="s">
        <v>125</v>
      </c>
      <c r="BP17" s="626"/>
      <c r="BQ17" s="626"/>
      <c r="BR17" s="626"/>
      <c r="BS17" s="627" t="s">
        <v>125</v>
      </c>
      <c r="BT17" s="627"/>
      <c r="BU17" s="627"/>
      <c r="BV17" s="627"/>
      <c r="BW17" s="627"/>
      <c r="BX17" s="627"/>
      <c r="BY17" s="627"/>
      <c r="BZ17" s="627"/>
      <c r="CA17" s="627"/>
      <c r="CB17" s="631"/>
      <c r="CD17" s="620" t="s">
        <v>258</v>
      </c>
      <c r="CE17" s="621"/>
      <c r="CF17" s="621"/>
      <c r="CG17" s="621"/>
      <c r="CH17" s="621"/>
      <c r="CI17" s="621"/>
      <c r="CJ17" s="621"/>
      <c r="CK17" s="621"/>
      <c r="CL17" s="621"/>
      <c r="CM17" s="621"/>
      <c r="CN17" s="621"/>
      <c r="CO17" s="621"/>
      <c r="CP17" s="621"/>
      <c r="CQ17" s="622"/>
      <c r="CR17" s="623">
        <v>353559</v>
      </c>
      <c r="CS17" s="624"/>
      <c r="CT17" s="624"/>
      <c r="CU17" s="624"/>
      <c r="CV17" s="624"/>
      <c r="CW17" s="624"/>
      <c r="CX17" s="624"/>
      <c r="CY17" s="625"/>
      <c r="CZ17" s="626">
        <v>7.4</v>
      </c>
      <c r="DA17" s="626"/>
      <c r="DB17" s="626"/>
      <c r="DC17" s="626"/>
      <c r="DD17" s="632" t="s">
        <v>125</v>
      </c>
      <c r="DE17" s="624"/>
      <c r="DF17" s="624"/>
      <c r="DG17" s="624"/>
      <c r="DH17" s="624"/>
      <c r="DI17" s="624"/>
      <c r="DJ17" s="624"/>
      <c r="DK17" s="624"/>
      <c r="DL17" s="624"/>
      <c r="DM17" s="624"/>
      <c r="DN17" s="624"/>
      <c r="DO17" s="624"/>
      <c r="DP17" s="625"/>
      <c r="DQ17" s="632">
        <v>344557</v>
      </c>
      <c r="DR17" s="624"/>
      <c r="DS17" s="624"/>
      <c r="DT17" s="624"/>
      <c r="DU17" s="624"/>
      <c r="DV17" s="624"/>
      <c r="DW17" s="624"/>
      <c r="DX17" s="624"/>
      <c r="DY17" s="624"/>
      <c r="DZ17" s="624"/>
      <c r="EA17" s="624"/>
      <c r="EB17" s="624"/>
      <c r="EC17" s="633"/>
    </row>
    <row r="18" spans="2:133" ht="11.25" customHeight="1" x14ac:dyDescent="0.15">
      <c r="B18" s="620" t="s">
        <v>259</v>
      </c>
      <c r="C18" s="621"/>
      <c r="D18" s="621"/>
      <c r="E18" s="621"/>
      <c r="F18" s="621"/>
      <c r="G18" s="621"/>
      <c r="H18" s="621"/>
      <c r="I18" s="621"/>
      <c r="J18" s="621"/>
      <c r="K18" s="621"/>
      <c r="L18" s="621"/>
      <c r="M18" s="621"/>
      <c r="N18" s="621"/>
      <c r="O18" s="621"/>
      <c r="P18" s="621"/>
      <c r="Q18" s="622"/>
      <c r="R18" s="623">
        <v>5001</v>
      </c>
      <c r="S18" s="624"/>
      <c r="T18" s="624"/>
      <c r="U18" s="624"/>
      <c r="V18" s="624"/>
      <c r="W18" s="624"/>
      <c r="X18" s="624"/>
      <c r="Y18" s="625"/>
      <c r="Z18" s="626">
        <v>0.1</v>
      </c>
      <c r="AA18" s="626"/>
      <c r="AB18" s="626"/>
      <c r="AC18" s="626"/>
      <c r="AD18" s="627">
        <v>5001</v>
      </c>
      <c r="AE18" s="627"/>
      <c r="AF18" s="627"/>
      <c r="AG18" s="627"/>
      <c r="AH18" s="627"/>
      <c r="AI18" s="627"/>
      <c r="AJ18" s="627"/>
      <c r="AK18" s="627"/>
      <c r="AL18" s="628">
        <v>0.2</v>
      </c>
      <c r="AM18" s="629"/>
      <c r="AN18" s="629"/>
      <c r="AO18" s="630"/>
      <c r="AP18" s="620" t="s">
        <v>260</v>
      </c>
      <c r="AQ18" s="621"/>
      <c r="AR18" s="621"/>
      <c r="AS18" s="621"/>
      <c r="AT18" s="621"/>
      <c r="AU18" s="621"/>
      <c r="AV18" s="621"/>
      <c r="AW18" s="621"/>
      <c r="AX18" s="621"/>
      <c r="AY18" s="621"/>
      <c r="AZ18" s="621"/>
      <c r="BA18" s="621"/>
      <c r="BB18" s="621"/>
      <c r="BC18" s="621"/>
      <c r="BD18" s="621"/>
      <c r="BE18" s="621"/>
      <c r="BF18" s="622"/>
      <c r="BG18" s="623" t="s">
        <v>125</v>
      </c>
      <c r="BH18" s="624"/>
      <c r="BI18" s="624"/>
      <c r="BJ18" s="624"/>
      <c r="BK18" s="624"/>
      <c r="BL18" s="624"/>
      <c r="BM18" s="624"/>
      <c r="BN18" s="625"/>
      <c r="BO18" s="626" t="s">
        <v>125</v>
      </c>
      <c r="BP18" s="626"/>
      <c r="BQ18" s="626"/>
      <c r="BR18" s="626"/>
      <c r="BS18" s="627" t="s">
        <v>125</v>
      </c>
      <c r="BT18" s="627"/>
      <c r="BU18" s="627"/>
      <c r="BV18" s="627"/>
      <c r="BW18" s="627"/>
      <c r="BX18" s="627"/>
      <c r="BY18" s="627"/>
      <c r="BZ18" s="627"/>
      <c r="CA18" s="627"/>
      <c r="CB18" s="631"/>
      <c r="CD18" s="620" t="s">
        <v>261</v>
      </c>
      <c r="CE18" s="621"/>
      <c r="CF18" s="621"/>
      <c r="CG18" s="621"/>
      <c r="CH18" s="621"/>
      <c r="CI18" s="621"/>
      <c r="CJ18" s="621"/>
      <c r="CK18" s="621"/>
      <c r="CL18" s="621"/>
      <c r="CM18" s="621"/>
      <c r="CN18" s="621"/>
      <c r="CO18" s="621"/>
      <c r="CP18" s="621"/>
      <c r="CQ18" s="622"/>
      <c r="CR18" s="623" t="s">
        <v>125</v>
      </c>
      <c r="CS18" s="624"/>
      <c r="CT18" s="624"/>
      <c r="CU18" s="624"/>
      <c r="CV18" s="624"/>
      <c r="CW18" s="624"/>
      <c r="CX18" s="624"/>
      <c r="CY18" s="625"/>
      <c r="CZ18" s="626" t="s">
        <v>125</v>
      </c>
      <c r="DA18" s="626"/>
      <c r="DB18" s="626"/>
      <c r="DC18" s="626"/>
      <c r="DD18" s="632" t="s">
        <v>125</v>
      </c>
      <c r="DE18" s="624"/>
      <c r="DF18" s="624"/>
      <c r="DG18" s="624"/>
      <c r="DH18" s="624"/>
      <c r="DI18" s="624"/>
      <c r="DJ18" s="624"/>
      <c r="DK18" s="624"/>
      <c r="DL18" s="624"/>
      <c r="DM18" s="624"/>
      <c r="DN18" s="624"/>
      <c r="DO18" s="624"/>
      <c r="DP18" s="625"/>
      <c r="DQ18" s="632" t="s">
        <v>125</v>
      </c>
      <c r="DR18" s="624"/>
      <c r="DS18" s="624"/>
      <c r="DT18" s="624"/>
      <c r="DU18" s="624"/>
      <c r="DV18" s="624"/>
      <c r="DW18" s="624"/>
      <c r="DX18" s="624"/>
      <c r="DY18" s="624"/>
      <c r="DZ18" s="624"/>
      <c r="EA18" s="624"/>
      <c r="EB18" s="624"/>
      <c r="EC18" s="633"/>
    </row>
    <row r="19" spans="2:133" ht="11.25" customHeight="1" x14ac:dyDescent="0.15">
      <c r="B19" s="620" t="s">
        <v>262</v>
      </c>
      <c r="C19" s="621"/>
      <c r="D19" s="621"/>
      <c r="E19" s="621"/>
      <c r="F19" s="621"/>
      <c r="G19" s="621"/>
      <c r="H19" s="621"/>
      <c r="I19" s="621"/>
      <c r="J19" s="621"/>
      <c r="K19" s="621"/>
      <c r="L19" s="621"/>
      <c r="M19" s="621"/>
      <c r="N19" s="621"/>
      <c r="O19" s="621"/>
      <c r="P19" s="621"/>
      <c r="Q19" s="622"/>
      <c r="R19" s="623">
        <v>4743</v>
      </c>
      <c r="S19" s="624"/>
      <c r="T19" s="624"/>
      <c r="U19" s="624"/>
      <c r="V19" s="624"/>
      <c r="W19" s="624"/>
      <c r="X19" s="624"/>
      <c r="Y19" s="625"/>
      <c r="Z19" s="626">
        <v>0.1</v>
      </c>
      <c r="AA19" s="626"/>
      <c r="AB19" s="626"/>
      <c r="AC19" s="626"/>
      <c r="AD19" s="627">
        <v>4743</v>
      </c>
      <c r="AE19" s="627"/>
      <c r="AF19" s="627"/>
      <c r="AG19" s="627"/>
      <c r="AH19" s="627"/>
      <c r="AI19" s="627"/>
      <c r="AJ19" s="627"/>
      <c r="AK19" s="627"/>
      <c r="AL19" s="628">
        <v>0.1</v>
      </c>
      <c r="AM19" s="629"/>
      <c r="AN19" s="629"/>
      <c r="AO19" s="630"/>
      <c r="AP19" s="620" t="s">
        <v>263</v>
      </c>
      <c r="AQ19" s="621"/>
      <c r="AR19" s="621"/>
      <c r="AS19" s="621"/>
      <c r="AT19" s="621"/>
      <c r="AU19" s="621"/>
      <c r="AV19" s="621"/>
      <c r="AW19" s="621"/>
      <c r="AX19" s="621"/>
      <c r="AY19" s="621"/>
      <c r="AZ19" s="621"/>
      <c r="BA19" s="621"/>
      <c r="BB19" s="621"/>
      <c r="BC19" s="621"/>
      <c r="BD19" s="621"/>
      <c r="BE19" s="621"/>
      <c r="BF19" s="622"/>
      <c r="BG19" s="623">
        <v>10998</v>
      </c>
      <c r="BH19" s="624"/>
      <c r="BI19" s="624"/>
      <c r="BJ19" s="624"/>
      <c r="BK19" s="624"/>
      <c r="BL19" s="624"/>
      <c r="BM19" s="624"/>
      <c r="BN19" s="625"/>
      <c r="BO19" s="626">
        <v>1.5</v>
      </c>
      <c r="BP19" s="626"/>
      <c r="BQ19" s="626"/>
      <c r="BR19" s="626"/>
      <c r="BS19" s="627" t="s">
        <v>125</v>
      </c>
      <c r="BT19" s="627"/>
      <c r="BU19" s="627"/>
      <c r="BV19" s="627"/>
      <c r="BW19" s="627"/>
      <c r="BX19" s="627"/>
      <c r="BY19" s="627"/>
      <c r="BZ19" s="627"/>
      <c r="CA19" s="627"/>
      <c r="CB19" s="631"/>
      <c r="CD19" s="620" t="s">
        <v>264</v>
      </c>
      <c r="CE19" s="621"/>
      <c r="CF19" s="621"/>
      <c r="CG19" s="621"/>
      <c r="CH19" s="621"/>
      <c r="CI19" s="621"/>
      <c r="CJ19" s="621"/>
      <c r="CK19" s="621"/>
      <c r="CL19" s="621"/>
      <c r="CM19" s="621"/>
      <c r="CN19" s="621"/>
      <c r="CO19" s="621"/>
      <c r="CP19" s="621"/>
      <c r="CQ19" s="622"/>
      <c r="CR19" s="623" t="s">
        <v>125</v>
      </c>
      <c r="CS19" s="624"/>
      <c r="CT19" s="624"/>
      <c r="CU19" s="624"/>
      <c r="CV19" s="624"/>
      <c r="CW19" s="624"/>
      <c r="CX19" s="624"/>
      <c r="CY19" s="625"/>
      <c r="CZ19" s="626" t="s">
        <v>125</v>
      </c>
      <c r="DA19" s="626"/>
      <c r="DB19" s="626"/>
      <c r="DC19" s="626"/>
      <c r="DD19" s="632" t="s">
        <v>125</v>
      </c>
      <c r="DE19" s="624"/>
      <c r="DF19" s="624"/>
      <c r="DG19" s="624"/>
      <c r="DH19" s="624"/>
      <c r="DI19" s="624"/>
      <c r="DJ19" s="624"/>
      <c r="DK19" s="624"/>
      <c r="DL19" s="624"/>
      <c r="DM19" s="624"/>
      <c r="DN19" s="624"/>
      <c r="DO19" s="624"/>
      <c r="DP19" s="625"/>
      <c r="DQ19" s="632" t="s">
        <v>125</v>
      </c>
      <c r="DR19" s="624"/>
      <c r="DS19" s="624"/>
      <c r="DT19" s="624"/>
      <c r="DU19" s="624"/>
      <c r="DV19" s="624"/>
      <c r="DW19" s="624"/>
      <c r="DX19" s="624"/>
      <c r="DY19" s="624"/>
      <c r="DZ19" s="624"/>
      <c r="EA19" s="624"/>
      <c r="EB19" s="624"/>
      <c r="EC19" s="633"/>
    </row>
    <row r="20" spans="2:133" ht="11.25" customHeight="1" x14ac:dyDescent="0.15">
      <c r="B20" s="636" t="s">
        <v>265</v>
      </c>
      <c r="C20" s="637"/>
      <c r="D20" s="637"/>
      <c r="E20" s="637"/>
      <c r="F20" s="637"/>
      <c r="G20" s="637"/>
      <c r="H20" s="637"/>
      <c r="I20" s="637"/>
      <c r="J20" s="637"/>
      <c r="K20" s="637"/>
      <c r="L20" s="637"/>
      <c r="M20" s="637"/>
      <c r="N20" s="637"/>
      <c r="O20" s="637"/>
      <c r="P20" s="637"/>
      <c r="Q20" s="638"/>
      <c r="R20" s="623">
        <v>258</v>
      </c>
      <c r="S20" s="624"/>
      <c r="T20" s="624"/>
      <c r="U20" s="624"/>
      <c r="V20" s="624"/>
      <c r="W20" s="624"/>
      <c r="X20" s="624"/>
      <c r="Y20" s="625"/>
      <c r="Z20" s="626">
        <v>0</v>
      </c>
      <c r="AA20" s="626"/>
      <c r="AB20" s="626"/>
      <c r="AC20" s="626"/>
      <c r="AD20" s="627">
        <v>258</v>
      </c>
      <c r="AE20" s="627"/>
      <c r="AF20" s="627"/>
      <c r="AG20" s="627"/>
      <c r="AH20" s="627"/>
      <c r="AI20" s="627"/>
      <c r="AJ20" s="627"/>
      <c r="AK20" s="627"/>
      <c r="AL20" s="628">
        <v>0</v>
      </c>
      <c r="AM20" s="629"/>
      <c r="AN20" s="629"/>
      <c r="AO20" s="630"/>
      <c r="AP20" s="620" t="s">
        <v>266</v>
      </c>
      <c r="AQ20" s="621"/>
      <c r="AR20" s="621"/>
      <c r="AS20" s="621"/>
      <c r="AT20" s="621"/>
      <c r="AU20" s="621"/>
      <c r="AV20" s="621"/>
      <c r="AW20" s="621"/>
      <c r="AX20" s="621"/>
      <c r="AY20" s="621"/>
      <c r="AZ20" s="621"/>
      <c r="BA20" s="621"/>
      <c r="BB20" s="621"/>
      <c r="BC20" s="621"/>
      <c r="BD20" s="621"/>
      <c r="BE20" s="621"/>
      <c r="BF20" s="622"/>
      <c r="BG20" s="623">
        <v>10998</v>
      </c>
      <c r="BH20" s="624"/>
      <c r="BI20" s="624"/>
      <c r="BJ20" s="624"/>
      <c r="BK20" s="624"/>
      <c r="BL20" s="624"/>
      <c r="BM20" s="624"/>
      <c r="BN20" s="625"/>
      <c r="BO20" s="626">
        <v>1.5</v>
      </c>
      <c r="BP20" s="626"/>
      <c r="BQ20" s="626"/>
      <c r="BR20" s="626"/>
      <c r="BS20" s="627" t="s">
        <v>125</v>
      </c>
      <c r="BT20" s="627"/>
      <c r="BU20" s="627"/>
      <c r="BV20" s="627"/>
      <c r="BW20" s="627"/>
      <c r="BX20" s="627"/>
      <c r="BY20" s="627"/>
      <c r="BZ20" s="627"/>
      <c r="CA20" s="627"/>
      <c r="CB20" s="631"/>
      <c r="CD20" s="620" t="s">
        <v>267</v>
      </c>
      <c r="CE20" s="621"/>
      <c r="CF20" s="621"/>
      <c r="CG20" s="621"/>
      <c r="CH20" s="621"/>
      <c r="CI20" s="621"/>
      <c r="CJ20" s="621"/>
      <c r="CK20" s="621"/>
      <c r="CL20" s="621"/>
      <c r="CM20" s="621"/>
      <c r="CN20" s="621"/>
      <c r="CO20" s="621"/>
      <c r="CP20" s="621"/>
      <c r="CQ20" s="622"/>
      <c r="CR20" s="623">
        <v>4748118</v>
      </c>
      <c r="CS20" s="624"/>
      <c r="CT20" s="624"/>
      <c r="CU20" s="624"/>
      <c r="CV20" s="624"/>
      <c r="CW20" s="624"/>
      <c r="CX20" s="624"/>
      <c r="CY20" s="625"/>
      <c r="CZ20" s="626">
        <v>100</v>
      </c>
      <c r="DA20" s="626"/>
      <c r="DB20" s="626"/>
      <c r="DC20" s="626"/>
      <c r="DD20" s="632">
        <v>364877</v>
      </c>
      <c r="DE20" s="624"/>
      <c r="DF20" s="624"/>
      <c r="DG20" s="624"/>
      <c r="DH20" s="624"/>
      <c r="DI20" s="624"/>
      <c r="DJ20" s="624"/>
      <c r="DK20" s="624"/>
      <c r="DL20" s="624"/>
      <c r="DM20" s="624"/>
      <c r="DN20" s="624"/>
      <c r="DO20" s="624"/>
      <c r="DP20" s="625"/>
      <c r="DQ20" s="632">
        <v>3872334</v>
      </c>
      <c r="DR20" s="624"/>
      <c r="DS20" s="624"/>
      <c r="DT20" s="624"/>
      <c r="DU20" s="624"/>
      <c r="DV20" s="624"/>
      <c r="DW20" s="624"/>
      <c r="DX20" s="624"/>
      <c r="DY20" s="624"/>
      <c r="DZ20" s="624"/>
      <c r="EA20" s="624"/>
      <c r="EB20" s="624"/>
      <c r="EC20" s="633"/>
    </row>
    <row r="21" spans="2:133" ht="11.25" customHeight="1" x14ac:dyDescent="0.15">
      <c r="B21" s="620" t="s">
        <v>268</v>
      </c>
      <c r="C21" s="621"/>
      <c r="D21" s="621"/>
      <c r="E21" s="621"/>
      <c r="F21" s="621"/>
      <c r="G21" s="621"/>
      <c r="H21" s="621"/>
      <c r="I21" s="621"/>
      <c r="J21" s="621"/>
      <c r="K21" s="621"/>
      <c r="L21" s="621"/>
      <c r="M21" s="621"/>
      <c r="N21" s="621"/>
      <c r="O21" s="621"/>
      <c r="P21" s="621"/>
      <c r="Q21" s="622"/>
      <c r="R21" s="623">
        <v>2456167</v>
      </c>
      <c r="S21" s="624"/>
      <c r="T21" s="624"/>
      <c r="U21" s="624"/>
      <c r="V21" s="624"/>
      <c r="W21" s="624"/>
      <c r="X21" s="624"/>
      <c r="Y21" s="625"/>
      <c r="Z21" s="626">
        <v>50.4</v>
      </c>
      <c r="AA21" s="626"/>
      <c r="AB21" s="626"/>
      <c r="AC21" s="626"/>
      <c r="AD21" s="627">
        <v>2173170</v>
      </c>
      <c r="AE21" s="627"/>
      <c r="AF21" s="627"/>
      <c r="AG21" s="627"/>
      <c r="AH21" s="627"/>
      <c r="AI21" s="627"/>
      <c r="AJ21" s="627"/>
      <c r="AK21" s="627"/>
      <c r="AL21" s="628">
        <v>66.2</v>
      </c>
      <c r="AM21" s="629"/>
      <c r="AN21" s="629"/>
      <c r="AO21" s="630"/>
      <c r="AP21" s="620" t="s">
        <v>269</v>
      </c>
      <c r="AQ21" s="639"/>
      <c r="AR21" s="639"/>
      <c r="AS21" s="639"/>
      <c r="AT21" s="639"/>
      <c r="AU21" s="639"/>
      <c r="AV21" s="639"/>
      <c r="AW21" s="639"/>
      <c r="AX21" s="639"/>
      <c r="AY21" s="639"/>
      <c r="AZ21" s="639"/>
      <c r="BA21" s="639"/>
      <c r="BB21" s="639"/>
      <c r="BC21" s="639"/>
      <c r="BD21" s="639"/>
      <c r="BE21" s="639"/>
      <c r="BF21" s="640"/>
      <c r="BG21" s="623">
        <v>10998</v>
      </c>
      <c r="BH21" s="624"/>
      <c r="BI21" s="624"/>
      <c r="BJ21" s="624"/>
      <c r="BK21" s="624"/>
      <c r="BL21" s="624"/>
      <c r="BM21" s="624"/>
      <c r="BN21" s="625"/>
      <c r="BO21" s="626">
        <v>1.5</v>
      </c>
      <c r="BP21" s="626"/>
      <c r="BQ21" s="626"/>
      <c r="BR21" s="626"/>
      <c r="BS21" s="627" t="s">
        <v>125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270</v>
      </c>
      <c r="C22" s="621"/>
      <c r="D22" s="621"/>
      <c r="E22" s="621"/>
      <c r="F22" s="621"/>
      <c r="G22" s="621"/>
      <c r="H22" s="621"/>
      <c r="I22" s="621"/>
      <c r="J22" s="621"/>
      <c r="K22" s="621"/>
      <c r="L22" s="621"/>
      <c r="M22" s="621"/>
      <c r="N22" s="621"/>
      <c r="O22" s="621"/>
      <c r="P22" s="621"/>
      <c r="Q22" s="622"/>
      <c r="R22" s="623">
        <v>2173170</v>
      </c>
      <c r="S22" s="624"/>
      <c r="T22" s="624"/>
      <c r="U22" s="624"/>
      <c r="V22" s="624"/>
      <c r="W22" s="624"/>
      <c r="X22" s="624"/>
      <c r="Y22" s="625"/>
      <c r="Z22" s="626">
        <v>44.6</v>
      </c>
      <c r="AA22" s="626"/>
      <c r="AB22" s="626"/>
      <c r="AC22" s="626"/>
      <c r="AD22" s="627">
        <v>2173170</v>
      </c>
      <c r="AE22" s="627"/>
      <c r="AF22" s="627"/>
      <c r="AG22" s="627"/>
      <c r="AH22" s="627"/>
      <c r="AI22" s="627"/>
      <c r="AJ22" s="627"/>
      <c r="AK22" s="627"/>
      <c r="AL22" s="628">
        <v>66.2</v>
      </c>
      <c r="AM22" s="629"/>
      <c r="AN22" s="629"/>
      <c r="AO22" s="630"/>
      <c r="AP22" s="620" t="s">
        <v>271</v>
      </c>
      <c r="AQ22" s="639"/>
      <c r="AR22" s="639"/>
      <c r="AS22" s="639"/>
      <c r="AT22" s="639"/>
      <c r="AU22" s="639"/>
      <c r="AV22" s="639"/>
      <c r="AW22" s="639"/>
      <c r="AX22" s="639"/>
      <c r="AY22" s="639"/>
      <c r="AZ22" s="639"/>
      <c r="BA22" s="639"/>
      <c r="BB22" s="639"/>
      <c r="BC22" s="639"/>
      <c r="BD22" s="639"/>
      <c r="BE22" s="639"/>
      <c r="BF22" s="640"/>
      <c r="BG22" s="623" t="s">
        <v>125</v>
      </c>
      <c r="BH22" s="624"/>
      <c r="BI22" s="624"/>
      <c r="BJ22" s="624"/>
      <c r="BK22" s="624"/>
      <c r="BL22" s="624"/>
      <c r="BM22" s="624"/>
      <c r="BN22" s="625"/>
      <c r="BO22" s="626" t="s">
        <v>125</v>
      </c>
      <c r="BP22" s="626"/>
      <c r="BQ22" s="626"/>
      <c r="BR22" s="626"/>
      <c r="BS22" s="627" t="s">
        <v>125</v>
      </c>
      <c r="BT22" s="627"/>
      <c r="BU22" s="627"/>
      <c r="BV22" s="627"/>
      <c r="BW22" s="627"/>
      <c r="BX22" s="627"/>
      <c r="BY22" s="627"/>
      <c r="BZ22" s="627"/>
      <c r="CA22" s="627"/>
      <c r="CB22" s="631"/>
      <c r="CD22" s="605" t="s">
        <v>272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273</v>
      </c>
      <c r="C23" s="621"/>
      <c r="D23" s="621"/>
      <c r="E23" s="621"/>
      <c r="F23" s="621"/>
      <c r="G23" s="621"/>
      <c r="H23" s="621"/>
      <c r="I23" s="621"/>
      <c r="J23" s="621"/>
      <c r="K23" s="621"/>
      <c r="L23" s="621"/>
      <c r="M23" s="621"/>
      <c r="N23" s="621"/>
      <c r="O23" s="621"/>
      <c r="P23" s="621"/>
      <c r="Q23" s="622"/>
      <c r="R23" s="623">
        <v>278708</v>
      </c>
      <c r="S23" s="624"/>
      <c r="T23" s="624"/>
      <c r="U23" s="624"/>
      <c r="V23" s="624"/>
      <c r="W23" s="624"/>
      <c r="X23" s="624"/>
      <c r="Y23" s="625"/>
      <c r="Z23" s="626">
        <v>5.7</v>
      </c>
      <c r="AA23" s="626"/>
      <c r="AB23" s="626"/>
      <c r="AC23" s="626"/>
      <c r="AD23" s="627" t="s">
        <v>125</v>
      </c>
      <c r="AE23" s="627"/>
      <c r="AF23" s="627"/>
      <c r="AG23" s="627"/>
      <c r="AH23" s="627"/>
      <c r="AI23" s="627"/>
      <c r="AJ23" s="627"/>
      <c r="AK23" s="627"/>
      <c r="AL23" s="628" t="s">
        <v>125</v>
      </c>
      <c r="AM23" s="629"/>
      <c r="AN23" s="629"/>
      <c r="AO23" s="630"/>
      <c r="AP23" s="620" t="s">
        <v>274</v>
      </c>
      <c r="AQ23" s="639"/>
      <c r="AR23" s="639"/>
      <c r="AS23" s="639"/>
      <c r="AT23" s="639"/>
      <c r="AU23" s="639"/>
      <c r="AV23" s="639"/>
      <c r="AW23" s="639"/>
      <c r="AX23" s="639"/>
      <c r="AY23" s="639"/>
      <c r="AZ23" s="639"/>
      <c r="BA23" s="639"/>
      <c r="BB23" s="639"/>
      <c r="BC23" s="639"/>
      <c r="BD23" s="639"/>
      <c r="BE23" s="639"/>
      <c r="BF23" s="640"/>
      <c r="BG23" s="623" t="s">
        <v>125</v>
      </c>
      <c r="BH23" s="624"/>
      <c r="BI23" s="624"/>
      <c r="BJ23" s="624"/>
      <c r="BK23" s="624"/>
      <c r="BL23" s="624"/>
      <c r="BM23" s="624"/>
      <c r="BN23" s="625"/>
      <c r="BO23" s="626" t="s">
        <v>125</v>
      </c>
      <c r="BP23" s="626"/>
      <c r="BQ23" s="626"/>
      <c r="BR23" s="626"/>
      <c r="BS23" s="627" t="s">
        <v>125</v>
      </c>
      <c r="BT23" s="627"/>
      <c r="BU23" s="627"/>
      <c r="BV23" s="627"/>
      <c r="BW23" s="627"/>
      <c r="BX23" s="627"/>
      <c r="BY23" s="627"/>
      <c r="BZ23" s="627"/>
      <c r="CA23" s="627"/>
      <c r="CB23" s="631"/>
      <c r="CD23" s="605" t="s">
        <v>214</v>
      </c>
      <c r="CE23" s="606"/>
      <c r="CF23" s="606"/>
      <c r="CG23" s="606"/>
      <c r="CH23" s="606"/>
      <c r="CI23" s="606"/>
      <c r="CJ23" s="606"/>
      <c r="CK23" s="606"/>
      <c r="CL23" s="606"/>
      <c r="CM23" s="606"/>
      <c r="CN23" s="606"/>
      <c r="CO23" s="606"/>
      <c r="CP23" s="606"/>
      <c r="CQ23" s="607"/>
      <c r="CR23" s="605" t="s">
        <v>275</v>
      </c>
      <c r="CS23" s="606"/>
      <c r="CT23" s="606"/>
      <c r="CU23" s="606"/>
      <c r="CV23" s="606"/>
      <c r="CW23" s="606"/>
      <c r="CX23" s="606"/>
      <c r="CY23" s="607"/>
      <c r="CZ23" s="605" t="s">
        <v>276</v>
      </c>
      <c r="DA23" s="606"/>
      <c r="DB23" s="606"/>
      <c r="DC23" s="607"/>
      <c r="DD23" s="605" t="s">
        <v>277</v>
      </c>
      <c r="DE23" s="606"/>
      <c r="DF23" s="606"/>
      <c r="DG23" s="606"/>
      <c r="DH23" s="606"/>
      <c r="DI23" s="606"/>
      <c r="DJ23" s="606"/>
      <c r="DK23" s="607"/>
      <c r="DL23" s="650" t="s">
        <v>278</v>
      </c>
      <c r="DM23" s="651"/>
      <c r="DN23" s="651"/>
      <c r="DO23" s="651"/>
      <c r="DP23" s="651"/>
      <c r="DQ23" s="651"/>
      <c r="DR23" s="651"/>
      <c r="DS23" s="651"/>
      <c r="DT23" s="651"/>
      <c r="DU23" s="651"/>
      <c r="DV23" s="652"/>
      <c r="DW23" s="605" t="s">
        <v>279</v>
      </c>
      <c r="DX23" s="606"/>
      <c r="DY23" s="606"/>
      <c r="DZ23" s="606"/>
      <c r="EA23" s="606"/>
      <c r="EB23" s="606"/>
      <c r="EC23" s="607"/>
    </row>
    <row r="24" spans="2:133" ht="11.25" customHeight="1" x14ac:dyDescent="0.15">
      <c r="B24" s="620" t="s">
        <v>280</v>
      </c>
      <c r="C24" s="621"/>
      <c r="D24" s="621"/>
      <c r="E24" s="621"/>
      <c r="F24" s="621"/>
      <c r="G24" s="621"/>
      <c r="H24" s="621"/>
      <c r="I24" s="621"/>
      <c r="J24" s="621"/>
      <c r="K24" s="621"/>
      <c r="L24" s="621"/>
      <c r="M24" s="621"/>
      <c r="N24" s="621"/>
      <c r="O24" s="621"/>
      <c r="P24" s="621"/>
      <c r="Q24" s="622"/>
      <c r="R24" s="623">
        <v>4289</v>
      </c>
      <c r="S24" s="624"/>
      <c r="T24" s="624"/>
      <c r="U24" s="624"/>
      <c r="V24" s="624"/>
      <c r="W24" s="624"/>
      <c r="X24" s="624"/>
      <c r="Y24" s="625"/>
      <c r="Z24" s="626">
        <v>0.1</v>
      </c>
      <c r="AA24" s="626"/>
      <c r="AB24" s="626"/>
      <c r="AC24" s="626"/>
      <c r="AD24" s="627" t="s">
        <v>125</v>
      </c>
      <c r="AE24" s="627"/>
      <c r="AF24" s="627"/>
      <c r="AG24" s="627"/>
      <c r="AH24" s="627"/>
      <c r="AI24" s="627"/>
      <c r="AJ24" s="627"/>
      <c r="AK24" s="627"/>
      <c r="AL24" s="628" t="s">
        <v>125</v>
      </c>
      <c r="AM24" s="629"/>
      <c r="AN24" s="629"/>
      <c r="AO24" s="630"/>
      <c r="AP24" s="620" t="s">
        <v>281</v>
      </c>
      <c r="AQ24" s="639"/>
      <c r="AR24" s="639"/>
      <c r="AS24" s="639"/>
      <c r="AT24" s="639"/>
      <c r="AU24" s="639"/>
      <c r="AV24" s="639"/>
      <c r="AW24" s="639"/>
      <c r="AX24" s="639"/>
      <c r="AY24" s="639"/>
      <c r="AZ24" s="639"/>
      <c r="BA24" s="639"/>
      <c r="BB24" s="639"/>
      <c r="BC24" s="639"/>
      <c r="BD24" s="639"/>
      <c r="BE24" s="639"/>
      <c r="BF24" s="640"/>
      <c r="BG24" s="623" t="s">
        <v>125</v>
      </c>
      <c r="BH24" s="624"/>
      <c r="BI24" s="624"/>
      <c r="BJ24" s="624"/>
      <c r="BK24" s="624"/>
      <c r="BL24" s="624"/>
      <c r="BM24" s="624"/>
      <c r="BN24" s="625"/>
      <c r="BO24" s="626" t="s">
        <v>125</v>
      </c>
      <c r="BP24" s="626"/>
      <c r="BQ24" s="626"/>
      <c r="BR24" s="626"/>
      <c r="BS24" s="627" t="s">
        <v>125</v>
      </c>
      <c r="BT24" s="627"/>
      <c r="BU24" s="627"/>
      <c r="BV24" s="627"/>
      <c r="BW24" s="627"/>
      <c r="BX24" s="627"/>
      <c r="BY24" s="627"/>
      <c r="BZ24" s="627"/>
      <c r="CA24" s="627"/>
      <c r="CB24" s="631"/>
      <c r="CD24" s="609" t="s">
        <v>282</v>
      </c>
      <c r="CE24" s="610"/>
      <c r="CF24" s="610"/>
      <c r="CG24" s="610"/>
      <c r="CH24" s="610"/>
      <c r="CI24" s="610"/>
      <c r="CJ24" s="610"/>
      <c r="CK24" s="610"/>
      <c r="CL24" s="610"/>
      <c r="CM24" s="610"/>
      <c r="CN24" s="610"/>
      <c r="CO24" s="610"/>
      <c r="CP24" s="610"/>
      <c r="CQ24" s="611"/>
      <c r="CR24" s="612">
        <v>1648753</v>
      </c>
      <c r="CS24" s="613"/>
      <c r="CT24" s="613"/>
      <c r="CU24" s="613"/>
      <c r="CV24" s="613"/>
      <c r="CW24" s="613"/>
      <c r="CX24" s="613"/>
      <c r="CY24" s="614"/>
      <c r="CZ24" s="617">
        <v>34.700000000000003</v>
      </c>
      <c r="DA24" s="618"/>
      <c r="DB24" s="618"/>
      <c r="DC24" s="634"/>
      <c r="DD24" s="657">
        <v>1338381</v>
      </c>
      <c r="DE24" s="613"/>
      <c r="DF24" s="613"/>
      <c r="DG24" s="613"/>
      <c r="DH24" s="613"/>
      <c r="DI24" s="613"/>
      <c r="DJ24" s="613"/>
      <c r="DK24" s="614"/>
      <c r="DL24" s="657">
        <v>1314659</v>
      </c>
      <c r="DM24" s="613"/>
      <c r="DN24" s="613"/>
      <c r="DO24" s="613"/>
      <c r="DP24" s="613"/>
      <c r="DQ24" s="613"/>
      <c r="DR24" s="613"/>
      <c r="DS24" s="613"/>
      <c r="DT24" s="613"/>
      <c r="DU24" s="613"/>
      <c r="DV24" s="614"/>
      <c r="DW24" s="617">
        <v>39.6</v>
      </c>
      <c r="DX24" s="618"/>
      <c r="DY24" s="618"/>
      <c r="DZ24" s="618"/>
      <c r="EA24" s="618"/>
      <c r="EB24" s="618"/>
      <c r="EC24" s="619"/>
    </row>
    <row r="25" spans="2:133" ht="11.25" customHeight="1" x14ac:dyDescent="0.15">
      <c r="B25" s="620" t="s">
        <v>283</v>
      </c>
      <c r="C25" s="621"/>
      <c r="D25" s="621"/>
      <c r="E25" s="621"/>
      <c r="F25" s="621"/>
      <c r="G25" s="621"/>
      <c r="H25" s="621"/>
      <c r="I25" s="621"/>
      <c r="J25" s="621"/>
      <c r="K25" s="621"/>
      <c r="L25" s="621"/>
      <c r="M25" s="621"/>
      <c r="N25" s="621"/>
      <c r="O25" s="621"/>
      <c r="P25" s="621"/>
      <c r="Q25" s="622"/>
      <c r="R25" s="623">
        <v>3475492</v>
      </c>
      <c r="S25" s="624"/>
      <c r="T25" s="624"/>
      <c r="U25" s="624"/>
      <c r="V25" s="624"/>
      <c r="W25" s="624"/>
      <c r="X25" s="624"/>
      <c r="Y25" s="625"/>
      <c r="Z25" s="626">
        <v>71.400000000000006</v>
      </c>
      <c r="AA25" s="626"/>
      <c r="AB25" s="626"/>
      <c r="AC25" s="626"/>
      <c r="AD25" s="627">
        <v>3192495</v>
      </c>
      <c r="AE25" s="627"/>
      <c r="AF25" s="627"/>
      <c r="AG25" s="627"/>
      <c r="AH25" s="627"/>
      <c r="AI25" s="627"/>
      <c r="AJ25" s="627"/>
      <c r="AK25" s="627"/>
      <c r="AL25" s="628">
        <v>97.2</v>
      </c>
      <c r="AM25" s="629"/>
      <c r="AN25" s="629"/>
      <c r="AO25" s="630"/>
      <c r="AP25" s="620" t="s">
        <v>284</v>
      </c>
      <c r="AQ25" s="639"/>
      <c r="AR25" s="639"/>
      <c r="AS25" s="639"/>
      <c r="AT25" s="639"/>
      <c r="AU25" s="639"/>
      <c r="AV25" s="639"/>
      <c r="AW25" s="639"/>
      <c r="AX25" s="639"/>
      <c r="AY25" s="639"/>
      <c r="AZ25" s="639"/>
      <c r="BA25" s="639"/>
      <c r="BB25" s="639"/>
      <c r="BC25" s="639"/>
      <c r="BD25" s="639"/>
      <c r="BE25" s="639"/>
      <c r="BF25" s="640"/>
      <c r="BG25" s="623" t="s">
        <v>125</v>
      </c>
      <c r="BH25" s="624"/>
      <c r="BI25" s="624"/>
      <c r="BJ25" s="624"/>
      <c r="BK25" s="624"/>
      <c r="BL25" s="624"/>
      <c r="BM25" s="624"/>
      <c r="BN25" s="625"/>
      <c r="BO25" s="626" t="s">
        <v>125</v>
      </c>
      <c r="BP25" s="626"/>
      <c r="BQ25" s="626"/>
      <c r="BR25" s="626"/>
      <c r="BS25" s="627" t="s">
        <v>125</v>
      </c>
      <c r="BT25" s="627"/>
      <c r="BU25" s="627"/>
      <c r="BV25" s="627"/>
      <c r="BW25" s="627"/>
      <c r="BX25" s="627"/>
      <c r="BY25" s="627"/>
      <c r="BZ25" s="627"/>
      <c r="CA25" s="627"/>
      <c r="CB25" s="631"/>
      <c r="CD25" s="620" t="s">
        <v>285</v>
      </c>
      <c r="CE25" s="621"/>
      <c r="CF25" s="621"/>
      <c r="CG25" s="621"/>
      <c r="CH25" s="621"/>
      <c r="CI25" s="621"/>
      <c r="CJ25" s="621"/>
      <c r="CK25" s="621"/>
      <c r="CL25" s="621"/>
      <c r="CM25" s="621"/>
      <c r="CN25" s="621"/>
      <c r="CO25" s="621"/>
      <c r="CP25" s="621"/>
      <c r="CQ25" s="622"/>
      <c r="CR25" s="623">
        <v>947944</v>
      </c>
      <c r="CS25" s="653"/>
      <c r="CT25" s="653"/>
      <c r="CU25" s="653"/>
      <c r="CV25" s="653"/>
      <c r="CW25" s="653"/>
      <c r="CX25" s="653"/>
      <c r="CY25" s="654"/>
      <c r="CZ25" s="628">
        <v>20</v>
      </c>
      <c r="DA25" s="655"/>
      <c r="DB25" s="655"/>
      <c r="DC25" s="658"/>
      <c r="DD25" s="632">
        <v>889170</v>
      </c>
      <c r="DE25" s="653"/>
      <c r="DF25" s="653"/>
      <c r="DG25" s="653"/>
      <c r="DH25" s="653"/>
      <c r="DI25" s="653"/>
      <c r="DJ25" s="653"/>
      <c r="DK25" s="654"/>
      <c r="DL25" s="632">
        <v>869094</v>
      </c>
      <c r="DM25" s="653"/>
      <c r="DN25" s="653"/>
      <c r="DO25" s="653"/>
      <c r="DP25" s="653"/>
      <c r="DQ25" s="653"/>
      <c r="DR25" s="653"/>
      <c r="DS25" s="653"/>
      <c r="DT25" s="653"/>
      <c r="DU25" s="653"/>
      <c r="DV25" s="654"/>
      <c r="DW25" s="628">
        <v>26.2</v>
      </c>
      <c r="DX25" s="655"/>
      <c r="DY25" s="655"/>
      <c r="DZ25" s="655"/>
      <c r="EA25" s="655"/>
      <c r="EB25" s="655"/>
      <c r="EC25" s="656"/>
    </row>
    <row r="26" spans="2:133" ht="11.25" customHeight="1" x14ac:dyDescent="0.15">
      <c r="B26" s="620" t="s">
        <v>286</v>
      </c>
      <c r="C26" s="621"/>
      <c r="D26" s="621"/>
      <c r="E26" s="621"/>
      <c r="F26" s="621"/>
      <c r="G26" s="621"/>
      <c r="H26" s="621"/>
      <c r="I26" s="621"/>
      <c r="J26" s="621"/>
      <c r="K26" s="621"/>
      <c r="L26" s="621"/>
      <c r="M26" s="621"/>
      <c r="N26" s="621"/>
      <c r="O26" s="621"/>
      <c r="P26" s="621"/>
      <c r="Q26" s="622"/>
      <c r="R26" s="623">
        <v>938</v>
      </c>
      <c r="S26" s="624"/>
      <c r="T26" s="624"/>
      <c r="U26" s="624"/>
      <c r="V26" s="624"/>
      <c r="W26" s="624"/>
      <c r="X26" s="624"/>
      <c r="Y26" s="625"/>
      <c r="Z26" s="626">
        <v>0</v>
      </c>
      <c r="AA26" s="626"/>
      <c r="AB26" s="626"/>
      <c r="AC26" s="626"/>
      <c r="AD26" s="627">
        <v>938</v>
      </c>
      <c r="AE26" s="627"/>
      <c r="AF26" s="627"/>
      <c r="AG26" s="627"/>
      <c r="AH26" s="627"/>
      <c r="AI26" s="627"/>
      <c r="AJ26" s="627"/>
      <c r="AK26" s="627"/>
      <c r="AL26" s="628">
        <v>0</v>
      </c>
      <c r="AM26" s="629"/>
      <c r="AN26" s="629"/>
      <c r="AO26" s="630"/>
      <c r="AP26" s="620" t="s">
        <v>287</v>
      </c>
      <c r="AQ26" s="639"/>
      <c r="AR26" s="639"/>
      <c r="AS26" s="639"/>
      <c r="AT26" s="639"/>
      <c r="AU26" s="639"/>
      <c r="AV26" s="639"/>
      <c r="AW26" s="639"/>
      <c r="AX26" s="639"/>
      <c r="AY26" s="639"/>
      <c r="AZ26" s="639"/>
      <c r="BA26" s="639"/>
      <c r="BB26" s="639"/>
      <c r="BC26" s="639"/>
      <c r="BD26" s="639"/>
      <c r="BE26" s="639"/>
      <c r="BF26" s="640"/>
      <c r="BG26" s="623" t="s">
        <v>125</v>
      </c>
      <c r="BH26" s="624"/>
      <c r="BI26" s="624"/>
      <c r="BJ26" s="624"/>
      <c r="BK26" s="624"/>
      <c r="BL26" s="624"/>
      <c r="BM26" s="624"/>
      <c r="BN26" s="625"/>
      <c r="BO26" s="626" t="s">
        <v>125</v>
      </c>
      <c r="BP26" s="626"/>
      <c r="BQ26" s="626"/>
      <c r="BR26" s="626"/>
      <c r="BS26" s="627" t="s">
        <v>125</v>
      </c>
      <c r="BT26" s="627"/>
      <c r="BU26" s="627"/>
      <c r="BV26" s="627"/>
      <c r="BW26" s="627"/>
      <c r="BX26" s="627"/>
      <c r="BY26" s="627"/>
      <c r="BZ26" s="627"/>
      <c r="CA26" s="627"/>
      <c r="CB26" s="631"/>
      <c r="CD26" s="620" t="s">
        <v>288</v>
      </c>
      <c r="CE26" s="621"/>
      <c r="CF26" s="621"/>
      <c r="CG26" s="621"/>
      <c r="CH26" s="621"/>
      <c r="CI26" s="621"/>
      <c r="CJ26" s="621"/>
      <c r="CK26" s="621"/>
      <c r="CL26" s="621"/>
      <c r="CM26" s="621"/>
      <c r="CN26" s="621"/>
      <c r="CO26" s="621"/>
      <c r="CP26" s="621"/>
      <c r="CQ26" s="622"/>
      <c r="CR26" s="623">
        <v>499261</v>
      </c>
      <c r="CS26" s="624"/>
      <c r="CT26" s="624"/>
      <c r="CU26" s="624"/>
      <c r="CV26" s="624"/>
      <c r="CW26" s="624"/>
      <c r="CX26" s="624"/>
      <c r="CY26" s="625"/>
      <c r="CZ26" s="628">
        <v>10.5</v>
      </c>
      <c r="DA26" s="655"/>
      <c r="DB26" s="655"/>
      <c r="DC26" s="658"/>
      <c r="DD26" s="632">
        <v>468234</v>
      </c>
      <c r="DE26" s="624"/>
      <c r="DF26" s="624"/>
      <c r="DG26" s="624"/>
      <c r="DH26" s="624"/>
      <c r="DI26" s="624"/>
      <c r="DJ26" s="624"/>
      <c r="DK26" s="625"/>
      <c r="DL26" s="632" t="s">
        <v>125</v>
      </c>
      <c r="DM26" s="624"/>
      <c r="DN26" s="624"/>
      <c r="DO26" s="624"/>
      <c r="DP26" s="624"/>
      <c r="DQ26" s="624"/>
      <c r="DR26" s="624"/>
      <c r="DS26" s="624"/>
      <c r="DT26" s="624"/>
      <c r="DU26" s="624"/>
      <c r="DV26" s="625"/>
      <c r="DW26" s="628" t="s">
        <v>125</v>
      </c>
      <c r="DX26" s="655"/>
      <c r="DY26" s="655"/>
      <c r="DZ26" s="655"/>
      <c r="EA26" s="655"/>
      <c r="EB26" s="655"/>
      <c r="EC26" s="656"/>
    </row>
    <row r="27" spans="2:133" ht="11.25" customHeight="1" x14ac:dyDescent="0.15">
      <c r="B27" s="620" t="s">
        <v>289</v>
      </c>
      <c r="C27" s="621"/>
      <c r="D27" s="621"/>
      <c r="E27" s="621"/>
      <c r="F27" s="621"/>
      <c r="G27" s="621"/>
      <c r="H27" s="621"/>
      <c r="I27" s="621"/>
      <c r="J27" s="621"/>
      <c r="K27" s="621"/>
      <c r="L27" s="621"/>
      <c r="M27" s="621"/>
      <c r="N27" s="621"/>
      <c r="O27" s="621"/>
      <c r="P27" s="621"/>
      <c r="Q27" s="622"/>
      <c r="R27" s="623">
        <v>2002</v>
      </c>
      <c r="S27" s="624"/>
      <c r="T27" s="624"/>
      <c r="U27" s="624"/>
      <c r="V27" s="624"/>
      <c r="W27" s="624"/>
      <c r="X27" s="624"/>
      <c r="Y27" s="625"/>
      <c r="Z27" s="626">
        <v>0</v>
      </c>
      <c r="AA27" s="626"/>
      <c r="AB27" s="626"/>
      <c r="AC27" s="626"/>
      <c r="AD27" s="627" t="s">
        <v>125</v>
      </c>
      <c r="AE27" s="627"/>
      <c r="AF27" s="627"/>
      <c r="AG27" s="627"/>
      <c r="AH27" s="627"/>
      <c r="AI27" s="627"/>
      <c r="AJ27" s="627"/>
      <c r="AK27" s="627"/>
      <c r="AL27" s="628" t="s">
        <v>125</v>
      </c>
      <c r="AM27" s="629"/>
      <c r="AN27" s="629"/>
      <c r="AO27" s="630"/>
      <c r="AP27" s="620" t="s">
        <v>290</v>
      </c>
      <c r="AQ27" s="621"/>
      <c r="AR27" s="621"/>
      <c r="AS27" s="621"/>
      <c r="AT27" s="621"/>
      <c r="AU27" s="621"/>
      <c r="AV27" s="621"/>
      <c r="AW27" s="621"/>
      <c r="AX27" s="621"/>
      <c r="AY27" s="621"/>
      <c r="AZ27" s="621"/>
      <c r="BA27" s="621"/>
      <c r="BB27" s="621"/>
      <c r="BC27" s="621"/>
      <c r="BD27" s="621"/>
      <c r="BE27" s="621"/>
      <c r="BF27" s="622"/>
      <c r="BG27" s="623">
        <v>734970</v>
      </c>
      <c r="BH27" s="624"/>
      <c r="BI27" s="624"/>
      <c r="BJ27" s="624"/>
      <c r="BK27" s="624"/>
      <c r="BL27" s="624"/>
      <c r="BM27" s="624"/>
      <c r="BN27" s="625"/>
      <c r="BO27" s="626">
        <v>100</v>
      </c>
      <c r="BP27" s="626"/>
      <c r="BQ27" s="626"/>
      <c r="BR27" s="626"/>
      <c r="BS27" s="627" t="s">
        <v>125</v>
      </c>
      <c r="BT27" s="627"/>
      <c r="BU27" s="627"/>
      <c r="BV27" s="627"/>
      <c r="BW27" s="627"/>
      <c r="BX27" s="627"/>
      <c r="BY27" s="627"/>
      <c r="BZ27" s="627"/>
      <c r="CA27" s="627"/>
      <c r="CB27" s="631"/>
      <c r="CD27" s="620" t="s">
        <v>291</v>
      </c>
      <c r="CE27" s="621"/>
      <c r="CF27" s="621"/>
      <c r="CG27" s="621"/>
      <c r="CH27" s="621"/>
      <c r="CI27" s="621"/>
      <c r="CJ27" s="621"/>
      <c r="CK27" s="621"/>
      <c r="CL27" s="621"/>
      <c r="CM27" s="621"/>
      <c r="CN27" s="621"/>
      <c r="CO27" s="621"/>
      <c r="CP27" s="621"/>
      <c r="CQ27" s="622"/>
      <c r="CR27" s="623">
        <v>347250</v>
      </c>
      <c r="CS27" s="653"/>
      <c r="CT27" s="653"/>
      <c r="CU27" s="653"/>
      <c r="CV27" s="653"/>
      <c r="CW27" s="653"/>
      <c r="CX27" s="653"/>
      <c r="CY27" s="654"/>
      <c r="CZ27" s="628">
        <v>7.3</v>
      </c>
      <c r="DA27" s="655"/>
      <c r="DB27" s="655"/>
      <c r="DC27" s="658"/>
      <c r="DD27" s="632">
        <v>104654</v>
      </c>
      <c r="DE27" s="653"/>
      <c r="DF27" s="653"/>
      <c r="DG27" s="653"/>
      <c r="DH27" s="653"/>
      <c r="DI27" s="653"/>
      <c r="DJ27" s="653"/>
      <c r="DK27" s="654"/>
      <c r="DL27" s="632">
        <v>101008</v>
      </c>
      <c r="DM27" s="653"/>
      <c r="DN27" s="653"/>
      <c r="DO27" s="653"/>
      <c r="DP27" s="653"/>
      <c r="DQ27" s="653"/>
      <c r="DR27" s="653"/>
      <c r="DS27" s="653"/>
      <c r="DT27" s="653"/>
      <c r="DU27" s="653"/>
      <c r="DV27" s="654"/>
      <c r="DW27" s="628">
        <v>3</v>
      </c>
      <c r="DX27" s="655"/>
      <c r="DY27" s="655"/>
      <c r="DZ27" s="655"/>
      <c r="EA27" s="655"/>
      <c r="EB27" s="655"/>
      <c r="EC27" s="656"/>
    </row>
    <row r="28" spans="2:133" ht="11.25" customHeight="1" x14ac:dyDescent="0.15">
      <c r="B28" s="620" t="s">
        <v>292</v>
      </c>
      <c r="C28" s="621"/>
      <c r="D28" s="621"/>
      <c r="E28" s="621"/>
      <c r="F28" s="621"/>
      <c r="G28" s="621"/>
      <c r="H28" s="621"/>
      <c r="I28" s="621"/>
      <c r="J28" s="621"/>
      <c r="K28" s="621"/>
      <c r="L28" s="621"/>
      <c r="M28" s="621"/>
      <c r="N28" s="621"/>
      <c r="O28" s="621"/>
      <c r="P28" s="621"/>
      <c r="Q28" s="622"/>
      <c r="R28" s="623">
        <v>72920</v>
      </c>
      <c r="S28" s="624"/>
      <c r="T28" s="624"/>
      <c r="U28" s="624"/>
      <c r="V28" s="624"/>
      <c r="W28" s="624"/>
      <c r="X28" s="624"/>
      <c r="Y28" s="625"/>
      <c r="Z28" s="626">
        <v>1.5</v>
      </c>
      <c r="AA28" s="626"/>
      <c r="AB28" s="626"/>
      <c r="AC28" s="626"/>
      <c r="AD28" s="627">
        <v>3696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293</v>
      </c>
      <c r="CE28" s="621"/>
      <c r="CF28" s="621"/>
      <c r="CG28" s="621"/>
      <c r="CH28" s="621"/>
      <c r="CI28" s="621"/>
      <c r="CJ28" s="621"/>
      <c r="CK28" s="621"/>
      <c r="CL28" s="621"/>
      <c r="CM28" s="621"/>
      <c r="CN28" s="621"/>
      <c r="CO28" s="621"/>
      <c r="CP28" s="621"/>
      <c r="CQ28" s="622"/>
      <c r="CR28" s="623">
        <v>353559</v>
      </c>
      <c r="CS28" s="624"/>
      <c r="CT28" s="624"/>
      <c r="CU28" s="624"/>
      <c r="CV28" s="624"/>
      <c r="CW28" s="624"/>
      <c r="CX28" s="624"/>
      <c r="CY28" s="625"/>
      <c r="CZ28" s="628">
        <v>7.4</v>
      </c>
      <c r="DA28" s="655"/>
      <c r="DB28" s="655"/>
      <c r="DC28" s="658"/>
      <c r="DD28" s="632">
        <v>344557</v>
      </c>
      <c r="DE28" s="624"/>
      <c r="DF28" s="624"/>
      <c r="DG28" s="624"/>
      <c r="DH28" s="624"/>
      <c r="DI28" s="624"/>
      <c r="DJ28" s="624"/>
      <c r="DK28" s="625"/>
      <c r="DL28" s="632">
        <v>344557</v>
      </c>
      <c r="DM28" s="624"/>
      <c r="DN28" s="624"/>
      <c r="DO28" s="624"/>
      <c r="DP28" s="624"/>
      <c r="DQ28" s="624"/>
      <c r="DR28" s="624"/>
      <c r="DS28" s="624"/>
      <c r="DT28" s="624"/>
      <c r="DU28" s="624"/>
      <c r="DV28" s="625"/>
      <c r="DW28" s="628">
        <v>10.4</v>
      </c>
      <c r="DX28" s="655"/>
      <c r="DY28" s="655"/>
      <c r="DZ28" s="655"/>
      <c r="EA28" s="655"/>
      <c r="EB28" s="655"/>
      <c r="EC28" s="656"/>
    </row>
    <row r="29" spans="2:133" ht="11.25" customHeight="1" x14ac:dyDescent="0.15">
      <c r="B29" s="620" t="s">
        <v>294</v>
      </c>
      <c r="C29" s="621"/>
      <c r="D29" s="621"/>
      <c r="E29" s="621"/>
      <c r="F29" s="621"/>
      <c r="G29" s="621"/>
      <c r="H29" s="621"/>
      <c r="I29" s="621"/>
      <c r="J29" s="621"/>
      <c r="K29" s="621"/>
      <c r="L29" s="621"/>
      <c r="M29" s="621"/>
      <c r="N29" s="621"/>
      <c r="O29" s="621"/>
      <c r="P29" s="621"/>
      <c r="Q29" s="622"/>
      <c r="R29" s="623">
        <v>3832</v>
      </c>
      <c r="S29" s="624"/>
      <c r="T29" s="624"/>
      <c r="U29" s="624"/>
      <c r="V29" s="624"/>
      <c r="W29" s="624"/>
      <c r="X29" s="624"/>
      <c r="Y29" s="625"/>
      <c r="Z29" s="626">
        <v>0.1</v>
      </c>
      <c r="AA29" s="626"/>
      <c r="AB29" s="626"/>
      <c r="AC29" s="626"/>
      <c r="AD29" s="627" t="s">
        <v>125</v>
      </c>
      <c r="AE29" s="627"/>
      <c r="AF29" s="627"/>
      <c r="AG29" s="627"/>
      <c r="AH29" s="627"/>
      <c r="AI29" s="627"/>
      <c r="AJ29" s="627"/>
      <c r="AK29" s="627"/>
      <c r="AL29" s="628" t="s">
        <v>125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295</v>
      </c>
      <c r="CE29" s="662"/>
      <c r="CF29" s="620" t="s">
        <v>70</v>
      </c>
      <c r="CG29" s="621"/>
      <c r="CH29" s="621"/>
      <c r="CI29" s="621"/>
      <c r="CJ29" s="621"/>
      <c r="CK29" s="621"/>
      <c r="CL29" s="621"/>
      <c r="CM29" s="621"/>
      <c r="CN29" s="621"/>
      <c r="CO29" s="621"/>
      <c r="CP29" s="621"/>
      <c r="CQ29" s="622"/>
      <c r="CR29" s="623">
        <v>353559</v>
      </c>
      <c r="CS29" s="653"/>
      <c r="CT29" s="653"/>
      <c r="CU29" s="653"/>
      <c r="CV29" s="653"/>
      <c r="CW29" s="653"/>
      <c r="CX29" s="653"/>
      <c r="CY29" s="654"/>
      <c r="CZ29" s="628">
        <v>7.4</v>
      </c>
      <c r="DA29" s="655"/>
      <c r="DB29" s="655"/>
      <c r="DC29" s="658"/>
      <c r="DD29" s="632">
        <v>344557</v>
      </c>
      <c r="DE29" s="653"/>
      <c r="DF29" s="653"/>
      <c r="DG29" s="653"/>
      <c r="DH29" s="653"/>
      <c r="DI29" s="653"/>
      <c r="DJ29" s="653"/>
      <c r="DK29" s="654"/>
      <c r="DL29" s="632">
        <v>344557</v>
      </c>
      <c r="DM29" s="653"/>
      <c r="DN29" s="653"/>
      <c r="DO29" s="653"/>
      <c r="DP29" s="653"/>
      <c r="DQ29" s="653"/>
      <c r="DR29" s="653"/>
      <c r="DS29" s="653"/>
      <c r="DT29" s="653"/>
      <c r="DU29" s="653"/>
      <c r="DV29" s="654"/>
      <c r="DW29" s="628">
        <v>10.4</v>
      </c>
      <c r="DX29" s="655"/>
      <c r="DY29" s="655"/>
      <c r="DZ29" s="655"/>
      <c r="EA29" s="655"/>
      <c r="EB29" s="655"/>
      <c r="EC29" s="656"/>
    </row>
    <row r="30" spans="2:133" ht="11.25" customHeight="1" x14ac:dyDescent="0.15">
      <c r="B30" s="620" t="s">
        <v>296</v>
      </c>
      <c r="C30" s="621"/>
      <c r="D30" s="621"/>
      <c r="E30" s="621"/>
      <c r="F30" s="621"/>
      <c r="G30" s="621"/>
      <c r="H30" s="621"/>
      <c r="I30" s="621"/>
      <c r="J30" s="621"/>
      <c r="K30" s="621"/>
      <c r="L30" s="621"/>
      <c r="M30" s="621"/>
      <c r="N30" s="621"/>
      <c r="O30" s="621"/>
      <c r="P30" s="621"/>
      <c r="Q30" s="622"/>
      <c r="R30" s="623">
        <v>570235</v>
      </c>
      <c r="S30" s="624"/>
      <c r="T30" s="624"/>
      <c r="U30" s="624"/>
      <c r="V30" s="624"/>
      <c r="W30" s="624"/>
      <c r="X30" s="624"/>
      <c r="Y30" s="625"/>
      <c r="Z30" s="626">
        <v>11.7</v>
      </c>
      <c r="AA30" s="626"/>
      <c r="AB30" s="626"/>
      <c r="AC30" s="626"/>
      <c r="AD30" s="627" t="s">
        <v>125</v>
      </c>
      <c r="AE30" s="627"/>
      <c r="AF30" s="627"/>
      <c r="AG30" s="627"/>
      <c r="AH30" s="627"/>
      <c r="AI30" s="627"/>
      <c r="AJ30" s="627"/>
      <c r="AK30" s="627"/>
      <c r="AL30" s="628" t="s">
        <v>125</v>
      </c>
      <c r="AM30" s="629"/>
      <c r="AN30" s="629"/>
      <c r="AO30" s="630"/>
      <c r="AP30" s="605" t="s">
        <v>214</v>
      </c>
      <c r="AQ30" s="606"/>
      <c r="AR30" s="606"/>
      <c r="AS30" s="606"/>
      <c r="AT30" s="606"/>
      <c r="AU30" s="606"/>
      <c r="AV30" s="606"/>
      <c r="AW30" s="606"/>
      <c r="AX30" s="606"/>
      <c r="AY30" s="606"/>
      <c r="AZ30" s="606"/>
      <c r="BA30" s="606"/>
      <c r="BB30" s="606"/>
      <c r="BC30" s="606"/>
      <c r="BD30" s="606"/>
      <c r="BE30" s="606"/>
      <c r="BF30" s="607"/>
      <c r="BG30" s="605" t="s">
        <v>297</v>
      </c>
      <c r="BH30" s="659"/>
      <c r="BI30" s="659"/>
      <c r="BJ30" s="659"/>
      <c r="BK30" s="659"/>
      <c r="BL30" s="659"/>
      <c r="BM30" s="659"/>
      <c r="BN30" s="659"/>
      <c r="BO30" s="659"/>
      <c r="BP30" s="659"/>
      <c r="BQ30" s="660"/>
      <c r="BR30" s="605" t="s">
        <v>298</v>
      </c>
      <c r="BS30" s="659"/>
      <c r="BT30" s="659"/>
      <c r="BU30" s="659"/>
      <c r="BV30" s="659"/>
      <c r="BW30" s="659"/>
      <c r="BX30" s="659"/>
      <c r="BY30" s="659"/>
      <c r="BZ30" s="659"/>
      <c r="CA30" s="659"/>
      <c r="CB30" s="660"/>
      <c r="CD30" s="663"/>
      <c r="CE30" s="664"/>
      <c r="CF30" s="620" t="s">
        <v>299</v>
      </c>
      <c r="CG30" s="621"/>
      <c r="CH30" s="621"/>
      <c r="CI30" s="621"/>
      <c r="CJ30" s="621"/>
      <c r="CK30" s="621"/>
      <c r="CL30" s="621"/>
      <c r="CM30" s="621"/>
      <c r="CN30" s="621"/>
      <c r="CO30" s="621"/>
      <c r="CP30" s="621"/>
      <c r="CQ30" s="622"/>
      <c r="CR30" s="623">
        <v>338834</v>
      </c>
      <c r="CS30" s="624"/>
      <c r="CT30" s="624"/>
      <c r="CU30" s="624"/>
      <c r="CV30" s="624"/>
      <c r="CW30" s="624"/>
      <c r="CX30" s="624"/>
      <c r="CY30" s="625"/>
      <c r="CZ30" s="628">
        <v>7.1</v>
      </c>
      <c r="DA30" s="655"/>
      <c r="DB30" s="655"/>
      <c r="DC30" s="658"/>
      <c r="DD30" s="632">
        <v>330089</v>
      </c>
      <c r="DE30" s="624"/>
      <c r="DF30" s="624"/>
      <c r="DG30" s="624"/>
      <c r="DH30" s="624"/>
      <c r="DI30" s="624"/>
      <c r="DJ30" s="624"/>
      <c r="DK30" s="625"/>
      <c r="DL30" s="632">
        <v>330089</v>
      </c>
      <c r="DM30" s="624"/>
      <c r="DN30" s="624"/>
      <c r="DO30" s="624"/>
      <c r="DP30" s="624"/>
      <c r="DQ30" s="624"/>
      <c r="DR30" s="624"/>
      <c r="DS30" s="624"/>
      <c r="DT30" s="624"/>
      <c r="DU30" s="624"/>
      <c r="DV30" s="625"/>
      <c r="DW30" s="628">
        <v>9.9</v>
      </c>
      <c r="DX30" s="655"/>
      <c r="DY30" s="655"/>
      <c r="DZ30" s="655"/>
      <c r="EA30" s="655"/>
      <c r="EB30" s="655"/>
      <c r="EC30" s="656"/>
    </row>
    <row r="31" spans="2:133" ht="11.25" customHeight="1" x14ac:dyDescent="0.15">
      <c r="B31" s="636" t="s">
        <v>300</v>
      </c>
      <c r="C31" s="637"/>
      <c r="D31" s="637"/>
      <c r="E31" s="637"/>
      <c r="F31" s="637"/>
      <c r="G31" s="637"/>
      <c r="H31" s="637"/>
      <c r="I31" s="637"/>
      <c r="J31" s="637"/>
      <c r="K31" s="637"/>
      <c r="L31" s="637"/>
      <c r="M31" s="637"/>
      <c r="N31" s="637"/>
      <c r="O31" s="637"/>
      <c r="P31" s="637"/>
      <c r="Q31" s="638"/>
      <c r="R31" s="623">
        <v>45521</v>
      </c>
      <c r="S31" s="624"/>
      <c r="T31" s="624"/>
      <c r="U31" s="624"/>
      <c r="V31" s="624"/>
      <c r="W31" s="624"/>
      <c r="X31" s="624"/>
      <c r="Y31" s="625"/>
      <c r="Z31" s="626">
        <v>0.9</v>
      </c>
      <c r="AA31" s="626"/>
      <c r="AB31" s="626"/>
      <c r="AC31" s="626"/>
      <c r="AD31" s="627">
        <v>45521</v>
      </c>
      <c r="AE31" s="627"/>
      <c r="AF31" s="627"/>
      <c r="AG31" s="627"/>
      <c r="AH31" s="627"/>
      <c r="AI31" s="627"/>
      <c r="AJ31" s="627"/>
      <c r="AK31" s="627"/>
      <c r="AL31" s="628">
        <v>1.4</v>
      </c>
      <c r="AM31" s="629"/>
      <c r="AN31" s="629"/>
      <c r="AO31" s="630"/>
      <c r="AP31" s="671" t="s">
        <v>301</v>
      </c>
      <c r="AQ31" s="672"/>
      <c r="AR31" s="672"/>
      <c r="AS31" s="672"/>
      <c r="AT31" s="677" t="s">
        <v>302</v>
      </c>
      <c r="AU31" s="218"/>
      <c r="AV31" s="218"/>
      <c r="AW31" s="218"/>
      <c r="AX31" s="609" t="s">
        <v>180</v>
      </c>
      <c r="AY31" s="610"/>
      <c r="AZ31" s="610"/>
      <c r="BA31" s="610"/>
      <c r="BB31" s="610"/>
      <c r="BC31" s="610"/>
      <c r="BD31" s="610"/>
      <c r="BE31" s="610"/>
      <c r="BF31" s="611"/>
      <c r="BG31" s="670">
        <v>99.3</v>
      </c>
      <c r="BH31" s="667"/>
      <c r="BI31" s="667"/>
      <c r="BJ31" s="667"/>
      <c r="BK31" s="667"/>
      <c r="BL31" s="667"/>
      <c r="BM31" s="618">
        <v>98.4</v>
      </c>
      <c r="BN31" s="667"/>
      <c r="BO31" s="667"/>
      <c r="BP31" s="667"/>
      <c r="BQ31" s="668"/>
      <c r="BR31" s="670">
        <v>99.3</v>
      </c>
      <c r="BS31" s="667"/>
      <c r="BT31" s="667"/>
      <c r="BU31" s="667"/>
      <c r="BV31" s="667"/>
      <c r="BW31" s="667"/>
      <c r="BX31" s="618">
        <v>98.4</v>
      </c>
      <c r="BY31" s="667"/>
      <c r="BZ31" s="667"/>
      <c r="CA31" s="667"/>
      <c r="CB31" s="668"/>
      <c r="CD31" s="663"/>
      <c r="CE31" s="664"/>
      <c r="CF31" s="620" t="s">
        <v>303</v>
      </c>
      <c r="CG31" s="621"/>
      <c r="CH31" s="621"/>
      <c r="CI31" s="621"/>
      <c r="CJ31" s="621"/>
      <c r="CK31" s="621"/>
      <c r="CL31" s="621"/>
      <c r="CM31" s="621"/>
      <c r="CN31" s="621"/>
      <c r="CO31" s="621"/>
      <c r="CP31" s="621"/>
      <c r="CQ31" s="622"/>
      <c r="CR31" s="623">
        <v>14725</v>
      </c>
      <c r="CS31" s="653"/>
      <c r="CT31" s="653"/>
      <c r="CU31" s="653"/>
      <c r="CV31" s="653"/>
      <c r="CW31" s="653"/>
      <c r="CX31" s="653"/>
      <c r="CY31" s="654"/>
      <c r="CZ31" s="628">
        <v>0.3</v>
      </c>
      <c r="DA31" s="655"/>
      <c r="DB31" s="655"/>
      <c r="DC31" s="658"/>
      <c r="DD31" s="632">
        <v>14468</v>
      </c>
      <c r="DE31" s="653"/>
      <c r="DF31" s="653"/>
      <c r="DG31" s="653"/>
      <c r="DH31" s="653"/>
      <c r="DI31" s="653"/>
      <c r="DJ31" s="653"/>
      <c r="DK31" s="654"/>
      <c r="DL31" s="632">
        <v>14468</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15">
      <c r="B32" s="620" t="s">
        <v>304</v>
      </c>
      <c r="C32" s="621"/>
      <c r="D32" s="621"/>
      <c r="E32" s="621"/>
      <c r="F32" s="621"/>
      <c r="G32" s="621"/>
      <c r="H32" s="621"/>
      <c r="I32" s="621"/>
      <c r="J32" s="621"/>
      <c r="K32" s="621"/>
      <c r="L32" s="621"/>
      <c r="M32" s="621"/>
      <c r="N32" s="621"/>
      <c r="O32" s="621"/>
      <c r="P32" s="621"/>
      <c r="Q32" s="622"/>
      <c r="R32" s="623">
        <v>256901</v>
      </c>
      <c r="S32" s="624"/>
      <c r="T32" s="624"/>
      <c r="U32" s="624"/>
      <c r="V32" s="624"/>
      <c r="W32" s="624"/>
      <c r="X32" s="624"/>
      <c r="Y32" s="625"/>
      <c r="Z32" s="626">
        <v>5.3</v>
      </c>
      <c r="AA32" s="626"/>
      <c r="AB32" s="626"/>
      <c r="AC32" s="626"/>
      <c r="AD32" s="627" t="s">
        <v>125</v>
      </c>
      <c r="AE32" s="627"/>
      <c r="AF32" s="627"/>
      <c r="AG32" s="627"/>
      <c r="AH32" s="627"/>
      <c r="AI32" s="627"/>
      <c r="AJ32" s="627"/>
      <c r="AK32" s="627"/>
      <c r="AL32" s="628" t="s">
        <v>125</v>
      </c>
      <c r="AM32" s="629"/>
      <c r="AN32" s="629"/>
      <c r="AO32" s="630"/>
      <c r="AP32" s="673"/>
      <c r="AQ32" s="674"/>
      <c r="AR32" s="674"/>
      <c r="AS32" s="674"/>
      <c r="AT32" s="678"/>
      <c r="AU32" s="217" t="s">
        <v>305</v>
      </c>
      <c r="AX32" s="620" t="s">
        <v>306</v>
      </c>
      <c r="AY32" s="621"/>
      <c r="AZ32" s="621"/>
      <c r="BA32" s="621"/>
      <c r="BB32" s="621"/>
      <c r="BC32" s="621"/>
      <c r="BD32" s="621"/>
      <c r="BE32" s="621"/>
      <c r="BF32" s="622"/>
      <c r="BG32" s="680">
        <v>99.5</v>
      </c>
      <c r="BH32" s="653"/>
      <c r="BI32" s="653"/>
      <c r="BJ32" s="653"/>
      <c r="BK32" s="653"/>
      <c r="BL32" s="653"/>
      <c r="BM32" s="629">
        <v>98.6</v>
      </c>
      <c r="BN32" s="653"/>
      <c r="BO32" s="653"/>
      <c r="BP32" s="653"/>
      <c r="BQ32" s="669"/>
      <c r="BR32" s="680">
        <v>98.8</v>
      </c>
      <c r="BS32" s="653"/>
      <c r="BT32" s="653"/>
      <c r="BU32" s="653"/>
      <c r="BV32" s="653"/>
      <c r="BW32" s="653"/>
      <c r="BX32" s="629">
        <v>98</v>
      </c>
      <c r="BY32" s="653"/>
      <c r="BZ32" s="653"/>
      <c r="CA32" s="653"/>
      <c r="CB32" s="669"/>
      <c r="CD32" s="665"/>
      <c r="CE32" s="666"/>
      <c r="CF32" s="620" t="s">
        <v>307</v>
      </c>
      <c r="CG32" s="621"/>
      <c r="CH32" s="621"/>
      <c r="CI32" s="621"/>
      <c r="CJ32" s="621"/>
      <c r="CK32" s="621"/>
      <c r="CL32" s="621"/>
      <c r="CM32" s="621"/>
      <c r="CN32" s="621"/>
      <c r="CO32" s="621"/>
      <c r="CP32" s="621"/>
      <c r="CQ32" s="622"/>
      <c r="CR32" s="623" t="s">
        <v>125</v>
      </c>
      <c r="CS32" s="624"/>
      <c r="CT32" s="624"/>
      <c r="CU32" s="624"/>
      <c r="CV32" s="624"/>
      <c r="CW32" s="624"/>
      <c r="CX32" s="624"/>
      <c r="CY32" s="625"/>
      <c r="CZ32" s="628" t="s">
        <v>125</v>
      </c>
      <c r="DA32" s="655"/>
      <c r="DB32" s="655"/>
      <c r="DC32" s="658"/>
      <c r="DD32" s="632" t="s">
        <v>125</v>
      </c>
      <c r="DE32" s="624"/>
      <c r="DF32" s="624"/>
      <c r="DG32" s="624"/>
      <c r="DH32" s="624"/>
      <c r="DI32" s="624"/>
      <c r="DJ32" s="624"/>
      <c r="DK32" s="625"/>
      <c r="DL32" s="632" t="s">
        <v>125</v>
      </c>
      <c r="DM32" s="624"/>
      <c r="DN32" s="624"/>
      <c r="DO32" s="624"/>
      <c r="DP32" s="624"/>
      <c r="DQ32" s="624"/>
      <c r="DR32" s="624"/>
      <c r="DS32" s="624"/>
      <c r="DT32" s="624"/>
      <c r="DU32" s="624"/>
      <c r="DV32" s="625"/>
      <c r="DW32" s="628" t="s">
        <v>125</v>
      </c>
      <c r="DX32" s="655"/>
      <c r="DY32" s="655"/>
      <c r="DZ32" s="655"/>
      <c r="EA32" s="655"/>
      <c r="EB32" s="655"/>
      <c r="EC32" s="656"/>
    </row>
    <row r="33" spans="2:133" ht="11.25" customHeight="1" x14ac:dyDescent="0.15">
      <c r="B33" s="620" t="s">
        <v>308</v>
      </c>
      <c r="C33" s="621"/>
      <c r="D33" s="621"/>
      <c r="E33" s="621"/>
      <c r="F33" s="621"/>
      <c r="G33" s="621"/>
      <c r="H33" s="621"/>
      <c r="I33" s="621"/>
      <c r="J33" s="621"/>
      <c r="K33" s="621"/>
      <c r="L33" s="621"/>
      <c r="M33" s="621"/>
      <c r="N33" s="621"/>
      <c r="O33" s="621"/>
      <c r="P33" s="621"/>
      <c r="Q33" s="622"/>
      <c r="R33" s="623">
        <v>31593</v>
      </c>
      <c r="S33" s="624"/>
      <c r="T33" s="624"/>
      <c r="U33" s="624"/>
      <c r="V33" s="624"/>
      <c r="W33" s="624"/>
      <c r="X33" s="624"/>
      <c r="Y33" s="625"/>
      <c r="Z33" s="626">
        <v>0.6</v>
      </c>
      <c r="AA33" s="626"/>
      <c r="AB33" s="626"/>
      <c r="AC33" s="626"/>
      <c r="AD33" s="627" t="s">
        <v>125</v>
      </c>
      <c r="AE33" s="627"/>
      <c r="AF33" s="627"/>
      <c r="AG33" s="627"/>
      <c r="AH33" s="627"/>
      <c r="AI33" s="627"/>
      <c r="AJ33" s="627"/>
      <c r="AK33" s="627"/>
      <c r="AL33" s="628" t="s">
        <v>125</v>
      </c>
      <c r="AM33" s="629"/>
      <c r="AN33" s="629"/>
      <c r="AO33" s="630"/>
      <c r="AP33" s="675"/>
      <c r="AQ33" s="676"/>
      <c r="AR33" s="676"/>
      <c r="AS33" s="676"/>
      <c r="AT33" s="679"/>
      <c r="AU33" s="219"/>
      <c r="AV33" s="219"/>
      <c r="AW33" s="219"/>
      <c r="AX33" s="644" t="s">
        <v>309</v>
      </c>
      <c r="AY33" s="645"/>
      <c r="AZ33" s="645"/>
      <c r="BA33" s="645"/>
      <c r="BB33" s="645"/>
      <c r="BC33" s="645"/>
      <c r="BD33" s="645"/>
      <c r="BE33" s="645"/>
      <c r="BF33" s="646"/>
      <c r="BG33" s="681">
        <v>99.1</v>
      </c>
      <c r="BH33" s="682"/>
      <c r="BI33" s="682"/>
      <c r="BJ33" s="682"/>
      <c r="BK33" s="682"/>
      <c r="BL33" s="682"/>
      <c r="BM33" s="683">
        <v>98.1</v>
      </c>
      <c r="BN33" s="682"/>
      <c r="BO33" s="682"/>
      <c r="BP33" s="682"/>
      <c r="BQ33" s="684"/>
      <c r="BR33" s="681">
        <v>99.5</v>
      </c>
      <c r="BS33" s="682"/>
      <c r="BT33" s="682"/>
      <c r="BU33" s="682"/>
      <c r="BV33" s="682"/>
      <c r="BW33" s="682"/>
      <c r="BX33" s="683">
        <v>98.4</v>
      </c>
      <c r="BY33" s="682"/>
      <c r="BZ33" s="682"/>
      <c r="CA33" s="682"/>
      <c r="CB33" s="684"/>
      <c r="CD33" s="620" t="s">
        <v>310</v>
      </c>
      <c r="CE33" s="621"/>
      <c r="CF33" s="621"/>
      <c r="CG33" s="621"/>
      <c r="CH33" s="621"/>
      <c r="CI33" s="621"/>
      <c r="CJ33" s="621"/>
      <c r="CK33" s="621"/>
      <c r="CL33" s="621"/>
      <c r="CM33" s="621"/>
      <c r="CN33" s="621"/>
      <c r="CO33" s="621"/>
      <c r="CP33" s="621"/>
      <c r="CQ33" s="622"/>
      <c r="CR33" s="623">
        <v>2723522</v>
      </c>
      <c r="CS33" s="653"/>
      <c r="CT33" s="653"/>
      <c r="CU33" s="653"/>
      <c r="CV33" s="653"/>
      <c r="CW33" s="653"/>
      <c r="CX33" s="653"/>
      <c r="CY33" s="654"/>
      <c r="CZ33" s="628">
        <v>57.4</v>
      </c>
      <c r="DA33" s="655"/>
      <c r="DB33" s="655"/>
      <c r="DC33" s="658"/>
      <c r="DD33" s="632">
        <v>2314247</v>
      </c>
      <c r="DE33" s="653"/>
      <c r="DF33" s="653"/>
      <c r="DG33" s="653"/>
      <c r="DH33" s="653"/>
      <c r="DI33" s="653"/>
      <c r="DJ33" s="653"/>
      <c r="DK33" s="654"/>
      <c r="DL33" s="632">
        <v>1488680</v>
      </c>
      <c r="DM33" s="653"/>
      <c r="DN33" s="653"/>
      <c r="DO33" s="653"/>
      <c r="DP33" s="653"/>
      <c r="DQ33" s="653"/>
      <c r="DR33" s="653"/>
      <c r="DS33" s="653"/>
      <c r="DT33" s="653"/>
      <c r="DU33" s="653"/>
      <c r="DV33" s="654"/>
      <c r="DW33" s="628">
        <v>44.9</v>
      </c>
      <c r="DX33" s="655"/>
      <c r="DY33" s="655"/>
      <c r="DZ33" s="655"/>
      <c r="EA33" s="655"/>
      <c r="EB33" s="655"/>
      <c r="EC33" s="656"/>
    </row>
    <row r="34" spans="2:133" ht="11.25" customHeight="1" x14ac:dyDescent="0.15">
      <c r="B34" s="620" t="s">
        <v>311</v>
      </c>
      <c r="C34" s="621"/>
      <c r="D34" s="621"/>
      <c r="E34" s="621"/>
      <c r="F34" s="621"/>
      <c r="G34" s="621"/>
      <c r="H34" s="621"/>
      <c r="I34" s="621"/>
      <c r="J34" s="621"/>
      <c r="K34" s="621"/>
      <c r="L34" s="621"/>
      <c r="M34" s="621"/>
      <c r="N34" s="621"/>
      <c r="O34" s="621"/>
      <c r="P34" s="621"/>
      <c r="Q34" s="622"/>
      <c r="R34" s="623">
        <v>17970</v>
      </c>
      <c r="S34" s="624"/>
      <c r="T34" s="624"/>
      <c r="U34" s="624"/>
      <c r="V34" s="624"/>
      <c r="W34" s="624"/>
      <c r="X34" s="624"/>
      <c r="Y34" s="625"/>
      <c r="Z34" s="626">
        <v>0.4</v>
      </c>
      <c r="AA34" s="626"/>
      <c r="AB34" s="626"/>
      <c r="AC34" s="626"/>
      <c r="AD34" s="627" t="s">
        <v>125</v>
      </c>
      <c r="AE34" s="627"/>
      <c r="AF34" s="627"/>
      <c r="AG34" s="627"/>
      <c r="AH34" s="627"/>
      <c r="AI34" s="627"/>
      <c r="AJ34" s="627"/>
      <c r="AK34" s="627"/>
      <c r="AL34" s="628" t="s">
        <v>125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312</v>
      </c>
      <c r="CE34" s="621"/>
      <c r="CF34" s="621"/>
      <c r="CG34" s="621"/>
      <c r="CH34" s="621"/>
      <c r="CI34" s="621"/>
      <c r="CJ34" s="621"/>
      <c r="CK34" s="621"/>
      <c r="CL34" s="621"/>
      <c r="CM34" s="621"/>
      <c r="CN34" s="621"/>
      <c r="CO34" s="621"/>
      <c r="CP34" s="621"/>
      <c r="CQ34" s="622"/>
      <c r="CR34" s="623">
        <v>878112</v>
      </c>
      <c r="CS34" s="624"/>
      <c r="CT34" s="624"/>
      <c r="CU34" s="624"/>
      <c r="CV34" s="624"/>
      <c r="CW34" s="624"/>
      <c r="CX34" s="624"/>
      <c r="CY34" s="625"/>
      <c r="CZ34" s="628">
        <v>18.5</v>
      </c>
      <c r="DA34" s="655"/>
      <c r="DB34" s="655"/>
      <c r="DC34" s="658"/>
      <c r="DD34" s="632">
        <v>662472</v>
      </c>
      <c r="DE34" s="624"/>
      <c r="DF34" s="624"/>
      <c r="DG34" s="624"/>
      <c r="DH34" s="624"/>
      <c r="DI34" s="624"/>
      <c r="DJ34" s="624"/>
      <c r="DK34" s="625"/>
      <c r="DL34" s="632">
        <v>585319</v>
      </c>
      <c r="DM34" s="624"/>
      <c r="DN34" s="624"/>
      <c r="DO34" s="624"/>
      <c r="DP34" s="624"/>
      <c r="DQ34" s="624"/>
      <c r="DR34" s="624"/>
      <c r="DS34" s="624"/>
      <c r="DT34" s="624"/>
      <c r="DU34" s="624"/>
      <c r="DV34" s="625"/>
      <c r="DW34" s="628">
        <v>17.600000000000001</v>
      </c>
      <c r="DX34" s="655"/>
      <c r="DY34" s="655"/>
      <c r="DZ34" s="655"/>
      <c r="EA34" s="655"/>
      <c r="EB34" s="655"/>
      <c r="EC34" s="656"/>
    </row>
    <row r="35" spans="2:133" ht="11.25" customHeight="1" x14ac:dyDescent="0.15">
      <c r="B35" s="620" t="s">
        <v>313</v>
      </c>
      <c r="C35" s="621"/>
      <c r="D35" s="621"/>
      <c r="E35" s="621"/>
      <c r="F35" s="621"/>
      <c r="G35" s="621"/>
      <c r="H35" s="621"/>
      <c r="I35" s="621"/>
      <c r="J35" s="621"/>
      <c r="K35" s="621"/>
      <c r="L35" s="621"/>
      <c r="M35" s="621"/>
      <c r="N35" s="621"/>
      <c r="O35" s="621"/>
      <c r="P35" s="621"/>
      <c r="Q35" s="622"/>
      <c r="R35" s="623">
        <v>70716</v>
      </c>
      <c r="S35" s="624"/>
      <c r="T35" s="624"/>
      <c r="U35" s="624"/>
      <c r="V35" s="624"/>
      <c r="W35" s="624"/>
      <c r="X35" s="624"/>
      <c r="Y35" s="625"/>
      <c r="Z35" s="626">
        <v>1.5</v>
      </c>
      <c r="AA35" s="626"/>
      <c r="AB35" s="626"/>
      <c r="AC35" s="626"/>
      <c r="AD35" s="627" t="s">
        <v>125</v>
      </c>
      <c r="AE35" s="627"/>
      <c r="AF35" s="627"/>
      <c r="AG35" s="627"/>
      <c r="AH35" s="627"/>
      <c r="AI35" s="627"/>
      <c r="AJ35" s="627"/>
      <c r="AK35" s="627"/>
      <c r="AL35" s="628" t="s">
        <v>125</v>
      </c>
      <c r="AM35" s="629"/>
      <c r="AN35" s="629"/>
      <c r="AO35" s="630"/>
      <c r="AP35" s="222"/>
      <c r="AQ35" s="605" t="s">
        <v>314</v>
      </c>
      <c r="AR35" s="606"/>
      <c r="AS35" s="606"/>
      <c r="AT35" s="606"/>
      <c r="AU35" s="606"/>
      <c r="AV35" s="606"/>
      <c r="AW35" s="606"/>
      <c r="AX35" s="606"/>
      <c r="AY35" s="606"/>
      <c r="AZ35" s="606"/>
      <c r="BA35" s="606"/>
      <c r="BB35" s="606"/>
      <c r="BC35" s="606"/>
      <c r="BD35" s="606"/>
      <c r="BE35" s="606"/>
      <c r="BF35" s="607"/>
      <c r="BG35" s="605" t="s">
        <v>315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316</v>
      </c>
      <c r="CE35" s="621"/>
      <c r="CF35" s="621"/>
      <c r="CG35" s="621"/>
      <c r="CH35" s="621"/>
      <c r="CI35" s="621"/>
      <c r="CJ35" s="621"/>
      <c r="CK35" s="621"/>
      <c r="CL35" s="621"/>
      <c r="CM35" s="621"/>
      <c r="CN35" s="621"/>
      <c r="CO35" s="621"/>
      <c r="CP35" s="621"/>
      <c r="CQ35" s="622"/>
      <c r="CR35" s="623">
        <v>112356</v>
      </c>
      <c r="CS35" s="653"/>
      <c r="CT35" s="653"/>
      <c r="CU35" s="653"/>
      <c r="CV35" s="653"/>
      <c r="CW35" s="653"/>
      <c r="CX35" s="653"/>
      <c r="CY35" s="654"/>
      <c r="CZ35" s="628">
        <v>2.4</v>
      </c>
      <c r="DA35" s="655"/>
      <c r="DB35" s="655"/>
      <c r="DC35" s="658"/>
      <c r="DD35" s="632">
        <v>92564</v>
      </c>
      <c r="DE35" s="653"/>
      <c r="DF35" s="653"/>
      <c r="DG35" s="653"/>
      <c r="DH35" s="653"/>
      <c r="DI35" s="653"/>
      <c r="DJ35" s="653"/>
      <c r="DK35" s="654"/>
      <c r="DL35" s="632">
        <v>92495</v>
      </c>
      <c r="DM35" s="653"/>
      <c r="DN35" s="653"/>
      <c r="DO35" s="653"/>
      <c r="DP35" s="653"/>
      <c r="DQ35" s="653"/>
      <c r="DR35" s="653"/>
      <c r="DS35" s="653"/>
      <c r="DT35" s="653"/>
      <c r="DU35" s="653"/>
      <c r="DV35" s="654"/>
      <c r="DW35" s="628">
        <v>2.8</v>
      </c>
      <c r="DX35" s="655"/>
      <c r="DY35" s="655"/>
      <c r="DZ35" s="655"/>
      <c r="EA35" s="655"/>
      <c r="EB35" s="655"/>
      <c r="EC35" s="656"/>
    </row>
    <row r="36" spans="2:133" ht="11.25" customHeight="1" x14ac:dyDescent="0.15">
      <c r="B36" s="620" t="s">
        <v>317</v>
      </c>
      <c r="C36" s="621"/>
      <c r="D36" s="621"/>
      <c r="E36" s="621"/>
      <c r="F36" s="621"/>
      <c r="G36" s="621"/>
      <c r="H36" s="621"/>
      <c r="I36" s="621"/>
      <c r="J36" s="621"/>
      <c r="K36" s="621"/>
      <c r="L36" s="621"/>
      <c r="M36" s="621"/>
      <c r="N36" s="621"/>
      <c r="O36" s="621"/>
      <c r="P36" s="621"/>
      <c r="Q36" s="622"/>
      <c r="R36" s="623">
        <v>60435</v>
      </c>
      <c r="S36" s="624"/>
      <c r="T36" s="624"/>
      <c r="U36" s="624"/>
      <c r="V36" s="624"/>
      <c r="W36" s="624"/>
      <c r="X36" s="624"/>
      <c r="Y36" s="625"/>
      <c r="Z36" s="626">
        <v>1.2</v>
      </c>
      <c r="AA36" s="626"/>
      <c r="AB36" s="626"/>
      <c r="AC36" s="626"/>
      <c r="AD36" s="627" t="s">
        <v>125</v>
      </c>
      <c r="AE36" s="627"/>
      <c r="AF36" s="627"/>
      <c r="AG36" s="627"/>
      <c r="AH36" s="627"/>
      <c r="AI36" s="627"/>
      <c r="AJ36" s="627"/>
      <c r="AK36" s="627"/>
      <c r="AL36" s="628" t="s">
        <v>125</v>
      </c>
      <c r="AM36" s="629"/>
      <c r="AN36" s="629"/>
      <c r="AO36" s="630"/>
      <c r="AP36" s="222"/>
      <c r="AQ36" s="685" t="s">
        <v>318</v>
      </c>
      <c r="AR36" s="686"/>
      <c r="AS36" s="686"/>
      <c r="AT36" s="686"/>
      <c r="AU36" s="686"/>
      <c r="AV36" s="686"/>
      <c r="AW36" s="686"/>
      <c r="AX36" s="686"/>
      <c r="AY36" s="687"/>
      <c r="AZ36" s="612">
        <v>913360</v>
      </c>
      <c r="BA36" s="613"/>
      <c r="BB36" s="613"/>
      <c r="BC36" s="613"/>
      <c r="BD36" s="613"/>
      <c r="BE36" s="613"/>
      <c r="BF36" s="688"/>
      <c r="BG36" s="609" t="s">
        <v>319</v>
      </c>
      <c r="BH36" s="610"/>
      <c r="BI36" s="610"/>
      <c r="BJ36" s="610"/>
      <c r="BK36" s="610"/>
      <c r="BL36" s="610"/>
      <c r="BM36" s="610"/>
      <c r="BN36" s="610"/>
      <c r="BO36" s="610"/>
      <c r="BP36" s="610"/>
      <c r="BQ36" s="610"/>
      <c r="BR36" s="610"/>
      <c r="BS36" s="610"/>
      <c r="BT36" s="610"/>
      <c r="BU36" s="611"/>
      <c r="BV36" s="612">
        <v>58712</v>
      </c>
      <c r="BW36" s="613"/>
      <c r="BX36" s="613"/>
      <c r="BY36" s="613"/>
      <c r="BZ36" s="613"/>
      <c r="CA36" s="613"/>
      <c r="CB36" s="688"/>
      <c r="CD36" s="620" t="s">
        <v>320</v>
      </c>
      <c r="CE36" s="621"/>
      <c r="CF36" s="621"/>
      <c r="CG36" s="621"/>
      <c r="CH36" s="621"/>
      <c r="CI36" s="621"/>
      <c r="CJ36" s="621"/>
      <c r="CK36" s="621"/>
      <c r="CL36" s="621"/>
      <c r="CM36" s="621"/>
      <c r="CN36" s="621"/>
      <c r="CO36" s="621"/>
      <c r="CP36" s="621"/>
      <c r="CQ36" s="622"/>
      <c r="CR36" s="623">
        <v>1086140</v>
      </c>
      <c r="CS36" s="624"/>
      <c r="CT36" s="624"/>
      <c r="CU36" s="624"/>
      <c r="CV36" s="624"/>
      <c r="CW36" s="624"/>
      <c r="CX36" s="624"/>
      <c r="CY36" s="625"/>
      <c r="CZ36" s="628">
        <v>22.9</v>
      </c>
      <c r="DA36" s="655"/>
      <c r="DB36" s="655"/>
      <c r="DC36" s="658"/>
      <c r="DD36" s="632">
        <v>974783</v>
      </c>
      <c r="DE36" s="624"/>
      <c r="DF36" s="624"/>
      <c r="DG36" s="624"/>
      <c r="DH36" s="624"/>
      <c r="DI36" s="624"/>
      <c r="DJ36" s="624"/>
      <c r="DK36" s="625"/>
      <c r="DL36" s="632">
        <v>529721</v>
      </c>
      <c r="DM36" s="624"/>
      <c r="DN36" s="624"/>
      <c r="DO36" s="624"/>
      <c r="DP36" s="624"/>
      <c r="DQ36" s="624"/>
      <c r="DR36" s="624"/>
      <c r="DS36" s="624"/>
      <c r="DT36" s="624"/>
      <c r="DU36" s="624"/>
      <c r="DV36" s="625"/>
      <c r="DW36" s="628">
        <v>16</v>
      </c>
      <c r="DX36" s="655"/>
      <c r="DY36" s="655"/>
      <c r="DZ36" s="655"/>
      <c r="EA36" s="655"/>
      <c r="EB36" s="655"/>
      <c r="EC36" s="656"/>
    </row>
    <row r="37" spans="2:133" ht="11.25" customHeight="1" x14ac:dyDescent="0.15">
      <c r="B37" s="620" t="s">
        <v>321</v>
      </c>
      <c r="C37" s="621"/>
      <c r="D37" s="621"/>
      <c r="E37" s="621"/>
      <c r="F37" s="621"/>
      <c r="G37" s="621"/>
      <c r="H37" s="621"/>
      <c r="I37" s="621"/>
      <c r="J37" s="621"/>
      <c r="K37" s="621"/>
      <c r="L37" s="621"/>
      <c r="M37" s="621"/>
      <c r="N37" s="621"/>
      <c r="O37" s="621"/>
      <c r="P37" s="621"/>
      <c r="Q37" s="622"/>
      <c r="R37" s="623">
        <v>123121</v>
      </c>
      <c r="S37" s="624"/>
      <c r="T37" s="624"/>
      <c r="U37" s="624"/>
      <c r="V37" s="624"/>
      <c r="W37" s="624"/>
      <c r="X37" s="624"/>
      <c r="Y37" s="625"/>
      <c r="Z37" s="626">
        <v>2.5</v>
      </c>
      <c r="AA37" s="626"/>
      <c r="AB37" s="626"/>
      <c r="AC37" s="626"/>
      <c r="AD37" s="627">
        <v>41249</v>
      </c>
      <c r="AE37" s="627"/>
      <c r="AF37" s="627"/>
      <c r="AG37" s="627"/>
      <c r="AH37" s="627"/>
      <c r="AI37" s="627"/>
      <c r="AJ37" s="627"/>
      <c r="AK37" s="627"/>
      <c r="AL37" s="628">
        <v>1.3</v>
      </c>
      <c r="AM37" s="629"/>
      <c r="AN37" s="629"/>
      <c r="AO37" s="630"/>
      <c r="AQ37" s="689" t="s">
        <v>322</v>
      </c>
      <c r="AR37" s="690"/>
      <c r="AS37" s="690"/>
      <c r="AT37" s="690"/>
      <c r="AU37" s="690"/>
      <c r="AV37" s="690"/>
      <c r="AW37" s="690"/>
      <c r="AX37" s="690"/>
      <c r="AY37" s="691"/>
      <c r="AZ37" s="623">
        <v>371752</v>
      </c>
      <c r="BA37" s="624"/>
      <c r="BB37" s="624"/>
      <c r="BC37" s="624"/>
      <c r="BD37" s="653"/>
      <c r="BE37" s="653"/>
      <c r="BF37" s="669"/>
      <c r="BG37" s="620" t="s">
        <v>323</v>
      </c>
      <c r="BH37" s="621"/>
      <c r="BI37" s="621"/>
      <c r="BJ37" s="621"/>
      <c r="BK37" s="621"/>
      <c r="BL37" s="621"/>
      <c r="BM37" s="621"/>
      <c r="BN37" s="621"/>
      <c r="BO37" s="621"/>
      <c r="BP37" s="621"/>
      <c r="BQ37" s="621"/>
      <c r="BR37" s="621"/>
      <c r="BS37" s="621"/>
      <c r="BT37" s="621"/>
      <c r="BU37" s="622"/>
      <c r="BV37" s="623">
        <v>53936</v>
      </c>
      <c r="BW37" s="624"/>
      <c r="BX37" s="624"/>
      <c r="BY37" s="624"/>
      <c r="BZ37" s="624"/>
      <c r="CA37" s="624"/>
      <c r="CB37" s="633"/>
      <c r="CD37" s="620" t="s">
        <v>324</v>
      </c>
      <c r="CE37" s="621"/>
      <c r="CF37" s="621"/>
      <c r="CG37" s="621"/>
      <c r="CH37" s="621"/>
      <c r="CI37" s="621"/>
      <c r="CJ37" s="621"/>
      <c r="CK37" s="621"/>
      <c r="CL37" s="621"/>
      <c r="CM37" s="621"/>
      <c r="CN37" s="621"/>
      <c r="CO37" s="621"/>
      <c r="CP37" s="621"/>
      <c r="CQ37" s="622"/>
      <c r="CR37" s="623">
        <v>215576</v>
      </c>
      <c r="CS37" s="653"/>
      <c r="CT37" s="653"/>
      <c r="CU37" s="653"/>
      <c r="CV37" s="653"/>
      <c r="CW37" s="653"/>
      <c r="CX37" s="653"/>
      <c r="CY37" s="654"/>
      <c r="CZ37" s="628">
        <v>4.5</v>
      </c>
      <c r="DA37" s="655"/>
      <c r="DB37" s="655"/>
      <c r="DC37" s="658"/>
      <c r="DD37" s="632">
        <v>215576</v>
      </c>
      <c r="DE37" s="653"/>
      <c r="DF37" s="653"/>
      <c r="DG37" s="653"/>
      <c r="DH37" s="653"/>
      <c r="DI37" s="653"/>
      <c r="DJ37" s="653"/>
      <c r="DK37" s="654"/>
      <c r="DL37" s="632">
        <v>207988</v>
      </c>
      <c r="DM37" s="653"/>
      <c r="DN37" s="653"/>
      <c r="DO37" s="653"/>
      <c r="DP37" s="653"/>
      <c r="DQ37" s="653"/>
      <c r="DR37" s="653"/>
      <c r="DS37" s="653"/>
      <c r="DT37" s="653"/>
      <c r="DU37" s="653"/>
      <c r="DV37" s="654"/>
      <c r="DW37" s="628">
        <v>6.3</v>
      </c>
      <c r="DX37" s="655"/>
      <c r="DY37" s="655"/>
      <c r="DZ37" s="655"/>
      <c r="EA37" s="655"/>
      <c r="EB37" s="655"/>
      <c r="EC37" s="656"/>
    </row>
    <row r="38" spans="2:133" ht="11.25" customHeight="1" x14ac:dyDescent="0.15">
      <c r="B38" s="620" t="s">
        <v>325</v>
      </c>
      <c r="C38" s="621"/>
      <c r="D38" s="621"/>
      <c r="E38" s="621"/>
      <c r="F38" s="621"/>
      <c r="G38" s="621"/>
      <c r="H38" s="621"/>
      <c r="I38" s="621"/>
      <c r="J38" s="621"/>
      <c r="K38" s="621"/>
      <c r="L38" s="621"/>
      <c r="M38" s="621"/>
      <c r="N38" s="621"/>
      <c r="O38" s="621"/>
      <c r="P38" s="621"/>
      <c r="Q38" s="622"/>
      <c r="R38" s="623">
        <v>139311</v>
      </c>
      <c r="S38" s="624"/>
      <c r="T38" s="624"/>
      <c r="U38" s="624"/>
      <c r="V38" s="624"/>
      <c r="W38" s="624"/>
      <c r="X38" s="624"/>
      <c r="Y38" s="625"/>
      <c r="Z38" s="626">
        <v>2.9</v>
      </c>
      <c r="AA38" s="626"/>
      <c r="AB38" s="626"/>
      <c r="AC38" s="626"/>
      <c r="AD38" s="627" t="s">
        <v>125</v>
      </c>
      <c r="AE38" s="627"/>
      <c r="AF38" s="627"/>
      <c r="AG38" s="627"/>
      <c r="AH38" s="627"/>
      <c r="AI38" s="627"/>
      <c r="AJ38" s="627"/>
      <c r="AK38" s="627"/>
      <c r="AL38" s="628" t="s">
        <v>125</v>
      </c>
      <c r="AM38" s="629"/>
      <c r="AN38" s="629"/>
      <c r="AO38" s="630"/>
      <c r="AQ38" s="689" t="s">
        <v>326</v>
      </c>
      <c r="AR38" s="690"/>
      <c r="AS38" s="690"/>
      <c r="AT38" s="690"/>
      <c r="AU38" s="690"/>
      <c r="AV38" s="690"/>
      <c r="AW38" s="690"/>
      <c r="AX38" s="690"/>
      <c r="AY38" s="691"/>
      <c r="AZ38" s="623">
        <v>260045</v>
      </c>
      <c r="BA38" s="624"/>
      <c r="BB38" s="624"/>
      <c r="BC38" s="624"/>
      <c r="BD38" s="653"/>
      <c r="BE38" s="653"/>
      <c r="BF38" s="669"/>
      <c r="BG38" s="620" t="s">
        <v>327</v>
      </c>
      <c r="BH38" s="621"/>
      <c r="BI38" s="621"/>
      <c r="BJ38" s="621"/>
      <c r="BK38" s="621"/>
      <c r="BL38" s="621"/>
      <c r="BM38" s="621"/>
      <c r="BN38" s="621"/>
      <c r="BO38" s="621"/>
      <c r="BP38" s="621"/>
      <c r="BQ38" s="621"/>
      <c r="BR38" s="621"/>
      <c r="BS38" s="621"/>
      <c r="BT38" s="621"/>
      <c r="BU38" s="622"/>
      <c r="BV38" s="623">
        <v>823</v>
      </c>
      <c r="BW38" s="624"/>
      <c r="BX38" s="624"/>
      <c r="BY38" s="624"/>
      <c r="BZ38" s="624"/>
      <c r="CA38" s="624"/>
      <c r="CB38" s="633"/>
      <c r="CD38" s="620" t="s">
        <v>328</v>
      </c>
      <c r="CE38" s="621"/>
      <c r="CF38" s="621"/>
      <c r="CG38" s="621"/>
      <c r="CH38" s="621"/>
      <c r="CI38" s="621"/>
      <c r="CJ38" s="621"/>
      <c r="CK38" s="621"/>
      <c r="CL38" s="621"/>
      <c r="CM38" s="621"/>
      <c r="CN38" s="621"/>
      <c r="CO38" s="621"/>
      <c r="CP38" s="621"/>
      <c r="CQ38" s="622"/>
      <c r="CR38" s="623">
        <v>541608</v>
      </c>
      <c r="CS38" s="624"/>
      <c r="CT38" s="624"/>
      <c r="CU38" s="624"/>
      <c r="CV38" s="624"/>
      <c r="CW38" s="624"/>
      <c r="CX38" s="624"/>
      <c r="CY38" s="625"/>
      <c r="CZ38" s="628">
        <v>11.4</v>
      </c>
      <c r="DA38" s="655"/>
      <c r="DB38" s="655"/>
      <c r="DC38" s="658"/>
      <c r="DD38" s="632">
        <v>505596</v>
      </c>
      <c r="DE38" s="624"/>
      <c r="DF38" s="624"/>
      <c r="DG38" s="624"/>
      <c r="DH38" s="624"/>
      <c r="DI38" s="624"/>
      <c r="DJ38" s="624"/>
      <c r="DK38" s="625"/>
      <c r="DL38" s="632">
        <v>241145</v>
      </c>
      <c r="DM38" s="624"/>
      <c r="DN38" s="624"/>
      <c r="DO38" s="624"/>
      <c r="DP38" s="624"/>
      <c r="DQ38" s="624"/>
      <c r="DR38" s="624"/>
      <c r="DS38" s="624"/>
      <c r="DT38" s="624"/>
      <c r="DU38" s="624"/>
      <c r="DV38" s="625"/>
      <c r="DW38" s="628">
        <v>7.3</v>
      </c>
      <c r="DX38" s="655"/>
      <c r="DY38" s="655"/>
      <c r="DZ38" s="655"/>
      <c r="EA38" s="655"/>
      <c r="EB38" s="655"/>
      <c r="EC38" s="656"/>
    </row>
    <row r="39" spans="2:133" ht="11.25" customHeight="1" x14ac:dyDescent="0.15">
      <c r="B39" s="620" t="s">
        <v>329</v>
      </c>
      <c r="C39" s="621"/>
      <c r="D39" s="621"/>
      <c r="E39" s="621"/>
      <c r="F39" s="621"/>
      <c r="G39" s="621"/>
      <c r="H39" s="621"/>
      <c r="I39" s="621"/>
      <c r="J39" s="621"/>
      <c r="K39" s="621"/>
      <c r="L39" s="621"/>
      <c r="M39" s="621"/>
      <c r="N39" s="621"/>
      <c r="O39" s="621"/>
      <c r="P39" s="621"/>
      <c r="Q39" s="622"/>
      <c r="R39" s="623" t="s">
        <v>125</v>
      </c>
      <c r="S39" s="624"/>
      <c r="T39" s="624"/>
      <c r="U39" s="624"/>
      <c r="V39" s="624"/>
      <c r="W39" s="624"/>
      <c r="X39" s="624"/>
      <c r="Y39" s="625"/>
      <c r="Z39" s="626" t="s">
        <v>125</v>
      </c>
      <c r="AA39" s="626"/>
      <c r="AB39" s="626"/>
      <c r="AC39" s="626"/>
      <c r="AD39" s="627" t="s">
        <v>125</v>
      </c>
      <c r="AE39" s="627"/>
      <c r="AF39" s="627"/>
      <c r="AG39" s="627"/>
      <c r="AH39" s="627"/>
      <c r="AI39" s="627"/>
      <c r="AJ39" s="627"/>
      <c r="AK39" s="627"/>
      <c r="AL39" s="628" t="s">
        <v>125</v>
      </c>
      <c r="AM39" s="629"/>
      <c r="AN39" s="629"/>
      <c r="AO39" s="630"/>
      <c r="AQ39" s="689" t="s">
        <v>330</v>
      </c>
      <c r="AR39" s="690"/>
      <c r="AS39" s="690"/>
      <c r="AT39" s="690"/>
      <c r="AU39" s="690"/>
      <c r="AV39" s="690"/>
      <c r="AW39" s="690"/>
      <c r="AX39" s="690"/>
      <c r="AY39" s="691"/>
      <c r="AZ39" s="623">
        <v>2852</v>
      </c>
      <c r="BA39" s="624"/>
      <c r="BB39" s="624"/>
      <c r="BC39" s="624"/>
      <c r="BD39" s="653"/>
      <c r="BE39" s="653"/>
      <c r="BF39" s="669"/>
      <c r="BG39" s="620" t="s">
        <v>331</v>
      </c>
      <c r="BH39" s="621"/>
      <c r="BI39" s="621"/>
      <c r="BJ39" s="621"/>
      <c r="BK39" s="621"/>
      <c r="BL39" s="621"/>
      <c r="BM39" s="621"/>
      <c r="BN39" s="621"/>
      <c r="BO39" s="621"/>
      <c r="BP39" s="621"/>
      <c r="BQ39" s="621"/>
      <c r="BR39" s="621"/>
      <c r="BS39" s="621"/>
      <c r="BT39" s="621"/>
      <c r="BU39" s="622"/>
      <c r="BV39" s="623">
        <v>1421</v>
      </c>
      <c r="BW39" s="624"/>
      <c r="BX39" s="624"/>
      <c r="BY39" s="624"/>
      <c r="BZ39" s="624"/>
      <c r="CA39" s="624"/>
      <c r="CB39" s="633"/>
      <c r="CD39" s="620" t="s">
        <v>332</v>
      </c>
      <c r="CE39" s="621"/>
      <c r="CF39" s="621"/>
      <c r="CG39" s="621"/>
      <c r="CH39" s="621"/>
      <c r="CI39" s="621"/>
      <c r="CJ39" s="621"/>
      <c r="CK39" s="621"/>
      <c r="CL39" s="621"/>
      <c r="CM39" s="621"/>
      <c r="CN39" s="621"/>
      <c r="CO39" s="621"/>
      <c r="CP39" s="621"/>
      <c r="CQ39" s="622"/>
      <c r="CR39" s="623">
        <v>55106</v>
      </c>
      <c r="CS39" s="653"/>
      <c r="CT39" s="653"/>
      <c r="CU39" s="653"/>
      <c r="CV39" s="653"/>
      <c r="CW39" s="653"/>
      <c r="CX39" s="653"/>
      <c r="CY39" s="654"/>
      <c r="CZ39" s="628">
        <v>1.2</v>
      </c>
      <c r="DA39" s="655"/>
      <c r="DB39" s="655"/>
      <c r="DC39" s="658"/>
      <c r="DD39" s="632">
        <v>38832</v>
      </c>
      <c r="DE39" s="653"/>
      <c r="DF39" s="653"/>
      <c r="DG39" s="653"/>
      <c r="DH39" s="653"/>
      <c r="DI39" s="653"/>
      <c r="DJ39" s="653"/>
      <c r="DK39" s="654"/>
      <c r="DL39" s="632" t="s">
        <v>125</v>
      </c>
      <c r="DM39" s="653"/>
      <c r="DN39" s="653"/>
      <c r="DO39" s="653"/>
      <c r="DP39" s="653"/>
      <c r="DQ39" s="653"/>
      <c r="DR39" s="653"/>
      <c r="DS39" s="653"/>
      <c r="DT39" s="653"/>
      <c r="DU39" s="653"/>
      <c r="DV39" s="654"/>
      <c r="DW39" s="628" t="s">
        <v>125</v>
      </c>
      <c r="DX39" s="655"/>
      <c r="DY39" s="655"/>
      <c r="DZ39" s="655"/>
      <c r="EA39" s="655"/>
      <c r="EB39" s="655"/>
      <c r="EC39" s="656"/>
    </row>
    <row r="40" spans="2:133" ht="11.25" customHeight="1" x14ac:dyDescent="0.15">
      <c r="B40" s="620" t="s">
        <v>333</v>
      </c>
      <c r="C40" s="621"/>
      <c r="D40" s="621"/>
      <c r="E40" s="621"/>
      <c r="F40" s="621"/>
      <c r="G40" s="621"/>
      <c r="H40" s="621"/>
      <c r="I40" s="621"/>
      <c r="J40" s="621"/>
      <c r="K40" s="621"/>
      <c r="L40" s="621"/>
      <c r="M40" s="621"/>
      <c r="N40" s="621"/>
      <c r="O40" s="621"/>
      <c r="P40" s="621"/>
      <c r="Q40" s="622"/>
      <c r="R40" s="623">
        <v>34111</v>
      </c>
      <c r="S40" s="624"/>
      <c r="T40" s="624"/>
      <c r="U40" s="624"/>
      <c r="V40" s="624"/>
      <c r="W40" s="624"/>
      <c r="X40" s="624"/>
      <c r="Y40" s="625"/>
      <c r="Z40" s="626">
        <v>0.7</v>
      </c>
      <c r="AA40" s="626"/>
      <c r="AB40" s="626"/>
      <c r="AC40" s="626"/>
      <c r="AD40" s="627" t="s">
        <v>125</v>
      </c>
      <c r="AE40" s="627"/>
      <c r="AF40" s="627"/>
      <c r="AG40" s="627"/>
      <c r="AH40" s="627"/>
      <c r="AI40" s="627"/>
      <c r="AJ40" s="627"/>
      <c r="AK40" s="627"/>
      <c r="AL40" s="628" t="s">
        <v>125</v>
      </c>
      <c r="AM40" s="629"/>
      <c r="AN40" s="629"/>
      <c r="AO40" s="630"/>
      <c r="AQ40" s="689" t="s">
        <v>334</v>
      </c>
      <c r="AR40" s="690"/>
      <c r="AS40" s="690"/>
      <c r="AT40" s="690"/>
      <c r="AU40" s="690"/>
      <c r="AV40" s="690"/>
      <c r="AW40" s="690"/>
      <c r="AX40" s="690"/>
      <c r="AY40" s="691"/>
      <c r="AZ40" s="623" t="s">
        <v>125</v>
      </c>
      <c r="BA40" s="624"/>
      <c r="BB40" s="624"/>
      <c r="BC40" s="624"/>
      <c r="BD40" s="653"/>
      <c r="BE40" s="653"/>
      <c r="BF40" s="669"/>
      <c r="BG40" s="673" t="s">
        <v>335</v>
      </c>
      <c r="BH40" s="674"/>
      <c r="BI40" s="674"/>
      <c r="BJ40" s="674"/>
      <c r="BK40" s="674"/>
      <c r="BL40" s="223"/>
      <c r="BM40" s="621" t="s">
        <v>336</v>
      </c>
      <c r="BN40" s="621"/>
      <c r="BO40" s="621"/>
      <c r="BP40" s="621"/>
      <c r="BQ40" s="621"/>
      <c r="BR40" s="621"/>
      <c r="BS40" s="621"/>
      <c r="BT40" s="621"/>
      <c r="BU40" s="622"/>
      <c r="BV40" s="623">
        <v>81</v>
      </c>
      <c r="BW40" s="624"/>
      <c r="BX40" s="624"/>
      <c r="BY40" s="624"/>
      <c r="BZ40" s="624"/>
      <c r="CA40" s="624"/>
      <c r="CB40" s="633"/>
      <c r="CD40" s="620" t="s">
        <v>337</v>
      </c>
      <c r="CE40" s="621"/>
      <c r="CF40" s="621"/>
      <c r="CG40" s="621"/>
      <c r="CH40" s="621"/>
      <c r="CI40" s="621"/>
      <c r="CJ40" s="621"/>
      <c r="CK40" s="621"/>
      <c r="CL40" s="621"/>
      <c r="CM40" s="621"/>
      <c r="CN40" s="621"/>
      <c r="CO40" s="621"/>
      <c r="CP40" s="621"/>
      <c r="CQ40" s="622"/>
      <c r="CR40" s="623">
        <v>50200</v>
      </c>
      <c r="CS40" s="624"/>
      <c r="CT40" s="624"/>
      <c r="CU40" s="624"/>
      <c r="CV40" s="624"/>
      <c r="CW40" s="624"/>
      <c r="CX40" s="624"/>
      <c r="CY40" s="625"/>
      <c r="CZ40" s="628">
        <v>1.1000000000000001</v>
      </c>
      <c r="DA40" s="655"/>
      <c r="DB40" s="655"/>
      <c r="DC40" s="658"/>
      <c r="DD40" s="632">
        <v>40000</v>
      </c>
      <c r="DE40" s="624"/>
      <c r="DF40" s="624"/>
      <c r="DG40" s="624"/>
      <c r="DH40" s="624"/>
      <c r="DI40" s="624"/>
      <c r="DJ40" s="624"/>
      <c r="DK40" s="625"/>
      <c r="DL40" s="632">
        <v>40000</v>
      </c>
      <c r="DM40" s="624"/>
      <c r="DN40" s="624"/>
      <c r="DO40" s="624"/>
      <c r="DP40" s="624"/>
      <c r="DQ40" s="624"/>
      <c r="DR40" s="624"/>
      <c r="DS40" s="624"/>
      <c r="DT40" s="624"/>
      <c r="DU40" s="624"/>
      <c r="DV40" s="625"/>
      <c r="DW40" s="628">
        <v>1.2</v>
      </c>
      <c r="DX40" s="655"/>
      <c r="DY40" s="655"/>
      <c r="DZ40" s="655"/>
      <c r="EA40" s="655"/>
      <c r="EB40" s="655"/>
      <c r="EC40" s="656"/>
    </row>
    <row r="41" spans="2:133" ht="11.25" customHeight="1" x14ac:dyDescent="0.15">
      <c r="B41" s="644" t="s">
        <v>338</v>
      </c>
      <c r="C41" s="645"/>
      <c r="D41" s="645"/>
      <c r="E41" s="645"/>
      <c r="F41" s="645"/>
      <c r="G41" s="645"/>
      <c r="H41" s="645"/>
      <c r="I41" s="645"/>
      <c r="J41" s="645"/>
      <c r="K41" s="645"/>
      <c r="L41" s="645"/>
      <c r="M41" s="645"/>
      <c r="N41" s="645"/>
      <c r="O41" s="645"/>
      <c r="P41" s="645"/>
      <c r="Q41" s="646"/>
      <c r="R41" s="698">
        <v>4870987</v>
      </c>
      <c r="S41" s="699"/>
      <c r="T41" s="699"/>
      <c r="U41" s="699"/>
      <c r="V41" s="699"/>
      <c r="W41" s="699"/>
      <c r="X41" s="699"/>
      <c r="Y41" s="700"/>
      <c r="Z41" s="701">
        <v>100</v>
      </c>
      <c r="AA41" s="701"/>
      <c r="AB41" s="701"/>
      <c r="AC41" s="701"/>
      <c r="AD41" s="702">
        <v>3283899</v>
      </c>
      <c r="AE41" s="702"/>
      <c r="AF41" s="702"/>
      <c r="AG41" s="702"/>
      <c r="AH41" s="702"/>
      <c r="AI41" s="702"/>
      <c r="AJ41" s="702"/>
      <c r="AK41" s="702"/>
      <c r="AL41" s="703">
        <v>100</v>
      </c>
      <c r="AM41" s="683"/>
      <c r="AN41" s="683"/>
      <c r="AO41" s="704"/>
      <c r="AQ41" s="689" t="s">
        <v>339</v>
      </c>
      <c r="AR41" s="690"/>
      <c r="AS41" s="690"/>
      <c r="AT41" s="690"/>
      <c r="AU41" s="690"/>
      <c r="AV41" s="690"/>
      <c r="AW41" s="690"/>
      <c r="AX41" s="690"/>
      <c r="AY41" s="691"/>
      <c r="AZ41" s="623">
        <v>54979</v>
      </c>
      <c r="BA41" s="624"/>
      <c r="BB41" s="624"/>
      <c r="BC41" s="624"/>
      <c r="BD41" s="653"/>
      <c r="BE41" s="653"/>
      <c r="BF41" s="669"/>
      <c r="BG41" s="673"/>
      <c r="BH41" s="674"/>
      <c r="BI41" s="674"/>
      <c r="BJ41" s="674"/>
      <c r="BK41" s="674"/>
      <c r="BL41" s="223"/>
      <c r="BM41" s="621" t="s">
        <v>340</v>
      </c>
      <c r="BN41" s="621"/>
      <c r="BO41" s="621"/>
      <c r="BP41" s="621"/>
      <c r="BQ41" s="621"/>
      <c r="BR41" s="621"/>
      <c r="BS41" s="621"/>
      <c r="BT41" s="621"/>
      <c r="BU41" s="622"/>
      <c r="BV41" s="623" t="s">
        <v>125</v>
      </c>
      <c r="BW41" s="624"/>
      <c r="BX41" s="624"/>
      <c r="BY41" s="624"/>
      <c r="BZ41" s="624"/>
      <c r="CA41" s="624"/>
      <c r="CB41" s="633"/>
      <c r="CD41" s="620" t="s">
        <v>341</v>
      </c>
      <c r="CE41" s="621"/>
      <c r="CF41" s="621"/>
      <c r="CG41" s="621"/>
      <c r="CH41" s="621"/>
      <c r="CI41" s="621"/>
      <c r="CJ41" s="621"/>
      <c r="CK41" s="621"/>
      <c r="CL41" s="621"/>
      <c r="CM41" s="621"/>
      <c r="CN41" s="621"/>
      <c r="CO41" s="621"/>
      <c r="CP41" s="621"/>
      <c r="CQ41" s="622"/>
      <c r="CR41" s="623" t="s">
        <v>125</v>
      </c>
      <c r="CS41" s="653"/>
      <c r="CT41" s="653"/>
      <c r="CU41" s="653"/>
      <c r="CV41" s="653"/>
      <c r="CW41" s="653"/>
      <c r="CX41" s="653"/>
      <c r="CY41" s="654"/>
      <c r="CZ41" s="628" t="s">
        <v>125</v>
      </c>
      <c r="DA41" s="655"/>
      <c r="DB41" s="655"/>
      <c r="DC41" s="658"/>
      <c r="DD41" s="632" t="s">
        <v>125</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342</v>
      </c>
      <c r="AR42" s="706"/>
      <c r="AS42" s="706"/>
      <c r="AT42" s="706"/>
      <c r="AU42" s="706"/>
      <c r="AV42" s="706"/>
      <c r="AW42" s="706"/>
      <c r="AX42" s="706"/>
      <c r="AY42" s="707"/>
      <c r="AZ42" s="698">
        <v>223732</v>
      </c>
      <c r="BA42" s="699"/>
      <c r="BB42" s="699"/>
      <c r="BC42" s="699"/>
      <c r="BD42" s="682"/>
      <c r="BE42" s="682"/>
      <c r="BF42" s="684"/>
      <c r="BG42" s="675"/>
      <c r="BH42" s="676"/>
      <c r="BI42" s="676"/>
      <c r="BJ42" s="676"/>
      <c r="BK42" s="676"/>
      <c r="BL42" s="224"/>
      <c r="BM42" s="645" t="s">
        <v>343</v>
      </c>
      <c r="BN42" s="645"/>
      <c r="BO42" s="645"/>
      <c r="BP42" s="645"/>
      <c r="BQ42" s="645"/>
      <c r="BR42" s="645"/>
      <c r="BS42" s="645"/>
      <c r="BT42" s="645"/>
      <c r="BU42" s="646"/>
      <c r="BV42" s="698">
        <v>377</v>
      </c>
      <c r="BW42" s="699"/>
      <c r="BX42" s="699"/>
      <c r="BY42" s="699"/>
      <c r="BZ42" s="699"/>
      <c r="CA42" s="699"/>
      <c r="CB42" s="708"/>
      <c r="CD42" s="620" t="s">
        <v>344</v>
      </c>
      <c r="CE42" s="621"/>
      <c r="CF42" s="621"/>
      <c r="CG42" s="621"/>
      <c r="CH42" s="621"/>
      <c r="CI42" s="621"/>
      <c r="CJ42" s="621"/>
      <c r="CK42" s="621"/>
      <c r="CL42" s="621"/>
      <c r="CM42" s="621"/>
      <c r="CN42" s="621"/>
      <c r="CO42" s="621"/>
      <c r="CP42" s="621"/>
      <c r="CQ42" s="622"/>
      <c r="CR42" s="623">
        <v>375843</v>
      </c>
      <c r="CS42" s="653"/>
      <c r="CT42" s="653"/>
      <c r="CU42" s="653"/>
      <c r="CV42" s="653"/>
      <c r="CW42" s="653"/>
      <c r="CX42" s="653"/>
      <c r="CY42" s="654"/>
      <c r="CZ42" s="628">
        <v>7.9</v>
      </c>
      <c r="DA42" s="655"/>
      <c r="DB42" s="655"/>
      <c r="DC42" s="658"/>
      <c r="DD42" s="632">
        <v>219706</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7" t="s">
        <v>345</v>
      </c>
      <c r="CD43" s="620" t="s">
        <v>346</v>
      </c>
      <c r="CE43" s="621"/>
      <c r="CF43" s="621"/>
      <c r="CG43" s="621"/>
      <c r="CH43" s="621"/>
      <c r="CI43" s="621"/>
      <c r="CJ43" s="621"/>
      <c r="CK43" s="621"/>
      <c r="CL43" s="621"/>
      <c r="CM43" s="621"/>
      <c r="CN43" s="621"/>
      <c r="CO43" s="621"/>
      <c r="CP43" s="621"/>
      <c r="CQ43" s="622"/>
      <c r="CR43" s="623">
        <v>9239</v>
      </c>
      <c r="CS43" s="653"/>
      <c r="CT43" s="653"/>
      <c r="CU43" s="653"/>
      <c r="CV43" s="653"/>
      <c r="CW43" s="653"/>
      <c r="CX43" s="653"/>
      <c r="CY43" s="654"/>
      <c r="CZ43" s="628">
        <v>0.2</v>
      </c>
      <c r="DA43" s="655"/>
      <c r="DB43" s="655"/>
      <c r="DC43" s="658"/>
      <c r="DD43" s="632">
        <v>9239</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347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295</v>
      </c>
      <c r="CE44" s="662"/>
      <c r="CF44" s="620" t="s">
        <v>348</v>
      </c>
      <c r="CG44" s="621"/>
      <c r="CH44" s="621"/>
      <c r="CI44" s="621"/>
      <c r="CJ44" s="621"/>
      <c r="CK44" s="621"/>
      <c r="CL44" s="621"/>
      <c r="CM44" s="621"/>
      <c r="CN44" s="621"/>
      <c r="CO44" s="621"/>
      <c r="CP44" s="621"/>
      <c r="CQ44" s="622"/>
      <c r="CR44" s="623">
        <v>364877</v>
      </c>
      <c r="CS44" s="624"/>
      <c r="CT44" s="624"/>
      <c r="CU44" s="624"/>
      <c r="CV44" s="624"/>
      <c r="CW44" s="624"/>
      <c r="CX44" s="624"/>
      <c r="CY44" s="625"/>
      <c r="CZ44" s="628">
        <v>7.7</v>
      </c>
      <c r="DA44" s="629"/>
      <c r="DB44" s="629"/>
      <c r="DC44" s="635"/>
      <c r="DD44" s="632">
        <v>208740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349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350</v>
      </c>
      <c r="CG45" s="621"/>
      <c r="CH45" s="621"/>
      <c r="CI45" s="621"/>
      <c r="CJ45" s="621"/>
      <c r="CK45" s="621"/>
      <c r="CL45" s="621"/>
      <c r="CM45" s="621"/>
      <c r="CN45" s="621"/>
      <c r="CO45" s="621"/>
      <c r="CP45" s="621"/>
      <c r="CQ45" s="622"/>
      <c r="CR45" s="623">
        <v>34514</v>
      </c>
      <c r="CS45" s="653"/>
      <c r="CT45" s="653"/>
      <c r="CU45" s="653"/>
      <c r="CV45" s="653"/>
      <c r="CW45" s="653"/>
      <c r="CX45" s="653"/>
      <c r="CY45" s="654"/>
      <c r="CZ45" s="628">
        <v>0.7</v>
      </c>
      <c r="DA45" s="655"/>
      <c r="DB45" s="655"/>
      <c r="DC45" s="658"/>
      <c r="DD45" s="632">
        <v>9018</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351</v>
      </c>
      <c r="CG46" s="621"/>
      <c r="CH46" s="621"/>
      <c r="CI46" s="621"/>
      <c r="CJ46" s="621"/>
      <c r="CK46" s="621"/>
      <c r="CL46" s="621"/>
      <c r="CM46" s="621"/>
      <c r="CN46" s="621"/>
      <c r="CO46" s="621"/>
      <c r="CP46" s="621"/>
      <c r="CQ46" s="622"/>
      <c r="CR46" s="623">
        <v>323371</v>
      </c>
      <c r="CS46" s="624"/>
      <c r="CT46" s="624"/>
      <c r="CU46" s="624"/>
      <c r="CV46" s="624"/>
      <c r="CW46" s="624"/>
      <c r="CX46" s="624"/>
      <c r="CY46" s="625"/>
      <c r="CZ46" s="628">
        <v>6.8</v>
      </c>
      <c r="DA46" s="629"/>
      <c r="DB46" s="629"/>
      <c r="DC46" s="635"/>
      <c r="DD46" s="632">
        <v>198630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352</v>
      </c>
      <c r="CG47" s="621"/>
      <c r="CH47" s="621"/>
      <c r="CI47" s="621"/>
      <c r="CJ47" s="621"/>
      <c r="CK47" s="621"/>
      <c r="CL47" s="621"/>
      <c r="CM47" s="621"/>
      <c r="CN47" s="621"/>
      <c r="CO47" s="621"/>
      <c r="CP47" s="621"/>
      <c r="CQ47" s="622"/>
      <c r="CR47" s="623">
        <v>10966</v>
      </c>
      <c r="CS47" s="653"/>
      <c r="CT47" s="653"/>
      <c r="CU47" s="653"/>
      <c r="CV47" s="653"/>
      <c r="CW47" s="653"/>
      <c r="CX47" s="653"/>
      <c r="CY47" s="654"/>
      <c r="CZ47" s="628">
        <v>0.2</v>
      </c>
      <c r="DA47" s="655"/>
      <c r="DB47" s="655"/>
      <c r="DC47" s="658"/>
      <c r="DD47" s="632">
        <v>10966</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353</v>
      </c>
      <c r="CG48" s="621"/>
      <c r="CH48" s="621"/>
      <c r="CI48" s="621"/>
      <c r="CJ48" s="621"/>
      <c r="CK48" s="621"/>
      <c r="CL48" s="621"/>
      <c r="CM48" s="621"/>
      <c r="CN48" s="621"/>
      <c r="CO48" s="621"/>
      <c r="CP48" s="621"/>
      <c r="CQ48" s="622"/>
      <c r="CR48" s="623" t="s">
        <v>125</v>
      </c>
      <c r="CS48" s="624"/>
      <c r="CT48" s="624"/>
      <c r="CU48" s="624"/>
      <c r="CV48" s="624"/>
      <c r="CW48" s="624"/>
      <c r="CX48" s="624"/>
      <c r="CY48" s="625"/>
      <c r="CZ48" s="628" t="s">
        <v>125</v>
      </c>
      <c r="DA48" s="629"/>
      <c r="DB48" s="629"/>
      <c r="DC48" s="635"/>
      <c r="DD48" s="632" t="s">
        <v>125</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354</v>
      </c>
      <c r="CE49" s="645"/>
      <c r="CF49" s="645"/>
      <c r="CG49" s="645"/>
      <c r="CH49" s="645"/>
      <c r="CI49" s="645"/>
      <c r="CJ49" s="645"/>
      <c r="CK49" s="645"/>
      <c r="CL49" s="645"/>
      <c r="CM49" s="645"/>
      <c r="CN49" s="645"/>
      <c r="CO49" s="645"/>
      <c r="CP49" s="645"/>
      <c r="CQ49" s="646"/>
      <c r="CR49" s="698">
        <v>4748118</v>
      </c>
      <c r="CS49" s="682"/>
      <c r="CT49" s="682"/>
      <c r="CU49" s="682"/>
      <c r="CV49" s="682"/>
      <c r="CW49" s="682"/>
      <c r="CX49" s="682"/>
      <c r="CY49" s="711"/>
      <c r="CZ49" s="703">
        <v>100</v>
      </c>
      <c r="DA49" s="712"/>
      <c r="DB49" s="712"/>
      <c r="DC49" s="713"/>
      <c r="DD49" s="714">
        <v>3872334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Mikb39pm65/Atrf63eLnCygdbGXyY5sgsXwSx5gva5XJbE1WhrFOO76Xo+rqVBRl4oN36lxrJX9mEC6mDZTvtw==" saltValue="Nnon0XiRddAZchMqyqVzm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355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356</v>
      </c>
      <c r="DK2" s="723"/>
      <c r="DL2" s="723"/>
      <c r="DM2" s="723"/>
      <c r="DN2" s="723"/>
      <c r="DO2" s="724"/>
      <c r="DP2" s="228"/>
      <c r="DQ2" s="722" t="s">
        <v>357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4" customFormat="1" ht="26.25" customHeight="1" thickBot="1" x14ac:dyDescent="0.2">
      <c r="A4" s="725" t="s">
        <v>358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49"/>
      <c r="BA4" s="249"/>
      <c r="BB4" s="249"/>
      <c r="BC4" s="249"/>
      <c r="BD4" s="249"/>
      <c r="BE4" s="232"/>
      <c r="BF4" s="232"/>
      <c r="BG4" s="232"/>
      <c r="BH4" s="232"/>
      <c r="BI4" s="232"/>
      <c r="BJ4" s="232"/>
      <c r="BK4" s="232"/>
      <c r="BL4" s="232"/>
      <c r="BM4" s="232"/>
      <c r="BN4" s="232"/>
      <c r="BO4" s="232"/>
      <c r="BP4" s="232"/>
      <c r="BQ4" s="726" t="s">
        <v>359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3"/>
    </row>
    <row r="5" spans="1:131" s="234" customFormat="1" ht="26.25" customHeight="1" x14ac:dyDescent="0.15">
      <c r="A5" s="727" t="s">
        <v>360</v>
      </c>
      <c r="B5" s="728"/>
      <c r="C5" s="728"/>
      <c r="D5" s="728"/>
      <c r="E5" s="728"/>
      <c r="F5" s="728"/>
      <c r="G5" s="728"/>
      <c r="H5" s="728"/>
      <c r="I5" s="728"/>
      <c r="J5" s="728"/>
      <c r="K5" s="728"/>
      <c r="L5" s="728"/>
      <c r="M5" s="728"/>
      <c r="N5" s="728"/>
      <c r="O5" s="728"/>
      <c r="P5" s="729"/>
      <c r="Q5" s="733" t="s">
        <v>361</v>
      </c>
      <c r="R5" s="734"/>
      <c r="S5" s="734"/>
      <c r="T5" s="734"/>
      <c r="U5" s="735"/>
      <c r="V5" s="733" t="s">
        <v>362</v>
      </c>
      <c r="W5" s="734"/>
      <c r="X5" s="734"/>
      <c r="Y5" s="734"/>
      <c r="Z5" s="735"/>
      <c r="AA5" s="733" t="s">
        <v>363</v>
      </c>
      <c r="AB5" s="734"/>
      <c r="AC5" s="734"/>
      <c r="AD5" s="734"/>
      <c r="AE5" s="734"/>
      <c r="AF5" s="739" t="s">
        <v>364</v>
      </c>
      <c r="AG5" s="734"/>
      <c r="AH5" s="734"/>
      <c r="AI5" s="734"/>
      <c r="AJ5" s="740"/>
      <c r="AK5" s="734" t="s">
        <v>365</v>
      </c>
      <c r="AL5" s="734"/>
      <c r="AM5" s="734"/>
      <c r="AN5" s="734"/>
      <c r="AO5" s="735"/>
      <c r="AP5" s="733" t="s">
        <v>366</v>
      </c>
      <c r="AQ5" s="734"/>
      <c r="AR5" s="734"/>
      <c r="AS5" s="734"/>
      <c r="AT5" s="735"/>
      <c r="AU5" s="733" t="s">
        <v>367</v>
      </c>
      <c r="AV5" s="734"/>
      <c r="AW5" s="734"/>
      <c r="AX5" s="734"/>
      <c r="AY5" s="740"/>
      <c r="AZ5" s="249"/>
      <c r="BA5" s="249"/>
      <c r="BB5" s="249"/>
      <c r="BC5" s="249"/>
      <c r="BD5" s="249"/>
      <c r="BE5" s="232"/>
      <c r="BF5" s="232"/>
      <c r="BG5" s="232"/>
      <c r="BH5" s="232"/>
      <c r="BI5" s="232"/>
      <c r="BJ5" s="232"/>
      <c r="BK5" s="232"/>
      <c r="BL5" s="232"/>
      <c r="BM5" s="232"/>
      <c r="BN5" s="232"/>
      <c r="BO5" s="232"/>
      <c r="BP5" s="232"/>
      <c r="BQ5" s="727" t="s">
        <v>368</v>
      </c>
      <c r="BR5" s="728"/>
      <c r="BS5" s="728"/>
      <c r="BT5" s="728"/>
      <c r="BU5" s="728"/>
      <c r="BV5" s="728"/>
      <c r="BW5" s="728"/>
      <c r="BX5" s="728"/>
      <c r="BY5" s="728"/>
      <c r="BZ5" s="728"/>
      <c r="CA5" s="728"/>
      <c r="CB5" s="728"/>
      <c r="CC5" s="728"/>
      <c r="CD5" s="728"/>
      <c r="CE5" s="728"/>
      <c r="CF5" s="728"/>
      <c r="CG5" s="729"/>
      <c r="CH5" s="733" t="s">
        <v>369</v>
      </c>
      <c r="CI5" s="734"/>
      <c r="CJ5" s="734"/>
      <c r="CK5" s="734"/>
      <c r="CL5" s="735"/>
      <c r="CM5" s="733" t="s">
        <v>370</v>
      </c>
      <c r="CN5" s="734"/>
      <c r="CO5" s="734"/>
      <c r="CP5" s="734"/>
      <c r="CQ5" s="735"/>
      <c r="CR5" s="733" t="s">
        <v>371</v>
      </c>
      <c r="CS5" s="734"/>
      <c r="CT5" s="734"/>
      <c r="CU5" s="734"/>
      <c r="CV5" s="735"/>
      <c r="CW5" s="733" t="s">
        <v>372</v>
      </c>
      <c r="CX5" s="734"/>
      <c r="CY5" s="734"/>
      <c r="CZ5" s="734"/>
      <c r="DA5" s="735"/>
      <c r="DB5" s="733" t="s">
        <v>373</v>
      </c>
      <c r="DC5" s="734"/>
      <c r="DD5" s="734"/>
      <c r="DE5" s="734"/>
      <c r="DF5" s="735"/>
      <c r="DG5" s="763" t="s">
        <v>374</v>
      </c>
      <c r="DH5" s="764"/>
      <c r="DI5" s="764"/>
      <c r="DJ5" s="764"/>
      <c r="DK5" s="765"/>
      <c r="DL5" s="763" t="s">
        <v>375</v>
      </c>
      <c r="DM5" s="764"/>
      <c r="DN5" s="764"/>
      <c r="DO5" s="764"/>
      <c r="DP5" s="765"/>
      <c r="DQ5" s="733" t="s">
        <v>376</v>
      </c>
      <c r="DR5" s="734"/>
      <c r="DS5" s="734"/>
      <c r="DT5" s="734"/>
      <c r="DU5" s="735"/>
      <c r="DV5" s="733" t="s">
        <v>367</v>
      </c>
      <c r="DW5" s="734"/>
      <c r="DX5" s="734"/>
      <c r="DY5" s="734"/>
      <c r="DZ5" s="740"/>
      <c r="EA5" s="233"/>
    </row>
    <row r="6" spans="1:131" s="234"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49"/>
      <c r="BA6" s="249"/>
      <c r="BB6" s="249"/>
      <c r="BC6" s="249"/>
      <c r="BD6" s="249"/>
      <c r="BE6" s="232"/>
      <c r="BF6" s="232"/>
      <c r="BG6" s="232"/>
      <c r="BH6" s="232"/>
      <c r="BI6" s="232"/>
      <c r="BJ6" s="232"/>
      <c r="BK6" s="232"/>
      <c r="BL6" s="232"/>
      <c r="BM6" s="232"/>
      <c r="BN6" s="232"/>
      <c r="BO6" s="232"/>
      <c r="BP6" s="232"/>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3"/>
    </row>
    <row r="7" spans="1:131" s="234" customFormat="1" ht="26.25" customHeight="1" thickTop="1" x14ac:dyDescent="0.15">
      <c r="A7" s="235">
        <v>1</v>
      </c>
      <c r="B7" s="749" t="s">
        <v>377</v>
      </c>
      <c r="C7" s="750"/>
      <c r="D7" s="750"/>
      <c r="E7" s="750"/>
      <c r="F7" s="750"/>
      <c r="G7" s="750"/>
      <c r="H7" s="750"/>
      <c r="I7" s="750"/>
      <c r="J7" s="750"/>
      <c r="K7" s="750"/>
      <c r="L7" s="750"/>
      <c r="M7" s="750"/>
      <c r="N7" s="750"/>
      <c r="O7" s="750"/>
      <c r="P7" s="751"/>
      <c r="Q7" s="752">
        <v>4857</v>
      </c>
      <c r="R7" s="753"/>
      <c r="S7" s="753"/>
      <c r="T7" s="753"/>
      <c r="U7" s="753"/>
      <c r="V7" s="753">
        <v>4735</v>
      </c>
      <c r="W7" s="753"/>
      <c r="X7" s="753"/>
      <c r="Y7" s="753"/>
      <c r="Z7" s="753"/>
      <c r="AA7" s="753">
        <v>122</v>
      </c>
      <c r="AB7" s="753"/>
      <c r="AC7" s="753"/>
      <c r="AD7" s="753"/>
      <c r="AE7" s="754"/>
      <c r="AF7" s="755">
        <v>115</v>
      </c>
      <c r="AG7" s="756"/>
      <c r="AH7" s="756"/>
      <c r="AI7" s="756"/>
      <c r="AJ7" s="757"/>
      <c r="AK7" s="758">
        <v>71</v>
      </c>
      <c r="AL7" s="759"/>
      <c r="AM7" s="759"/>
      <c r="AN7" s="759"/>
      <c r="AO7" s="759"/>
      <c r="AP7" s="759">
        <v>3330</v>
      </c>
      <c r="AQ7" s="759"/>
      <c r="AR7" s="759"/>
      <c r="AS7" s="759"/>
      <c r="AT7" s="759"/>
      <c r="AU7" s="760"/>
      <c r="AV7" s="760"/>
      <c r="AW7" s="760"/>
      <c r="AX7" s="760"/>
      <c r="AY7" s="761"/>
      <c r="AZ7" s="249"/>
      <c r="BA7" s="249"/>
      <c r="BB7" s="249"/>
      <c r="BC7" s="249"/>
      <c r="BD7" s="249"/>
      <c r="BE7" s="232"/>
      <c r="BF7" s="232"/>
      <c r="BG7" s="232"/>
      <c r="BH7" s="232"/>
      <c r="BI7" s="232"/>
      <c r="BJ7" s="232"/>
      <c r="BK7" s="232"/>
      <c r="BL7" s="232"/>
      <c r="BM7" s="232"/>
      <c r="BN7" s="232"/>
      <c r="BO7" s="232"/>
      <c r="BP7" s="232"/>
      <c r="BQ7" s="235">
        <v>1</v>
      </c>
      <c r="BR7" s="236"/>
      <c r="BS7" s="746" t="s">
        <v>557</v>
      </c>
      <c r="BT7" s="747"/>
      <c r="BU7" s="747"/>
      <c r="BV7" s="747"/>
      <c r="BW7" s="747"/>
      <c r="BX7" s="747"/>
      <c r="BY7" s="747"/>
      <c r="BZ7" s="747"/>
      <c r="CA7" s="747"/>
      <c r="CB7" s="747"/>
      <c r="CC7" s="747"/>
      <c r="CD7" s="747"/>
      <c r="CE7" s="747"/>
      <c r="CF7" s="747"/>
      <c r="CG7" s="762"/>
      <c r="CH7" s="743">
        <v>3</v>
      </c>
      <c r="CI7" s="744"/>
      <c r="CJ7" s="744"/>
      <c r="CK7" s="744"/>
      <c r="CL7" s="745"/>
      <c r="CM7" s="743">
        <v>-27</v>
      </c>
      <c r="CN7" s="744"/>
      <c r="CO7" s="744"/>
      <c r="CP7" s="744"/>
      <c r="CQ7" s="745"/>
      <c r="CR7" s="743">
        <v>10</v>
      </c>
      <c r="CS7" s="744"/>
      <c r="CT7" s="744"/>
      <c r="CU7" s="744"/>
      <c r="CV7" s="745"/>
      <c r="CW7" s="743">
        <v>10</v>
      </c>
      <c r="CX7" s="744"/>
      <c r="CY7" s="744"/>
      <c r="CZ7" s="744"/>
      <c r="DA7" s="745"/>
      <c r="DB7" s="743" t="s">
        <v>558</v>
      </c>
      <c r="DC7" s="744"/>
      <c r="DD7" s="744"/>
      <c r="DE7" s="744"/>
      <c r="DF7" s="745"/>
      <c r="DG7" s="743" t="s">
        <v>558</v>
      </c>
      <c r="DH7" s="744"/>
      <c r="DI7" s="744"/>
      <c r="DJ7" s="744"/>
      <c r="DK7" s="745"/>
      <c r="DL7" s="743" t="s">
        <v>558</v>
      </c>
      <c r="DM7" s="744"/>
      <c r="DN7" s="744"/>
      <c r="DO7" s="744"/>
      <c r="DP7" s="745"/>
      <c r="DQ7" s="743" t="s">
        <v>558</v>
      </c>
      <c r="DR7" s="744"/>
      <c r="DS7" s="744"/>
      <c r="DT7" s="744"/>
      <c r="DU7" s="745"/>
      <c r="DV7" s="746"/>
      <c r="DW7" s="747"/>
      <c r="DX7" s="747"/>
      <c r="DY7" s="747"/>
      <c r="DZ7" s="748"/>
      <c r="EA7" s="233"/>
    </row>
    <row r="8" spans="1:131" s="234" customFormat="1" ht="26.25" customHeight="1" x14ac:dyDescent="0.15">
      <c r="A8" s="237">
        <v>2</v>
      </c>
      <c r="B8" s="780" t="s">
        <v>378</v>
      </c>
      <c r="C8" s="781"/>
      <c r="D8" s="781"/>
      <c r="E8" s="781"/>
      <c r="F8" s="781"/>
      <c r="G8" s="781"/>
      <c r="H8" s="781"/>
      <c r="I8" s="781"/>
      <c r="J8" s="781"/>
      <c r="K8" s="781"/>
      <c r="L8" s="781"/>
      <c r="M8" s="781"/>
      <c r="N8" s="781"/>
      <c r="O8" s="781"/>
      <c r="P8" s="782"/>
      <c r="Q8" s="783">
        <v>14</v>
      </c>
      <c r="R8" s="784"/>
      <c r="S8" s="784"/>
      <c r="T8" s="784"/>
      <c r="U8" s="784"/>
      <c r="V8" s="784">
        <v>13</v>
      </c>
      <c r="W8" s="784"/>
      <c r="X8" s="784"/>
      <c r="Y8" s="784"/>
      <c r="Z8" s="784"/>
      <c r="AA8" s="784">
        <v>1</v>
      </c>
      <c r="AB8" s="784"/>
      <c r="AC8" s="784"/>
      <c r="AD8" s="784"/>
      <c r="AE8" s="785"/>
      <c r="AF8" s="786">
        <v>1</v>
      </c>
      <c r="AG8" s="787"/>
      <c r="AH8" s="787"/>
      <c r="AI8" s="787"/>
      <c r="AJ8" s="788"/>
      <c r="AK8" s="769" t="s">
        <v>558</v>
      </c>
      <c r="AL8" s="770"/>
      <c r="AM8" s="770"/>
      <c r="AN8" s="770"/>
      <c r="AO8" s="770"/>
      <c r="AP8" s="770" t="s">
        <v>558</v>
      </c>
      <c r="AQ8" s="770"/>
      <c r="AR8" s="770"/>
      <c r="AS8" s="770"/>
      <c r="AT8" s="770"/>
      <c r="AU8" s="771"/>
      <c r="AV8" s="771"/>
      <c r="AW8" s="771"/>
      <c r="AX8" s="771"/>
      <c r="AY8" s="772"/>
      <c r="AZ8" s="249"/>
      <c r="BA8" s="249"/>
      <c r="BB8" s="249"/>
      <c r="BC8" s="249"/>
      <c r="BD8" s="249"/>
      <c r="BE8" s="232"/>
      <c r="BF8" s="232"/>
      <c r="BG8" s="232"/>
      <c r="BH8" s="232"/>
      <c r="BI8" s="232"/>
      <c r="BJ8" s="232"/>
      <c r="BK8" s="232"/>
      <c r="BL8" s="232"/>
      <c r="BM8" s="232"/>
      <c r="BN8" s="232"/>
      <c r="BO8" s="232"/>
      <c r="BP8" s="232"/>
      <c r="BQ8" s="237">
        <v>2</v>
      </c>
      <c r="BR8" s="238"/>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3"/>
    </row>
    <row r="9" spans="1:131" s="234" customFormat="1" ht="26.25" customHeight="1" x14ac:dyDescent="0.15">
      <c r="A9" s="237">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49"/>
      <c r="BA9" s="249"/>
      <c r="BB9" s="249"/>
      <c r="BC9" s="249"/>
      <c r="BD9" s="249"/>
      <c r="BE9" s="232"/>
      <c r="BF9" s="232"/>
      <c r="BG9" s="232"/>
      <c r="BH9" s="232"/>
      <c r="BI9" s="232"/>
      <c r="BJ9" s="232"/>
      <c r="BK9" s="232"/>
      <c r="BL9" s="232"/>
      <c r="BM9" s="232"/>
      <c r="BN9" s="232"/>
      <c r="BO9" s="232"/>
      <c r="BP9" s="232"/>
      <c r="BQ9" s="237">
        <v>3</v>
      </c>
      <c r="BR9" s="238"/>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3"/>
    </row>
    <row r="10" spans="1:131" s="234" customFormat="1" ht="26.25" customHeight="1" x14ac:dyDescent="0.15">
      <c r="A10" s="237">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49"/>
      <c r="BA10" s="249"/>
      <c r="BB10" s="249"/>
      <c r="BC10" s="249"/>
      <c r="BD10" s="249"/>
      <c r="BE10" s="232"/>
      <c r="BF10" s="232"/>
      <c r="BG10" s="232"/>
      <c r="BH10" s="232"/>
      <c r="BI10" s="232"/>
      <c r="BJ10" s="232"/>
      <c r="BK10" s="232"/>
      <c r="BL10" s="232"/>
      <c r="BM10" s="232"/>
      <c r="BN10" s="232"/>
      <c r="BO10" s="232"/>
      <c r="BP10" s="232"/>
      <c r="BQ10" s="237">
        <v>4</v>
      </c>
      <c r="BR10" s="238"/>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3"/>
    </row>
    <row r="11" spans="1:131" s="234" customFormat="1" ht="26.25" customHeight="1" x14ac:dyDescent="0.15">
      <c r="A11" s="237">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49"/>
      <c r="BA11" s="249"/>
      <c r="BB11" s="249"/>
      <c r="BC11" s="249"/>
      <c r="BD11" s="249"/>
      <c r="BE11" s="232"/>
      <c r="BF11" s="232"/>
      <c r="BG11" s="232"/>
      <c r="BH11" s="232"/>
      <c r="BI11" s="232"/>
      <c r="BJ11" s="232"/>
      <c r="BK11" s="232"/>
      <c r="BL11" s="232"/>
      <c r="BM11" s="232"/>
      <c r="BN11" s="232"/>
      <c r="BO11" s="232"/>
      <c r="BP11" s="232"/>
      <c r="BQ11" s="237">
        <v>5</v>
      </c>
      <c r="BR11" s="238"/>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3"/>
    </row>
    <row r="12" spans="1:131" s="234" customFormat="1" ht="26.25" customHeight="1" x14ac:dyDescent="0.15">
      <c r="A12" s="237">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49"/>
      <c r="BA12" s="249"/>
      <c r="BB12" s="249"/>
      <c r="BC12" s="249"/>
      <c r="BD12" s="249"/>
      <c r="BE12" s="232"/>
      <c r="BF12" s="232"/>
      <c r="BG12" s="232"/>
      <c r="BH12" s="232"/>
      <c r="BI12" s="232"/>
      <c r="BJ12" s="232"/>
      <c r="BK12" s="232"/>
      <c r="BL12" s="232"/>
      <c r="BM12" s="232"/>
      <c r="BN12" s="232"/>
      <c r="BO12" s="232"/>
      <c r="BP12" s="232"/>
      <c r="BQ12" s="237">
        <v>6</v>
      </c>
      <c r="BR12" s="238"/>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3"/>
    </row>
    <row r="13" spans="1:131" s="234" customFormat="1" ht="26.25" customHeight="1" x14ac:dyDescent="0.15">
      <c r="A13" s="237">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49"/>
      <c r="BA13" s="249"/>
      <c r="BB13" s="249"/>
      <c r="BC13" s="249"/>
      <c r="BD13" s="249"/>
      <c r="BE13" s="232"/>
      <c r="BF13" s="232"/>
      <c r="BG13" s="232"/>
      <c r="BH13" s="232"/>
      <c r="BI13" s="232"/>
      <c r="BJ13" s="232"/>
      <c r="BK13" s="232"/>
      <c r="BL13" s="232"/>
      <c r="BM13" s="232"/>
      <c r="BN13" s="232"/>
      <c r="BO13" s="232"/>
      <c r="BP13" s="232"/>
      <c r="BQ13" s="237">
        <v>7</v>
      </c>
      <c r="BR13" s="238"/>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3"/>
    </row>
    <row r="14" spans="1:131" s="234" customFormat="1" ht="26.25" customHeight="1" x14ac:dyDescent="0.15">
      <c r="A14" s="237">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49"/>
      <c r="BA14" s="249"/>
      <c r="BB14" s="249"/>
      <c r="BC14" s="249"/>
      <c r="BD14" s="249"/>
      <c r="BE14" s="232"/>
      <c r="BF14" s="232"/>
      <c r="BG14" s="232"/>
      <c r="BH14" s="232"/>
      <c r="BI14" s="232"/>
      <c r="BJ14" s="232"/>
      <c r="BK14" s="232"/>
      <c r="BL14" s="232"/>
      <c r="BM14" s="232"/>
      <c r="BN14" s="232"/>
      <c r="BO14" s="232"/>
      <c r="BP14" s="232"/>
      <c r="BQ14" s="237">
        <v>8</v>
      </c>
      <c r="BR14" s="238"/>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3"/>
    </row>
    <row r="15" spans="1:131" s="234" customFormat="1" ht="26.25" customHeight="1" x14ac:dyDescent="0.15">
      <c r="A15" s="237">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49"/>
      <c r="BA15" s="249"/>
      <c r="BB15" s="249"/>
      <c r="BC15" s="249"/>
      <c r="BD15" s="249"/>
      <c r="BE15" s="232"/>
      <c r="BF15" s="232"/>
      <c r="BG15" s="232"/>
      <c r="BH15" s="232"/>
      <c r="BI15" s="232"/>
      <c r="BJ15" s="232"/>
      <c r="BK15" s="232"/>
      <c r="BL15" s="232"/>
      <c r="BM15" s="232"/>
      <c r="BN15" s="232"/>
      <c r="BO15" s="232"/>
      <c r="BP15" s="232"/>
      <c r="BQ15" s="237">
        <v>9</v>
      </c>
      <c r="BR15" s="238"/>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3"/>
    </row>
    <row r="16" spans="1:131" s="234" customFormat="1" ht="26.25" customHeight="1" x14ac:dyDescent="0.15">
      <c r="A16" s="237">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49"/>
      <c r="BA16" s="249"/>
      <c r="BB16" s="249"/>
      <c r="BC16" s="249"/>
      <c r="BD16" s="249"/>
      <c r="BE16" s="232"/>
      <c r="BF16" s="232"/>
      <c r="BG16" s="232"/>
      <c r="BH16" s="232"/>
      <c r="BI16" s="232"/>
      <c r="BJ16" s="232"/>
      <c r="BK16" s="232"/>
      <c r="BL16" s="232"/>
      <c r="BM16" s="232"/>
      <c r="BN16" s="232"/>
      <c r="BO16" s="232"/>
      <c r="BP16" s="232"/>
      <c r="BQ16" s="237">
        <v>10</v>
      </c>
      <c r="BR16" s="238"/>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3"/>
    </row>
    <row r="17" spans="1:131" s="234" customFormat="1" ht="26.25" customHeight="1" x14ac:dyDescent="0.15">
      <c r="A17" s="237">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49"/>
      <c r="BA17" s="249"/>
      <c r="BB17" s="249"/>
      <c r="BC17" s="249"/>
      <c r="BD17" s="249"/>
      <c r="BE17" s="232"/>
      <c r="BF17" s="232"/>
      <c r="BG17" s="232"/>
      <c r="BH17" s="232"/>
      <c r="BI17" s="232"/>
      <c r="BJ17" s="232"/>
      <c r="BK17" s="232"/>
      <c r="BL17" s="232"/>
      <c r="BM17" s="232"/>
      <c r="BN17" s="232"/>
      <c r="BO17" s="232"/>
      <c r="BP17" s="232"/>
      <c r="BQ17" s="237">
        <v>11</v>
      </c>
      <c r="BR17" s="238"/>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3"/>
    </row>
    <row r="18" spans="1:131" s="234" customFormat="1" ht="26.25" customHeight="1" x14ac:dyDescent="0.15">
      <c r="A18" s="237">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49"/>
      <c r="BA18" s="249"/>
      <c r="BB18" s="249"/>
      <c r="BC18" s="249"/>
      <c r="BD18" s="249"/>
      <c r="BE18" s="232"/>
      <c r="BF18" s="232"/>
      <c r="BG18" s="232"/>
      <c r="BH18" s="232"/>
      <c r="BI18" s="232"/>
      <c r="BJ18" s="232"/>
      <c r="BK18" s="232"/>
      <c r="BL18" s="232"/>
      <c r="BM18" s="232"/>
      <c r="BN18" s="232"/>
      <c r="BO18" s="232"/>
      <c r="BP18" s="232"/>
      <c r="BQ18" s="237">
        <v>12</v>
      </c>
      <c r="BR18" s="238"/>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3"/>
    </row>
    <row r="19" spans="1:131" s="234" customFormat="1" ht="26.25" customHeight="1" x14ac:dyDescent="0.15">
      <c r="A19" s="237">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49"/>
      <c r="BA19" s="249"/>
      <c r="BB19" s="249"/>
      <c r="BC19" s="249"/>
      <c r="BD19" s="249"/>
      <c r="BE19" s="232"/>
      <c r="BF19" s="232"/>
      <c r="BG19" s="232"/>
      <c r="BH19" s="232"/>
      <c r="BI19" s="232"/>
      <c r="BJ19" s="232"/>
      <c r="BK19" s="232"/>
      <c r="BL19" s="232"/>
      <c r="BM19" s="232"/>
      <c r="BN19" s="232"/>
      <c r="BO19" s="232"/>
      <c r="BP19" s="232"/>
      <c r="BQ19" s="237">
        <v>13</v>
      </c>
      <c r="BR19" s="238"/>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3"/>
    </row>
    <row r="20" spans="1:131" s="234" customFormat="1" ht="26.25" customHeight="1" x14ac:dyDescent="0.15">
      <c r="A20" s="237">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49"/>
      <c r="BA20" s="249"/>
      <c r="BB20" s="249"/>
      <c r="BC20" s="249"/>
      <c r="BD20" s="249"/>
      <c r="BE20" s="232"/>
      <c r="BF20" s="232"/>
      <c r="BG20" s="232"/>
      <c r="BH20" s="232"/>
      <c r="BI20" s="232"/>
      <c r="BJ20" s="232"/>
      <c r="BK20" s="232"/>
      <c r="BL20" s="232"/>
      <c r="BM20" s="232"/>
      <c r="BN20" s="232"/>
      <c r="BO20" s="232"/>
      <c r="BP20" s="232"/>
      <c r="BQ20" s="237">
        <v>14</v>
      </c>
      <c r="BR20" s="238"/>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3"/>
    </row>
    <row r="21" spans="1:131" s="234" customFormat="1" ht="26.25" customHeight="1" thickBot="1" x14ac:dyDescent="0.2">
      <c r="A21" s="237">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49"/>
      <c r="BA21" s="249"/>
      <c r="BB21" s="249"/>
      <c r="BC21" s="249"/>
      <c r="BD21" s="249"/>
      <c r="BE21" s="232"/>
      <c r="BF21" s="232"/>
      <c r="BG21" s="232"/>
      <c r="BH21" s="232"/>
      <c r="BI21" s="232"/>
      <c r="BJ21" s="232"/>
      <c r="BK21" s="232"/>
      <c r="BL21" s="232"/>
      <c r="BM21" s="232"/>
      <c r="BN21" s="232"/>
      <c r="BO21" s="232"/>
      <c r="BP21" s="232"/>
      <c r="BQ21" s="237">
        <v>15</v>
      </c>
      <c r="BR21" s="238"/>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3"/>
    </row>
    <row r="22" spans="1:131" s="234" customFormat="1" ht="26.25" customHeight="1" x14ac:dyDescent="0.15">
      <c r="A22" s="237">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379</v>
      </c>
      <c r="BA22" s="806"/>
      <c r="BB22" s="806"/>
      <c r="BC22" s="806"/>
      <c r="BD22" s="807"/>
      <c r="BE22" s="232"/>
      <c r="BF22" s="232"/>
      <c r="BG22" s="232"/>
      <c r="BH22" s="232"/>
      <c r="BI22" s="232"/>
      <c r="BJ22" s="232"/>
      <c r="BK22" s="232"/>
      <c r="BL22" s="232"/>
      <c r="BM22" s="232"/>
      <c r="BN22" s="232"/>
      <c r="BO22" s="232"/>
      <c r="BP22" s="232"/>
      <c r="BQ22" s="237">
        <v>16</v>
      </c>
      <c r="BR22" s="238"/>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3"/>
    </row>
    <row r="23" spans="1:131" s="234" customFormat="1" ht="26.25" customHeight="1" thickBot="1" x14ac:dyDescent="0.2">
      <c r="A23" s="239" t="s">
        <v>380</v>
      </c>
      <c r="B23" s="789" t="s">
        <v>381</v>
      </c>
      <c r="C23" s="790"/>
      <c r="D23" s="790"/>
      <c r="E23" s="790"/>
      <c r="F23" s="790"/>
      <c r="G23" s="790"/>
      <c r="H23" s="790"/>
      <c r="I23" s="790"/>
      <c r="J23" s="790"/>
      <c r="K23" s="790"/>
      <c r="L23" s="790"/>
      <c r="M23" s="790"/>
      <c r="N23" s="790"/>
      <c r="O23" s="790"/>
      <c r="P23" s="791"/>
      <c r="Q23" s="792">
        <v>4871</v>
      </c>
      <c r="R23" s="793"/>
      <c r="S23" s="793"/>
      <c r="T23" s="793"/>
      <c r="U23" s="793"/>
      <c r="V23" s="793">
        <v>4748</v>
      </c>
      <c r="W23" s="793"/>
      <c r="X23" s="793"/>
      <c r="Y23" s="793"/>
      <c r="Z23" s="793"/>
      <c r="AA23" s="793">
        <v>123</v>
      </c>
      <c r="AB23" s="793"/>
      <c r="AC23" s="793"/>
      <c r="AD23" s="793"/>
      <c r="AE23" s="794"/>
      <c r="AF23" s="795">
        <v>116</v>
      </c>
      <c r="AG23" s="793"/>
      <c r="AH23" s="793"/>
      <c r="AI23" s="793"/>
      <c r="AJ23" s="796"/>
      <c r="AK23" s="797"/>
      <c r="AL23" s="798"/>
      <c r="AM23" s="798"/>
      <c r="AN23" s="798"/>
      <c r="AO23" s="798"/>
      <c r="AP23" s="793">
        <v>3330</v>
      </c>
      <c r="AQ23" s="793"/>
      <c r="AR23" s="793"/>
      <c r="AS23" s="793"/>
      <c r="AT23" s="793"/>
      <c r="AU23" s="809"/>
      <c r="AV23" s="809"/>
      <c r="AW23" s="809"/>
      <c r="AX23" s="809"/>
      <c r="AY23" s="810"/>
      <c r="AZ23" s="811" t="s">
        <v>125</v>
      </c>
      <c r="BA23" s="812"/>
      <c r="BB23" s="812"/>
      <c r="BC23" s="812"/>
      <c r="BD23" s="813"/>
      <c r="BE23" s="232"/>
      <c r="BF23" s="232"/>
      <c r="BG23" s="232"/>
      <c r="BH23" s="232"/>
      <c r="BI23" s="232"/>
      <c r="BJ23" s="232"/>
      <c r="BK23" s="232"/>
      <c r="BL23" s="232"/>
      <c r="BM23" s="232"/>
      <c r="BN23" s="232"/>
      <c r="BO23" s="232"/>
      <c r="BP23" s="232"/>
      <c r="BQ23" s="237">
        <v>17</v>
      </c>
      <c r="BR23" s="238"/>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3"/>
    </row>
    <row r="24" spans="1:131" s="234" customFormat="1" ht="26.25" customHeight="1" x14ac:dyDescent="0.15">
      <c r="A24" s="808" t="s">
        <v>382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49"/>
      <c r="BA24" s="249"/>
      <c r="BB24" s="249"/>
      <c r="BC24" s="249"/>
      <c r="BD24" s="249"/>
      <c r="BE24" s="232"/>
      <c r="BF24" s="232"/>
      <c r="BG24" s="232"/>
      <c r="BH24" s="232"/>
      <c r="BI24" s="232"/>
      <c r="BJ24" s="232"/>
      <c r="BK24" s="232"/>
      <c r="BL24" s="232"/>
      <c r="BM24" s="232"/>
      <c r="BN24" s="232"/>
      <c r="BO24" s="232"/>
      <c r="BP24" s="232"/>
      <c r="BQ24" s="237">
        <v>18</v>
      </c>
      <c r="BR24" s="238"/>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3"/>
    </row>
    <row r="25" spans="1:131" ht="26.25" customHeight="1" thickBot="1" x14ac:dyDescent="0.2">
      <c r="A25" s="725" t="s">
        <v>383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49"/>
      <c r="BK25" s="249"/>
      <c r="BL25" s="249"/>
      <c r="BM25" s="249"/>
      <c r="BN25" s="249"/>
      <c r="BO25" s="240"/>
      <c r="BP25" s="240"/>
      <c r="BQ25" s="237">
        <v>19</v>
      </c>
      <c r="BR25" s="238"/>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360</v>
      </c>
      <c r="B26" s="728"/>
      <c r="C26" s="728"/>
      <c r="D26" s="728"/>
      <c r="E26" s="728"/>
      <c r="F26" s="728"/>
      <c r="G26" s="728"/>
      <c r="H26" s="728"/>
      <c r="I26" s="728"/>
      <c r="J26" s="728"/>
      <c r="K26" s="728"/>
      <c r="L26" s="728"/>
      <c r="M26" s="728"/>
      <c r="N26" s="728"/>
      <c r="O26" s="728"/>
      <c r="P26" s="729"/>
      <c r="Q26" s="733" t="s">
        <v>384</v>
      </c>
      <c r="R26" s="734"/>
      <c r="S26" s="734"/>
      <c r="T26" s="734"/>
      <c r="U26" s="735"/>
      <c r="V26" s="733" t="s">
        <v>385</v>
      </c>
      <c r="W26" s="734"/>
      <c r="X26" s="734"/>
      <c r="Y26" s="734"/>
      <c r="Z26" s="735"/>
      <c r="AA26" s="733" t="s">
        <v>386</v>
      </c>
      <c r="AB26" s="734"/>
      <c r="AC26" s="734"/>
      <c r="AD26" s="734"/>
      <c r="AE26" s="734"/>
      <c r="AF26" s="814" t="s">
        <v>387</v>
      </c>
      <c r="AG26" s="815"/>
      <c r="AH26" s="815"/>
      <c r="AI26" s="815"/>
      <c r="AJ26" s="816"/>
      <c r="AK26" s="734" t="s">
        <v>388</v>
      </c>
      <c r="AL26" s="734"/>
      <c r="AM26" s="734"/>
      <c r="AN26" s="734"/>
      <c r="AO26" s="735"/>
      <c r="AP26" s="733" t="s">
        <v>389</v>
      </c>
      <c r="AQ26" s="734"/>
      <c r="AR26" s="734"/>
      <c r="AS26" s="734"/>
      <c r="AT26" s="735"/>
      <c r="AU26" s="733" t="s">
        <v>390</v>
      </c>
      <c r="AV26" s="734"/>
      <c r="AW26" s="734"/>
      <c r="AX26" s="734"/>
      <c r="AY26" s="735"/>
      <c r="AZ26" s="733" t="s">
        <v>391</v>
      </c>
      <c r="BA26" s="734"/>
      <c r="BB26" s="734"/>
      <c r="BC26" s="734"/>
      <c r="BD26" s="735"/>
      <c r="BE26" s="733" t="s">
        <v>367</v>
      </c>
      <c r="BF26" s="734"/>
      <c r="BG26" s="734"/>
      <c r="BH26" s="734"/>
      <c r="BI26" s="740"/>
      <c r="BJ26" s="249"/>
      <c r="BK26" s="249"/>
      <c r="BL26" s="249"/>
      <c r="BM26" s="249"/>
      <c r="BN26" s="249"/>
      <c r="BO26" s="240"/>
      <c r="BP26" s="240"/>
      <c r="BQ26" s="237">
        <v>20</v>
      </c>
      <c r="BR26" s="238"/>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49"/>
      <c r="BK27" s="249"/>
      <c r="BL27" s="249"/>
      <c r="BM27" s="249"/>
      <c r="BN27" s="249"/>
      <c r="BO27" s="240"/>
      <c r="BP27" s="240"/>
      <c r="BQ27" s="237">
        <v>21</v>
      </c>
      <c r="BR27" s="238"/>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1">
        <v>1</v>
      </c>
      <c r="B28" s="749" t="s">
        <v>392</v>
      </c>
      <c r="C28" s="750"/>
      <c r="D28" s="750"/>
      <c r="E28" s="750"/>
      <c r="F28" s="750"/>
      <c r="G28" s="750"/>
      <c r="H28" s="750"/>
      <c r="I28" s="750"/>
      <c r="J28" s="750"/>
      <c r="K28" s="750"/>
      <c r="L28" s="750"/>
      <c r="M28" s="750"/>
      <c r="N28" s="750"/>
      <c r="O28" s="750"/>
      <c r="P28" s="751"/>
      <c r="Q28" s="822">
        <v>843</v>
      </c>
      <c r="R28" s="823"/>
      <c r="S28" s="823"/>
      <c r="T28" s="823"/>
      <c r="U28" s="823"/>
      <c r="V28" s="823">
        <v>784</v>
      </c>
      <c r="W28" s="823"/>
      <c r="X28" s="823"/>
      <c r="Y28" s="823"/>
      <c r="Z28" s="823"/>
      <c r="AA28" s="823">
        <v>59</v>
      </c>
      <c r="AB28" s="823"/>
      <c r="AC28" s="823"/>
      <c r="AD28" s="823"/>
      <c r="AE28" s="824"/>
      <c r="AF28" s="825">
        <v>59</v>
      </c>
      <c r="AG28" s="823"/>
      <c r="AH28" s="823"/>
      <c r="AI28" s="823"/>
      <c r="AJ28" s="826"/>
      <c r="AK28" s="827">
        <v>105</v>
      </c>
      <c r="AL28" s="828"/>
      <c r="AM28" s="828"/>
      <c r="AN28" s="828"/>
      <c r="AO28" s="828"/>
      <c r="AP28" s="828" t="s">
        <v>558</v>
      </c>
      <c r="AQ28" s="828"/>
      <c r="AR28" s="828"/>
      <c r="AS28" s="828"/>
      <c r="AT28" s="828"/>
      <c r="AU28" s="828" t="s">
        <v>558</v>
      </c>
      <c r="AV28" s="828"/>
      <c r="AW28" s="828"/>
      <c r="AX28" s="828"/>
      <c r="AY28" s="828"/>
      <c r="AZ28" s="828" t="s">
        <v>558</v>
      </c>
      <c r="BA28" s="828"/>
      <c r="BB28" s="828"/>
      <c r="BC28" s="828"/>
      <c r="BD28" s="828"/>
      <c r="BE28" s="820"/>
      <c r="BF28" s="820"/>
      <c r="BG28" s="820"/>
      <c r="BH28" s="820"/>
      <c r="BI28" s="821"/>
      <c r="BJ28" s="249"/>
      <c r="BK28" s="249"/>
      <c r="BL28" s="249"/>
      <c r="BM28" s="249"/>
      <c r="BN28" s="249"/>
      <c r="BO28" s="240"/>
      <c r="BP28" s="240"/>
      <c r="BQ28" s="237">
        <v>22</v>
      </c>
      <c r="BR28" s="238"/>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1">
        <v>2</v>
      </c>
      <c r="B29" s="780" t="s">
        <v>393</v>
      </c>
      <c r="C29" s="781"/>
      <c r="D29" s="781"/>
      <c r="E29" s="781"/>
      <c r="F29" s="781"/>
      <c r="G29" s="781"/>
      <c r="H29" s="781"/>
      <c r="I29" s="781"/>
      <c r="J29" s="781"/>
      <c r="K29" s="781"/>
      <c r="L29" s="781"/>
      <c r="M29" s="781"/>
      <c r="N29" s="781"/>
      <c r="O29" s="781"/>
      <c r="P29" s="782"/>
      <c r="Q29" s="783">
        <v>823</v>
      </c>
      <c r="R29" s="784"/>
      <c r="S29" s="784"/>
      <c r="T29" s="784"/>
      <c r="U29" s="784"/>
      <c r="V29" s="784">
        <v>802</v>
      </c>
      <c r="W29" s="784"/>
      <c r="X29" s="784"/>
      <c r="Y29" s="784"/>
      <c r="Z29" s="784"/>
      <c r="AA29" s="784">
        <v>21</v>
      </c>
      <c r="AB29" s="784"/>
      <c r="AC29" s="784"/>
      <c r="AD29" s="784"/>
      <c r="AE29" s="785"/>
      <c r="AF29" s="786">
        <v>21</v>
      </c>
      <c r="AG29" s="787"/>
      <c r="AH29" s="787"/>
      <c r="AI29" s="787"/>
      <c r="AJ29" s="788"/>
      <c r="AK29" s="832">
        <v>146</v>
      </c>
      <c r="AL29" s="829"/>
      <c r="AM29" s="829"/>
      <c r="AN29" s="829"/>
      <c r="AO29" s="829"/>
      <c r="AP29" s="829" t="s">
        <v>558</v>
      </c>
      <c r="AQ29" s="829"/>
      <c r="AR29" s="829"/>
      <c r="AS29" s="829"/>
      <c r="AT29" s="829"/>
      <c r="AU29" s="829" t="s">
        <v>558</v>
      </c>
      <c r="AV29" s="829"/>
      <c r="AW29" s="829"/>
      <c r="AX29" s="829"/>
      <c r="AY29" s="829"/>
      <c r="AZ29" s="829" t="s">
        <v>558</v>
      </c>
      <c r="BA29" s="829"/>
      <c r="BB29" s="829"/>
      <c r="BC29" s="829"/>
      <c r="BD29" s="829"/>
      <c r="BE29" s="830"/>
      <c r="BF29" s="830"/>
      <c r="BG29" s="830"/>
      <c r="BH29" s="830"/>
      <c r="BI29" s="831"/>
      <c r="BJ29" s="249"/>
      <c r="BK29" s="249"/>
      <c r="BL29" s="249"/>
      <c r="BM29" s="249"/>
      <c r="BN29" s="249"/>
      <c r="BO29" s="240"/>
      <c r="BP29" s="240"/>
      <c r="BQ29" s="237">
        <v>23</v>
      </c>
      <c r="BR29" s="238"/>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1">
        <v>3</v>
      </c>
      <c r="B30" s="780" t="s">
        <v>394</v>
      </c>
      <c r="C30" s="781"/>
      <c r="D30" s="781"/>
      <c r="E30" s="781"/>
      <c r="F30" s="781"/>
      <c r="G30" s="781"/>
      <c r="H30" s="781"/>
      <c r="I30" s="781"/>
      <c r="J30" s="781"/>
      <c r="K30" s="781"/>
      <c r="L30" s="781"/>
      <c r="M30" s="781"/>
      <c r="N30" s="781"/>
      <c r="O30" s="781"/>
      <c r="P30" s="782"/>
      <c r="Q30" s="783">
        <v>81</v>
      </c>
      <c r="R30" s="784"/>
      <c r="S30" s="784"/>
      <c r="T30" s="784"/>
      <c r="U30" s="784"/>
      <c r="V30" s="784">
        <v>80</v>
      </c>
      <c r="W30" s="784"/>
      <c r="X30" s="784"/>
      <c r="Y30" s="784"/>
      <c r="Z30" s="784"/>
      <c r="AA30" s="784">
        <v>1</v>
      </c>
      <c r="AB30" s="784"/>
      <c r="AC30" s="784"/>
      <c r="AD30" s="784"/>
      <c r="AE30" s="785"/>
      <c r="AF30" s="786">
        <v>1</v>
      </c>
      <c r="AG30" s="787"/>
      <c r="AH30" s="787"/>
      <c r="AI30" s="787"/>
      <c r="AJ30" s="788"/>
      <c r="AK30" s="832">
        <v>24</v>
      </c>
      <c r="AL30" s="829"/>
      <c r="AM30" s="829"/>
      <c r="AN30" s="829"/>
      <c r="AO30" s="829"/>
      <c r="AP30" s="829" t="s">
        <v>558</v>
      </c>
      <c r="AQ30" s="829"/>
      <c r="AR30" s="829"/>
      <c r="AS30" s="829"/>
      <c r="AT30" s="829"/>
      <c r="AU30" s="829" t="s">
        <v>558</v>
      </c>
      <c r="AV30" s="829"/>
      <c r="AW30" s="829"/>
      <c r="AX30" s="829"/>
      <c r="AY30" s="829"/>
      <c r="AZ30" s="829" t="s">
        <v>558</v>
      </c>
      <c r="BA30" s="829"/>
      <c r="BB30" s="829"/>
      <c r="BC30" s="829"/>
      <c r="BD30" s="829"/>
      <c r="BE30" s="830"/>
      <c r="BF30" s="830"/>
      <c r="BG30" s="830"/>
      <c r="BH30" s="830"/>
      <c r="BI30" s="831"/>
      <c r="BJ30" s="249"/>
      <c r="BK30" s="249"/>
      <c r="BL30" s="249"/>
      <c r="BM30" s="249"/>
      <c r="BN30" s="249"/>
      <c r="BO30" s="240"/>
      <c r="BP30" s="240"/>
      <c r="BQ30" s="237">
        <v>24</v>
      </c>
      <c r="BR30" s="238"/>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1">
        <v>4</v>
      </c>
      <c r="B31" s="780" t="s">
        <v>395</v>
      </c>
      <c r="C31" s="781"/>
      <c r="D31" s="781"/>
      <c r="E31" s="781"/>
      <c r="F31" s="781"/>
      <c r="G31" s="781"/>
      <c r="H31" s="781"/>
      <c r="I31" s="781"/>
      <c r="J31" s="781"/>
      <c r="K31" s="781"/>
      <c r="L31" s="781"/>
      <c r="M31" s="781"/>
      <c r="N31" s="781"/>
      <c r="O31" s="781"/>
      <c r="P31" s="782"/>
      <c r="Q31" s="783">
        <v>3</v>
      </c>
      <c r="R31" s="784"/>
      <c r="S31" s="784"/>
      <c r="T31" s="784"/>
      <c r="U31" s="784"/>
      <c r="V31" s="784">
        <v>3</v>
      </c>
      <c r="W31" s="784"/>
      <c r="X31" s="784"/>
      <c r="Y31" s="784"/>
      <c r="Z31" s="784"/>
      <c r="AA31" s="784">
        <v>0</v>
      </c>
      <c r="AB31" s="784"/>
      <c r="AC31" s="784"/>
      <c r="AD31" s="784"/>
      <c r="AE31" s="785"/>
      <c r="AF31" s="786">
        <v>0</v>
      </c>
      <c r="AG31" s="787"/>
      <c r="AH31" s="787"/>
      <c r="AI31" s="787"/>
      <c r="AJ31" s="788"/>
      <c r="AK31" s="832">
        <v>1</v>
      </c>
      <c r="AL31" s="829"/>
      <c r="AM31" s="829"/>
      <c r="AN31" s="829"/>
      <c r="AO31" s="829"/>
      <c r="AP31" s="829" t="s">
        <v>558</v>
      </c>
      <c r="AQ31" s="829"/>
      <c r="AR31" s="829"/>
      <c r="AS31" s="829"/>
      <c r="AT31" s="829"/>
      <c r="AU31" s="829" t="s">
        <v>558</v>
      </c>
      <c r="AV31" s="829"/>
      <c r="AW31" s="829"/>
      <c r="AX31" s="829"/>
      <c r="AY31" s="829"/>
      <c r="AZ31" s="829" t="s">
        <v>558</v>
      </c>
      <c r="BA31" s="829"/>
      <c r="BB31" s="829"/>
      <c r="BC31" s="829"/>
      <c r="BD31" s="829"/>
      <c r="BE31" s="830"/>
      <c r="BF31" s="830"/>
      <c r="BG31" s="830"/>
      <c r="BH31" s="830"/>
      <c r="BI31" s="831"/>
      <c r="BJ31" s="249"/>
      <c r="BK31" s="249"/>
      <c r="BL31" s="249"/>
      <c r="BM31" s="249"/>
      <c r="BN31" s="249"/>
      <c r="BO31" s="240"/>
      <c r="BP31" s="240"/>
      <c r="BQ31" s="237">
        <v>25</v>
      </c>
      <c r="BR31" s="238"/>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1">
        <v>5</v>
      </c>
      <c r="B32" s="780" t="s">
        <v>396</v>
      </c>
      <c r="C32" s="781"/>
      <c r="D32" s="781"/>
      <c r="E32" s="781"/>
      <c r="F32" s="781"/>
      <c r="G32" s="781"/>
      <c r="H32" s="781"/>
      <c r="I32" s="781"/>
      <c r="J32" s="781"/>
      <c r="K32" s="781"/>
      <c r="L32" s="781"/>
      <c r="M32" s="781"/>
      <c r="N32" s="781"/>
      <c r="O32" s="781"/>
      <c r="P32" s="782"/>
      <c r="Q32" s="783">
        <v>181</v>
      </c>
      <c r="R32" s="784"/>
      <c r="S32" s="784"/>
      <c r="T32" s="784"/>
      <c r="U32" s="784"/>
      <c r="V32" s="784">
        <v>165</v>
      </c>
      <c r="W32" s="784"/>
      <c r="X32" s="784"/>
      <c r="Y32" s="784"/>
      <c r="Z32" s="784"/>
      <c r="AA32" s="784">
        <v>16</v>
      </c>
      <c r="AB32" s="784"/>
      <c r="AC32" s="784"/>
      <c r="AD32" s="784"/>
      <c r="AE32" s="785"/>
      <c r="AF32" s="786">
        <v>167</v>
      </c>
      <c r="AG32" s="787"/>
      <c r="AH32" s="787"/>
      <c r="AI32" s="787"/>
      <c r="AJ32" s="788"/>
      <c r="AK32" s="832" t="s">
        <v>558</v>
      </c>
      <c r="AL32" s="829"/>
      <c r="AM32" s="829"/>
      <c r="AN32" s="829"/>
      <c r="AO32" s="829"/>
      <c r="AP32" s="829">
        <v>462</v>
      </c>
      <c r="AQ32" s="829"/>
      <c r="AR32" s="829"/>
      <c r="AS32" s="829"/>
      <c r="AT32" s="829"/>
      <c r="AU32" s="829" t="s">
        <v>558</v>
      </c>
      <c r="AV32" s="829"/>
      <c r="AW32" s="829"/>
      <c r="AX32" s="829"/>
      <c r="AY32" s="829"/>
      <c r="AZ32" s="833" t="s">
        <v>558</v>
      </c>
      <c r="BA32" s="833"/>
      <c r="BB32" s="833"/>
      <c r="BC32" s="833"/>
      <c r="BD32" s="833"/>
      <c r="BE32" s="830" t="s">
        <v>397</v>
      </c>
      <c r="BF32" s="830"/>
      <c r="BG32" s="830"/>
      <c r="BH32" s="830"/>
      <c r="BI32" s="831"/>
      <c r="BJ32" s="249"/>
      <c r="BK32" s="249"/>
      <c r="BL32" s="249"/>
      <c r="BM32" s="249"/>
      <c r="BN32" s="249"/>
      <c r="BO32" s="240"/>
      <c r="BP32" s="240"/>
      <c r="BQ32" s="237">
        <v>26</v>
      </c>
      <c r="BR32" s="238"/>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1">
        <v>6</v>
      </c>
      <c r="B33" s="780" t="s">
        <v>398</v>
      </c>
      <c r="C33" s="781"/>
      <c r="D33" s="781"/>
      <c r="E33" s="781"/>
      <c r="F33" s="781"/>
      <c r="G33" s="781"/>
      <c r="H33" s="781"/>
      <c r="I33" s="781"/>
      <c r="J33" s="781"/>
      <c r="K33" s="781"/>
      <c r="L33" s="781"/>
      <c r="M33" s="781"/>
      <c r="N33" s="781"/>
      <c r="O33" s="781"/>
      <c r="P33" s="782"/>
      <c r="Q33" s="783">
        <v>375</v>
      </c>
      <c r="R33" s="784"/>
      <c r="S33" s="784"/>
      <c r="T33" s="784"/>
      <c r="U33" s="784"/>
      <c r="V33" s="784">
        <v>331</v>
      </c>
      <c r="W33" s="784"/>
      <c r="X33" s="784"/>
      <c r="Y33" s="784"/>
      <c r="Z33" s="784"/>
      <c r="AA33" s="784">
        <v>44</v>
      </c>
      <c r="AB33" s="784"/>
      <c r="AC33" s="784"/>
      <c r="AD33" s="784"/>
      <c r="AE33" s="785"/>
      <c r="AF33" s="786">
        <v>44</v>
      </c>
      <c r="AG33" s="787"/>
      <c r="AH33" s="787"/>
      <c r="AI33" s="787"/>
      <c r="AJ33" s="788"/>
      <c r="AK33" s="832">
        <v>260</v>
      </c>
      <c r="AL33" s="829"/>
      <c r="AM33" s="829"/>
      <c r="AN33" s="829"/>
      <c r="AO33" s="829"/>
      <c r="AP33" s="829">
        <v>1574</v>
      </c>
      <c r="AQ33" s="829"/>
      <c r="AR33" s="829"/>
      <c r="AS33" s="829"/>
      <c r="AT33" s="829"/>
      <c r="AU33" s="829">
        <v>1567</v>
      </c>
      <c r="AV33" s="829"/>
      <c r="AW33" s="829"/>
      <c r="AX33" s="829"/>
      <c r="AY33" s="829"/>
      <c r="AZ33" s="833" t="s">
        <v>558</v>
      </c>
      <c r="BA33" s="833"/>
      <c r="BB33" s="833"/>
      <c r="BC33" s="833"/>
      <c r="BD33" s="833"/>
      <c r="BE33" s="830" t="s">
        <v>399</v>
      </c>
      <c r="BF33" s="830"/>
      <c r="BG33" s="830"/>
      <c r="BH33" s="830"/>
      <c r="BI33" s="831"/>
      <c r="BJ33" s="249"/>
      <c r="BK33" s="249"/>
      <c r="BL33" s="249"/>
      <c r="BM33" s="249"/>
      <c r="BN33" s="249"/>
      <c r="BO33" s="240"/>
      <c r="BP33" s="240"/>
      <c r="BQ33" s="237">
        <v>27</v>
      </c>
      <c r="BR33" s="238"/>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1">
        <v>7</v>
      </c>
      <c r="B34" s="780" t="s">
        <v>400</v>
      </c>
      <c r="C34" s="781"/>
      <c r="D34" s="781"/>
      <c r="E34" s="781"/>
      <c r="F34" s="781"/>
      <c r="G34" s="781"/>
      <c r="H34" s="781"/>
      <c r="I34" s="781"/>
      <c r="J34" s="781"/>
      <c r="K34" s="781"/>
      <c r="L34" s="781"/>
      <c r="M34" s="781"/>
      <c r="N34" s="781"/>
      <c r="O34" s="781"/>
      <c r="P34" s="782"/>
      <c r="Q34" s="783">
        <v>38</v>
      </c>
      <c r="R34" s="784"/>
      <c r="S34" s="784"/>
      <c r="T34" s="784"/>
      <c r="U34" s="784"/>
      <c r="V34" s="784">
        <v>38</v>
      </c>
      <c r="W34" s="784"/>
      <c r="X34" s="784"/>
      <c r="Y34" s="784"/>
      <c r="Z34" s="784"/>
      <c r="AA34" s="784">
        <v>0</v>
      </c>
      <c r="AB34" s="784"/>
      <c r="AC34" s="784"/>
      <c r="AD34" s="784"/>
      <c r="AE34" s="785"/>
      <c r="AF34" s="786">
        <v>0</v>
      </c>
      <c r="AG34" s="787"/>
      <c r="AH34" s="787"/>
      <c r="AI34" s="787"/>
      <c r="AJ34" s="788"/>
      <c r="AK34" s="832">
        <v>3</v>
      </c>
      <c r="AL34" s="829"/>
      <c r="AM34" s="829"/>
      <c r="AN34" s="829"/>
      <c r="AO34" s="829"/>
      <c r="AP34" s="829">
        <v>301</v>
      </c>
      <c r="AQ34" s="829"/>
      <c r="AR34" s="829"/>
      <c r="AS34" s="829"/>
      <c r="AT34" s="829"/>
      <c r="AU34" s="829">
        <v>301</v>
      </c>
      <c r="AV34" s="829"/>
      <c r="AW34" s="829"/>
      <c r="AX34" s="829"/>
      <c r="AY34" s="829"/>
      <c r="AZ34" s="833" t="s">
        <v>558</v>
      </c>
      <c r="BA34" s="833"/>
      <c r="BB34" s="833"/>
      <c r="BC34" s="833"/>
      <c r="BD34" s="833"/>
      <c r="BE34" s="830" t="s">
        <v>399</v>
      </c>
      <c r="BF34" s="830"/>
      <c r="BG34" s="830"/>
      <c r="BH34" s="830"/>
      <c r="BI34" s="831"/>
      <c r="BJ34" s="249"/>
      <c r="BK34" s="249"/>
      <c r="BL34" s="249"/>
      <c r="BM34" s="249"/>
      <c r="BN34" s="249"/>
      <c r="BO34" s="240"/>
      <c r="BP34" s="240"/>
      <c r="BQ34" s="237">
        <v>28</v>
      </c>
      <c r="BR34" s="238"/>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1">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2"/>
      <c r="AL35" s="829"/>
      <c r="AM35" s="829"/>
      <c r="AN35" s="829"/>
      <c r="AO35" s="829"/>
      <c r="AP35" s="829"/>
      <c r="AQ35" s="829"/>
      <c r="AR35" s="829"/>
      <c r="AS35" s="829"/>
      <c r="AT35" s="829"/>
      <c r="AU35" s="829"/>
      <c r="AV35" s="829"/>
      <c r="AW35" s="829"/>
      <c r="AX35" s="829"/>
      <c r="AY35" s="829"/>
      <c r="AZ35" s="833"/>
      <c r="BA35" s="833"/>
      <c r="BB35" s="833"/>
      <c r="BC35" s="833"/>
      <c r="BD35" s="833"/>
      <c r="BE35" s="830"/>
      <c r="BF35" s="830"/>
      <c r="BG35" s="830"/>
      <c r="BH35" s="830"/>
      <c r="BI35" s="831"/>
      <c r="BJ35" s="249"/>
      <c r="BK35" s="249"/>
      <c r="BL35" s="249"/>
      <c r="BM35" s="249"/>
      <c r="BN35" s="249"/>
      <c r="BO35" s="240"/>
      <c r="BP35" s="240"/>
      <c r="BQ35" s="237">
        <v>29</v>
      </c>
      <c r="BR35" s="238"/>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1">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29"/>
      <c r="AM36" s="829"/>
      <c r="AN36" s="829"/>
      <c r="AO36" s="829"/>
      <c r="AP36" s="829"/>
      <c r="AQ36" s="829"/>
      <c r="AR36" s="829"/>
      <c r="AS36" s="829"/>
      <c r="AT36" s="829"/>
      <c r="AU36" s="829"/>
      <c r="AV36" s="829"/>
      <c r="AW36" s="829"/>
      <c r="AX36" s="829"/>
      <c r="AY36" s="829"/>
      <c r="AZ36" s="833"/>
      <c r="BA36" s="833"/>
      <c r="BB36" s="833"/>
      <c r="BC36" s="833"/>
      <c r="BD36" s="833"/>
      <c r="BE36" s="830"/>
      <c r="BF36" s="830"/>
      <c r="BG36" s="830"/>
      <c r="BH36" s="830"/>
      <c r="BI36" s="831"/>
      <c r="BJ36" s="249"/>
      <c r="BK36" s="249"/>
      <c r="BL36" s="249"/>
      <c r="BM36" s="249"/>
      <c r="BN36" s="249"/>
      <c r="BO36" s="240"/>
      <c r="BP36" s="240"/>
      <c r="BQ36" s="237">
        <v>30</v>
      </c>
      <c r="BR36" s="238"/>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1">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29"/>
      <c r="AM37" s="829"/>
      <c r="AN37" s="829"/>
      <c r="AO37" s="829"/>
      <c r="AP37" s="829"/>
      <c r="AQ37" s="829"/>
      <c r="AR37" s="829"/>
      <c r="AS37" s="829"/>
      <c r="AT37" s="829"/>
      <c r="AU37" s="829"/>
      <c r="AV37" s="829"/>
      <c r="AW37" s="829"/>
      <c r="AX37" s="829"/>
      <c r="AY37" s="829"/>
      <c r="AZ37" s="833"/>
      <c r="BA37" s="833"/>
      <c r="BB37" s="833"/>
      <c r="BC37" s="833"/>
      <c r="BD37" s="833"/>
      <c r="BE37" s="830"/>
      <c r="BF37" s="830"/>
      <c r="BG37" s="830"/>
      <c r="BH37" s="830"/>
      <c r="BI37" s="831"/>
      <c r="BJ37" s="249"/>
      <c r="BK37" s="249"/>
      <c r="BL37" s="249"/>
      <c r="BM37" s="249"/>
      <c r="BN37" s="249"/>
      <c r="BO37" s="240"/>
      <c r="BP37" s="240"/>
      <c r="BQ37" s="237">
        <v>31</v>
      </c>
      <c r="BR37" s="238"/>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1">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29"/>
      <c r="AM38" s="829"/>
      <c r="AN38" s="829"/>
      <c r="AO38" s="829"/>
      <c r="AP38" s="829"/>
      <c r="AQ38" s="829"/>
      <c r="AR38" s="829"/>
      <c r="AS38" s="829"/>
      <c r="AT38" s="829"/>
      <c r="AU38" s="829"/>
      <c r="AV38" s="829"/>
      <c r="AW38" s="829"/>
      <c r="AX38" s="829"/>
      <c r="AY38" s="829"/>
      <c r="AZ38" s="833"/>
      <c r="BA38" s="833"/>
      <c r="BB38" s="833"/>
      <c r="BC38" s="833"/>
      <c r="BD38" s="833"/>
      <c r="BE38" s="830"/>
      <c r="BF38" s="830"/>
      <c r="BG38" s="830"/>
      <c r="BH38" s="830"/>
      <c r="BI38" s="831"/>
      <c r="BJ38" s="249"/>
      <c r="BK38" s="249"/>
      <c r="BL38" s="249"/>
      <c r="BM38" s="249"/>
      <c r="BN38" s="249"/>
      <c r="BO38" s="240"/>
      <c r="BP38" s="240"/>
      <c r="BQ38" s="237">
        <v>32</v>
      </c>
      <c r="BR38" s="238"/>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1">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29"/>
      <c r="AM39" s="829"/>
      <c r="AN39" s="829"/>
      <c r="AO39" s="829"/>
      <c r="AP39" s="829"/>
      <c r="AQ39" s="829"/>
      <c r="AR39" s="829"/>
      <c r="AS39" s="829"/>
      <c r="AT39" s="829"/>
      <c r="AU39" s="829"/>
      <c r="AV39" s="829"/>
      <c r="AW39" s="829"/>
      <c r="AX39" s="829"/>
      <c r="AY39" s="829"/>
      <c r="AZ39" s="833"/>
      <c r="BA39" s="833"/>
      <c r="BB39" s="833"/>
      <c r="BC39" s="833"/>
      <c r="BD39" s="833"/>
      <c r="BE39" s="830"/>
      <c r="BF39" s="830"/>
      <c r="BG39" s="830"/>
      <c r="BH39" s="830"/>
      <c r="BI39" s="831"/>
      <c r="BJ39" s="249"/>
      <c r="BK39" s="249"/>
      <c r="BL39" s="249"/>
      <c r="BM39" s="249"/>
      <c r="BN39" s="249"/>
      <c r="BO39" s="240"/>
      <c r="BP39" s="240"/>
      <c r="BQ39" s="237">
        <v>33</v>
      </c>
      <c r="BR39" s="238"/>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7">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29"/>
      <c r="AM40" s="829"/>
      <c r="AN40" s="829"/>
      <c r="AO40" s="829"/>
      <c r="AP40" s="829"/>
      <c r="AQ40" s="829"/>
      <c r="AR40" s="829"/>
      <c r="AS40" s="829"/>
      <c r="AT40" s="829"/>
      <c r="AU40" s="829"/>
      <c r="AV40" s="829"/>
      <c r="AW40" s="829"/>
      <c r="AX40" s="829"/>
      <c r="AY40" s="829"/>
      <c r="AZ40" s="833"/>
      <c r="BA40" s="833"/>
      <c r="BB40" s="833"/>
      <c r="BC40" s="833"/>
      <c r="BD40" s="833"/>
      <c r="BE40" s="830"/>
      <c r="BF40" s="830"/>
      <c r="BG40" s="830"/>
      <c r="BH40" s="830"/>
      <c r="BI40" s="831"/>
      <c r="BJ40" s="249"/>
      <c r="BK40" s="249"/>
      <c r="BL40" s="249"/>
      <c r="BM40" s="249"/>
      <c r="BN40" s="249"/>
      <c r="BO40" s="240"/>
      <c r="BP40" s="240"/>
      <c r="BQ40" s="237">
        <v>34</v>
      </c>
      <c r="BR40" s="238"/>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7">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29"/>
      <c r="AM41" s="829"/>
      <c r="AN41" s="829"/>
      <c r="AO41" s="829"/>
      <c r="AP41" s="829"/>
      <c r="AQ41" s="829"/>
      <c r="AR41" s="829"/>
      <c r="AS41" s="829"/>
      <c r="AT41" s="829"/>
      <c r="AU41" s="829"/>
      <c r="AV41" s="829"/>
      <c r="AW41" s="829"/>
      <c r="AX41" s="829"/>
      <c r="AY41" s="829"/>
      <c r="AZ41" s="833"/>
      <c r="BA41" s="833"/>
      <c r="BB41" s="833"/>
      <c r="BC41" s="833"/>
      <c r="BD41" s="833"/>
      <c r="BE41" s="830"/>
      <c r="BF41" s="830"/>
      <c r="BG41" s="830"/>
      <c r="BH41" s="830"/>
      <c r="BI41" s="831"/>
      <c r="BJ41" s="249"/>
      <c r="BK41" s="249"/>
      <c r="BL41" s="249"/>
      <c r="BM41" s="249"/>
      <c r="BN41" s="249"/>
      <c r="BO41" s="240"/>
      <c r="BP41" s="240"/>
      <c r="BQ41" s="237">
        <v>35</v>
      </c>
      <c r="BR41" s="238"/>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7">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29"/>
      <c r="AM42" s="829"/>
      <c r="AN42" s="829"/>
      <c r="AO42" s="829"/>
      <c r="AP42" s="829"/>
      <c r="AQ42" s="829"/>
      <c r="AR42" s="829"/>
      <c r="AS42" s="829"/>
      <c r="AT42" s="829"/>
      <c r="AU42" s="829"/>
      <c r="AV42" s="829"/>
      <c r="AW42" s="829"/>
      <c r="AX42" s="829"/>
      <c r="AY42" s="829"/>
      <c r="AZ42" s="833"/>
      <c r="BA42" s="833"/>
      <c r="BB42" s="833"/>
      <c r="BC42" s="833"/>
      <c r="BD42" s="833"/>
      <c r="BE42" s="830"/>
      <c r="BF42" s="830"/>
      <c r="BG42" s="830"/>
      <c r="BH42" s="830"/>
      <c r="BI42" s="831"/>
      <c r="BJ42" s="249"/>
      <c r="BK42" s="249"/>
      <c r="BL42" s="249"/>
      <c r="BM42" s="249"/>
      <c r="BN42" s="249"/>
      <c r="BO42" s="240"/>
      <c r="BP42" s="240"/>
      <c r="BQ42" s="237">
        <v>36</v>
      </c>
      <c r="BR42" s="238"/>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7">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29"/>
      <c r="AM43" s="829"/>
      <c r="AN43" s="829"/>
      <c r="AO43" s="829"/>
      <c r="AP43" s="829"/>
      <c r="AQ43" s="829"/>
      <c r="AR43" s="829"/>
      <c r="AS43" s="829"/>
      <c r="AT43" s="829"/>
      <c r="AU43" s="829"/>
      <c r="AV43" s="829"/>
      <c r="AW43" s="829"/>
      <c r="AX43" s="829"/>
      <c r="AY43" s="829"/>
      <c r="AZ43" s="833"/>
      <c r="BA43" s="833"/>
      <c r="BB43" s="833"/>
      <c r="BC43" s="833"/>
      <c r="BD43" s="833"/>
      <c r="BE43" s="830"/>
      <c r="BF43" s="830"/>
      <c r="BG43" s="830"/>
      <c r="BH43" s="830"/>
      <c r="BI43" s="831"/>
      <c r="BJ43" s="249"/>
      <c r="BK43" s="249"/>
      <c r="BL43" s="249"/>
      <c r="BM43" s="249"/>
      <c r="BN43" s="249"/>
      <c r="BO43" s="240"/>
      <c r="BP43" s="240"/>
      <c r="BQ43" s="237">
        <v>37</v>
      </c>
      <c r="BR43" s="238"/>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7">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29"/>
      <c r="AM44" s="829"/>
      <c r="AN44" s="829"/>
      <c r="AO44" s="829"/>
      <c r="AP44" s="829"/>
      <c r="AQ44" s="829"/>
      <c r="AR44" s="829"/>
      <c r="AS44" s="829"/>
      <c r="AT44" s="829"/>
      <c r="AU44" s="829"/>
      <c r="AV44" s="829"/>
      <c r="AW44" s="829"/>
      <c r="AX44" s="829"/>
      <c r="AY44" s="829"/>
      <c r="AZ44" s="833"/>
      <c r="BA44" s="833"/>
      <c r="BB44" s="833"/>
      <c r="BC44" s="833"/>
      <c r="BD44" s="833"/>
      <c r="BE44" s="830"/>
      <c r="BF44" s="830"/>
      <c r="BG44" s="830"/>
      <c r="BH44" s="830"/>
      <c r="BI44" s="831"/>
      <c r="BJ44" s="249"/>
      <c r="BK44" s="249"/>
      <c r="BL44" s="249"/>
      <c r="BM44" s="249"/>
      <c r="BN44" s="249"/>
      <c r="BO44" s="240"/>
      <c r="BP44" s="240"/>
      <c r="BQ44" s="237">
        <v>38</v>
      </c>
      <c r="BR44" s="238"/>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7">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29"/>
      <c r="AM45" s="829"/>
      <c r="AN45" s="829"/>
      <c r="AO45" s="829"/>
      <c r="AP45" s="829"/>
      <c r="AQ45" s="829"/>
      <c r="AR45" s="829"/>
      <c r="AS45" s="829"/>
      <c r="AT45" s="829"/>
      <c r="AU45" s="829"/>
      <c r="AV45" s="829"/>
      <c r="AW45" s="829"/>
      <c r="AX45" s="829"/>
      <c r="AY45" s="829"/>
      <c r="AZ45" s="833"/>
      <c r="BA45" s="833"/>
      <c r="BB45" s="833"/>
      <c r="BC45" s="833"/>
      <c r="BD45" s="833"/>
      <c r="BE45" s="830"/>
      <c r="BF45" s="830"/>
      <c r="BG45" s="830"/>
      <c r="BH45" s="830"/>
      <c r="BI45" s="831"/>
      <c r="BJ45" s="249"/>
      <c r="BK45" s="249"/>
      <c r="BL45" s="249"/>
      <c r="BM45" s="249"/>
      <c r="BN45" s="249"/>
      <c r="BO45" s="240"/>
      <c r="BP45" s="240"/>
      <c r="BQ45" s="237">
        <v>39</v>
      </c>
      <c r="BR45" s="238"/>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7">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29"/>
      <c r="AM46" s="829"/>
      <c r="AN46" s="829"/>
      <c r="AO46" s="829"/>
      <c r="AP46" s="829"/>
      <c r="AQ46" s="829"/>
      <c r="AR46" s="829"/>
      <c r="AS46" s="829"/>
      <c r="AT46" s="829"/>
      <c r="AU46" s="829"/>
      <c r="AV46" s="829"/>
      <c r="AW46" s="829"/>
      <c r="AX46" s="829"/>
      <c r="AY46" s="829"/>
      <c r="AZ46" s="833"/>
      <c r="BA46" s="833"/>
      <c r="BB46" s="833"/>
      <c r="BC46" s="833"/>
      <c r="BD46" s="833"/>
      <c r="BE46" s="830"/>
      <c r="BF46" s="830"/>
      <c r="BG46" s="830"/>
      <c r="BH46" s="830"/>
      <c r="BI46" s="831"/>
      <c r="BJ46" s="249"/>
      <c r="BK46" s="249"/>
      <c r="BL46" s="249"/>
      <c r="BM46" s="249"/>
      <c r="BN46" s="249"/>
      <c r="BO46" s="240"/>
      <c r="BP46" s="240"/>
      <c r="BQ46" s="237">
        <v>40</v>
      </c>
      <c r="BR46" s="238"/>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7">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29"/>
      <c r="AM47" s="829"/>
      <c r="AN47" s="829"/>
      <c r="AO47" s="829"/>
      <c r="AP47" s="829"/>
      <c r="AQ47" s="829"/>
      <c r="AR47" s="829"/>
      <c r="AS47" s="829"/>
      <c r="AT47" s="829"/>
      <c r="AU47" s="829"/>
      <c r="AV47" s="829"/>
      <c r="AW47" s="829"/>
      <c r="AX47" s="829"/>
      <c r="AY47" s="829"/>
      <c r="AZ47" s="833"/>
      <c r="BA47" s="833"/>
      <c r="BB47" s="833"/>
      <c r="BC47" s="833"/>
      <c r="BD47" s="833"/>
      <c r="BE47" s="830"/>
      <c r="BF47" s="830"/>
      <c r="BG47" s="830"/>
      <c r="BH47" s="830"/>
      <c r="BI47" s="831"/>
      <c r="BJ47" s="249"/>
      <c r="BK47" s="249"/>
      <c r="BL47" s="249"/>
      <c r="BM47" s="249"/>
      <c r="BN47" s="249"/>
      <c r="BO47" s="240"/>
      <c r="BP47" s="240"/>
      <c r="BQ47" s="237">
        <v>41</v>
      </c>
      <c r="BR47" s="238"/>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7">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29"/>
      <c r="AM48" s="829"/>
      <c r="AN48" s="829"/>
      <c r="AO48" s="829"/>
      <c r="AP48" s="829"/>
      <c r="AQ48" s="829"/>
      <c r="AR48" s="829"/>
      <c r="AS48" s="829"/>
      <c r="AT48" s="829"/>
      <c r="AU48" s="829"/>
      <c r="AV48" s="829"/>
      <c r="AW48" s="829"/>
      <c r="AX48" s="829"/>
      <c r="AY48" s="829"/>
      <c r="AZ48" s="833"/>
      <c r="BA48" s="833"/>
      <c r="BB48" s="833"/>
      <c r="BC48" s="833"/>
      <c r="BD48" s="833"/>
      <c r="BE48" s="830"/>
      <c r="BF48" s="830"/>
      <c r="BG48" s="830"/>
      <c r="BH48" s="830"/>
      <c r="BI48" s="831"/>
      <c r="BJ48" s="249"/>
      <c r="BK48" s="249"/>
      <c r="BL48" s="249"/>
      <c r="BM48" s="249"/>
      <c r="BN48" s="249"/>
      <c r="BO48" s="240"/>
      <c r="BP48" s="240"/>
      <c r="BQ48" s="237">
        <v>42</v>
      </c>
      <c r="BR48" s="238"/>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7">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29"/>
      <c r="AM49" s="829"/>
      <c r="AN49" s="829"/>
      <c r="AO49" s="829"/>
      <c r="AP49" s="829"/>
      <c r="AQ49" s="829"/>
      <c r="AR49" s="829"/>
      <c r="AS49" s="829"/>
      <c r="AT49" s="829"/>
      <c r="AU49" s="829"/>
      <c r="AV49" s="829"/>
      <c r="AW49" s="829"/>
      <c r="AX49" s="829"/>
      <c r="AY49" s="829"/>
      <c r="AZ49" s="833"/>
      <c r="BA49" s="833"/>
      <c r="BB49" s="833"/>
      <c r="BC49" s="833"/>
      <c r="BD49" s="833"/>
      <c r="BE49" s="830"/>
      <c r="BF49" s="830"/>
      <c r="BG49" s="830"/>
      <c r="BH49" s="830"/>
      <c r="BI49" s="831"/>
      <c r="BJ49" s="249"/>
      <c r="BK49" s="249"/>
      <c r="BL49" s="249"/>
      <c r="BM49" s="249"/>
      <c r="BN49" s="249"/>
      <c r="BO49" s="240"/>
      <c r="BP49" s="240"/>
      <c r="BQ49" s="237">
        <v>43</v>
      </c>
      <c r="BR49" s="238"/>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7">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0"/>
      <c r="BF50" s="830"/>
      <c r="BG50" s="830"/>
      <c r="BH50" s="830"/>
      <c r="BI50" s="831"/>
      <c r="BJ50" s="249"/>
      <c r="BK50" s="249"/>
      <c r="BL50" s="249"/>
      <c r="BM50" s="249"/>
      <c r="BN50" s="249"/>
      <c r="BO50" s="240"/>
      <c r="BP50" s="240"/>
      <c r="BQ50" s="237">
        <v>44</v>
      </c>
      <c r="BR50" s="238"/>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7">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0"/>
      <c r="BF51" s="830"/>
      <c r="BG51" s="830"/>
      <c r="BH51" s="830"/>
      <c r="BI51" s="831"/>
      <c r="BJ51" s="249"/>
      <c r="BK51" s="249"/>
      <c r="BL51" s="249"/>
      <c r="BM51" s="249"/>
      <c r="BN51" s="249"/>
      <c r="BO51" s="240"/>
      <c r="BP51" s="240"/>
      <c r="BQ51" s="237">
        <v>45</v>
      </c>
      <c r="BR51" s="238"/>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7">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0"/>
      <c r="BF52" s="830"/>
      <c r="BG52" s="830"/>
      <c r="BH52" s="830"/>
      <c r="BI52" s="831"/>
      <c r="BJ52" s="249"/>
      <c r="BK52" s="249"/>
      <c r="BL52" s="249"/>
      <c r="BM52" s="249"/>
      <c r="BN52" s="249"/>
      <c r="BO52" s="240"/>
      <c r="BP52" s="240"/>
      <c r="BQ52" s="237">
        <v>46</v>
      </c>
      <c r="BR52" s="238"/>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7">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0"/>
      <c r="BF53" s="830"/>
      <c r="BG53" s="830"/>
      <c r="BH53" s="830"/>
      <c r="BI53" s="831"/>
      <c r="BJ53" s="249"/>
      <c r="BK53" s="249"/>
      <c r="BL53" s="249"/>
      <c r="BM53" s="249"/>
      <c r="BN53" s="249"/>
      <c r="BO53" s="240"/>
      <c r="BP53" s="240"/>
      <c r="BQ53" s="237">
        <v>47</v>
      </c>
      <c r="BR53" s="238"/>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7">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0"/>
      <c r="BF54" s="830"/>
      <c r="BG54" s="830"/>
      <c r="BH54" s="830"/>
      <c r="BI54" s="831"/>
      <c r="BJ54" s="249"/>
      <c r="BK54" s="249"/>
      <c r="BL54" s="249"/>
      <c r="BM54" s="249"/>
      <c r="BN54" s="249"/>
      <c r="BO54" s="240"/>
      <c r="BP54" s="240"/>
      <c r="BQ54" s="237">
        <v>48</v>
      </c>
      <c r="BR54" s="238"/>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7">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0"/>
      <c r="BF55" s="830"/>
      <c r="BG55" s="830"/>
      <c r="BH55" s="830"/>
      <c r="BI55" s="831"/>
      <c r="BJ55" s="249"/>
      <c r="BK55" s="249"/>
      <c r="BL55" s="249"/>
      <c r="BM55" s="249"/>
      <c r="BN55" s="249"/>
      <c r="BO55" s="240"/>
      <c r="BP55" s="240"/>
      <c r="BQ55" s="237">
        <v>49</v>
      </c>
      <c r="BR55" s="238"/>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7">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0"/>
      <c r="BF56" s="830"/>
      <c r="BG56" s="830"/>
      <c r="BH56" s="830"/>
      <c r="BI56" s="831"/>
      <c r="BJ56" s="249"/>
      <c r="BK56" s="249"/>
      <c r="BL56" s="249"/>
      <c r="BM56" s="249"/>
      <c r="BN56" s="249"/>
      <c r="BO56" s="240"/>
      <c r="BP56" s="240"/>
      <c r="BQ56" s="237">
        <v>50</v>
      </c>
      <c r="BR56" s="238"/>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7">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0"/>
      <c r="BF57" s="830"/>
      <c r="BG57" s="830"/>
      <c r="BH57" s="830"/>
      <c r="BI57" s="831"/>
      <c r="BJ57" s="249"/>
      <c r="BK57" s="249"/>
      <c r="BL57" s="249"/>
      <c r="BM57" s="249"/>
      <c r="BN57" s="249"/>
      <c r="BO57" s="240"/>
      <c r="BP57" s="240"/>
      <c r="BQ57" s="237">
        <v>51</v>
      </c>
      <c r="BR57" s="238"/>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7">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0"/>
      <c r="BF58" s="830"/>
      <c r="BG58" s="830"/>
      <c r="BH58" s="830"/>
      <c r="BI58" s="831"/>
      <c r="BJ58" s="249"/>
      <c r="BK58" s="249"/>
      <c r="BL58" s="249"/>
      <c r="BM58" s="249"/>
      <c r="BN58" s="249"/>
      <c r="BO58" s="240"/>
      <c r="BP58" s="240"/>
      <c r="BQ58" s="237">
        <v>52</v>
      </c>
      <c r="BR58" s="238"/>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7">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0"/>
      <c r="BF59" s="830"/>
      <c r="BG59" s="830"/>
      <c r="BH59" s="830"/>
      <c r="BI59" s="831"/>
      <c r="BJ59" s="249"/>
      <c r="BK59" s="249"/>
      <c r="BL59" s="249"/>
      <c r="BM59" s="249"/>
      <c r="BN59" s="249"/>
      <c r="BO59" s="240"/>
      <c r="BP59" s="240"/>
      <c r="BQ59" s="237">
        <v>53</v>
      </c>
      <c r="BR59" s="238"/>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7">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0"/>
      <c r="BF60" s="830"/>
      <c r="BG60" s="830"/>
      <c r="BH60" s="830"/>
      <c r="BI60" s="831"/>
      <c r="BJ60" s="249"/>
      <c r="BK60" s="249"/>
      <c r="BL60" s="249"/>
      <c r="BM60" s="249"/>
      <c r="BN60" s="249"/>
      <c r="BO60" s="240"/>
      <c r="BP60" s="240"/>
      <c r="BQ60" s="237">
        <v>54</v>
      </c>
      <c r="BR60" s="238"/>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7">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0"/>
      <c r="BF61" s="830"/>
      <c r="BG61" s="830"/>
      <c r="BH61" s="830"/>
      <c r="BI61" s="831"/>
      <c r="BJ61" s="249"/>
      <c r="BK61" s="249"/>
      <c r="BL61" s="249"/>
      <c r="BM61" s="249"/>
      <c r="BN61" s="249"/>
      <c r="BO61" s="240"/>
      <c r="BP61" s="240"/>
      <c r="BQ61" s="237">
        <v>55</v>
      </c>
      <c r="BR61" s="238"/>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7">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0"/>
      <c r="BF62" s="830"/>
      <c r="BG62" s="830"/>
      <c r="BH62" s="830"/>
      <c r="BI62" s="831"/>
      <c r="BJ62" s="846" t="s">
        <v>401</v>
      </c>
      <c r="BK62" s="806"/>
      <c r="BL62" s="806"/>
      <c r="BM62" s="806"/>
      <c r="BN62" s="807"/>
      <c r="BO62" s="240"/>
      <c r="BP62" s="240"/>
      <c r="BQ62" s="237">
        <v>56</v>
      </c>
      <c r="BR62" s="238"/>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39" t="s">
        <v>380</v>
      </c>
      <c r="B63" s="789" t="s">
        <v>402</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292</v>
      </c>
      <c r="AG63" s="843"/>
      <c r="AH63" s="843"/>
      <c r="AI63" s="843"/>
      <c r="AJ63" s="844"/>
      <c r="AK63" s="845"/>
      <c r="AL63" s="840"/>
      <c r="AM63" s="840"/>
      <c r="AN63" s="840"/>
      <c r="AO63" s="840"/>
      <c r="AP63" s="843">
        <v>2336</v>
      </c>
      <c r="AQ63" s="843"/>
      <c r="AR63" s="843"/>
      <c r="AS63" s="843"/>
      <c r="AT63" s="843"/>
      <c r="AU63" s="843">
        <v>1868</v>
      </c>
      <c r="AV63" s="843"/>
      <c r="AW63" s="843"/>
      <c r="AX63" s="843"/>
      <c r="AY63" s="843"/>
      <c r="AZ63" s="847"/>
      <c r="BA63" s="847"/>
      <c r="BB63" s="847"/>
      <c r="BC63" s="847"/>
      <c r="BD63" s="847"/>
      <c r="BE63" s="848"/>
      <c r="BF63" s="848"/>
      <c r="BG63" s="848"/>
      <c r="BH63" s="848"/>
      <c r="BI63" s="849"/>
      <c r="BJ63" s="850" t="s">
        <v>125</v>
      </c>
      <c r="BK63" s="851"/>
      <c r="BL63" s="851"/>
      <c r="BM63" s="851"/>
      <c r="BN63" s="852"/>
      <c r="BO63" s="240"/>
      <c r="BP63" s="240"/>
      <c r="BQ63" s="237">
        <v>57</v>
      </c>
      <c r="BR63" s="238"/>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49" t="s">
        <v>403</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0"/>
      <c r="BF65" s="240"/>
      <c r="BG65" s="240"/>
      <c r="BH65" s="240"/>
      <c r="BI65" s="240"/>
      <c r="BJ65" s="240"/>
      <c r="BK65" s="240"/>
      <c r="BL65" s="240"/>
      <c r="BM65" s="240"/>
      <c r="BN65" s="240"/>
      <c r="BO65" s="240"/>
      <c r="BP65" s="240"/>
      <c r="BQ65" s="237">
        <v>59</v>
      </c>
      <c r="BR65" s="238"/>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404</v>
      </c>
      <c r="B66" s="728"/>
      <c r="C66" s="728"/>
      <c r="D66" s="728"/>
      <c r="E66" s="728"/>
      <c r="F66" s="728"/>
      <c r="G66" s="728"/>
      <c r="H66" s="728"/>
      <c r="I66" s="728"/>
      <c r="J66" s="728"/>
      <c r="K66" s="728"/>
      <c r="L66" s="728"/>
      <c r="M66" s="728"/>
      <c r="N66" s="728"/>
      <c r="O66" s="728"/>
      <c r="P66" s="729"/>
      <c r="Q66" s="733" t="s">
        <v>384</v>
      </c>
      <c r="R66" s="734"/>
      <c r="S66" s="734"/>
      <c r="T66" s="734"/>
      <c r="U66" s="735"/>
      <c r="V66" s="733" t="s">
        <v>385</v>
      </c>
      <c r="W66" s="734"/>
      <c r="X66" s="734"/>
      <c r="Y66" s="734"/>
      <c r="Z66" s="735"/>
      <c r="AA66" s="733" t="s">
        <v>386</v>
      </c>
      <c r="AB66" s="734"/>
      <c r="AC66" s="734"/>
      <c r="AD66" s="734"/>
      <c r="AE66" s="735"/>
      <c r="AF66" s="853" t="s">
        <v>387</v>
      </c>
      <c r="AG66" s="815"/>
      <c r="AH66" s="815"/>
      <c r="AI66" s="815"/>
      <c r="AJ66" s="854"/>
      <c r="AK66" s="733" t="s">
        <v>388</v>
      </c>
      <c r="AL66" s="728"/>
      <c r="AM66" s="728"/>
      <c r="AN66" s="728"/>
      <c r="AO66" s="729"/>
      <c r="AP66" s="733" t="s">
        <v>389</v>
      </c>
      <c r="AQ66" s="734"/>
      <c r="AR66" s="734"/>
      <c r="AS66" s="734"/>
      <c r="AT66" s="735"/>
      <c r="AU66" s="733" t="s">
        <v>405</v>
      </c>
      <c r="AV66" s="734"/>
      <c r="AW66" s="734"/>
      <c r="AX66" s="734"/>
      <c r="AY66" s="735"/>
      <c r="AZ66" s="733" t="s">
        <v>367</v>
      </c>
      <c r="BA66" s="734"/>
      <c r="BB66" s="734"/>
      <c r="BC66" s="734"/>
      <c r="BD66" s="740"/>
      <c r="BE66" s="240"/>
      <c r="BF66" s="240"/>
      <c r="BG66" s="240"/>
      <c r="BH66" s="240"/>
      <c r="BI66" s="240"/>
      <c r="BJ66" s="240"/>
      <c r="BK66" s="240"/>
      <c r="BL66" s="240"/>
      <c r="BM66" s="240"/>
      <c r="BN66" s="240"/>
      <c r="BO66" s="240"/>
      <c r="BP66" s="240"/>
      <c r="BQ66" s="237">
        <v>60</v>
      </c>
      <c r="BR66" s="242"/>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8"/>
      <c r="AH67" s="818"/>
      <c r="AI67" s="818"/>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0"/>
      <c r="BF67" s="240"/>
      <c r="BG67" s="240"/>
      <c r="BH67" s="240"/>
      <c r="BI67" s="240"/>
      <c r="BJ67" s="240"/>
      <c r="BK67" s="240"/>
      <c r="BL67" s="240"/>
      <c r="BM67" s="240"/>
      <c r="BN67" s="240"/>
      <c r="BO67" s="240"/>
      <c r="BP67" s="240"/>
      <c r="BQ67" s="237">
        <v>61</v>
      </c>
      <c r="BR67" s="242"/>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15">
      <c r="A68" s="235">
        <v>1</v>
      </c>
      <c r="B68" s="868" t="s">
        <v>559</v>
      </c>
      <c r="C68" s="869"/>
      <c r="D68" s="869"/>
      <c r="E68" s="869"/>
      <c r="F68" s="869"/>
      <c r="G68" s="869"/>
      <c r="H68" s="869"/>
      <c r="I68" s="869"/>
      <c r="J68" s="869"/>
      <c r="K68" s="869"/>
      <c r="L68" s="869"/>
      <c r="M68" s="869"/>
      <c r="N68" s="869"/>
      <c r="O68" s="869"/>
      <c r="P68" s="870"/>
      <c r="Q68" s="871">
        <v>5</v>
      </c>
      <c r="R68" s="865"/>
      <c r="S68" s="865"/>
      <c r="T68" s="865"/>
      <c r="U68" s="865"/>
      <c r="V68" s="865">
        <v>4</v>
      </c>
      <c r="W68" s="865"/>
      <c r="X68" s="865"/>
      <c r="Y68" s="865"/>
      <c r="Z68" s="865"/>
      <c r="AA68" s="865">
        <v>1</v>
      </c>
      <c r="AB68" s="865"/>
      <c r="AC68" s="865"/>
      <c r="AD68" s="865"/>
      <c r="AE68" s="865"/>
      <c r="AF68" s="865">
        <v>1</v>
      </c>
      <c r="AG68" s="865"/>
      <c r="AH68" s="865"/>
      <c r="AI68" s="865"/>
      <c r="AJ68" s="865"/>
      <c r="AK68" s="865">
        <v>2</v>
      </c>
      <c r="AL68" s="865"/>
      <c r="AM68" s="865"/>
      <c r="AN68" s="865"/>
      <c r="AO68" s="865"/>
      <c r="AP68" s="865" t="s">
        <v>492</v>
      </c>
      <c r="AQ68" s="865"/>
      <c r="AR68" s="865"/>
      <c r="AS68" s="865"/>
      <c r="AT68" s="865"/>
      <c r="AU68" s="865" t="s">
        <v>492</v>
      </c>
      <c r="AV68" s="865"/>
      <c r="AW68" s="865"/>
      <c r="AX68" s="865"/>
      <c r="AY68" s="865"/>
      <c r="AZ68" s="866"/>
      <c r="BA68" s="866"/>
      <c r="BB68" s="866"/>
      <c r="BC68" s="866"/>
      <c r="BD68" s="867"/>
      <c r="BE68" s="240"/>
      <c r="BF68" s="240"/>
      <c r="BG68" s="240"/>
      <c r="BH68" s="240"/>
      <c r="BI68" s="240"/>
      <c r="BJ68" s="240"/>
      <c r="BK68" s="240"/>
      <c r="BL68" s="240"/>
      <c r="BM68" s="240"/>
      <c r="BN68" s="240"/>
      <c r="BO68" s="240"/>
      <c r="BP68" s="240"/>
      <c r="BQ68" s="237">
        <v>62</v>
      </c>
      <c r="BR68" s="242"/>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15">
      <c r="A69" s="237">
        <v>2</v>
      </c>
      <c r="B69" s="872" t="s">
        <v>560</v>
      </c>
      <c r="C69" s="873"/>
      <c r="D69" s="873"/>
      <c r="E69" s="873"/>
      <c r="F69" s="873"/>
      <c r="G69" s="873"/>
      <c r="H69" s="873"/>
      <c r="I69" s="873"/>
      <c r="J69" s="873"/>
      <c r="K69" s="873"/>
      <c r="L69" s="873"/>
      <c r="M69" s="873"/>
      <c r="N69" s="873"/>
      <c r="O69" s="873"/>
      <c r="P69" s="874"/>
      <c r="Q69" s="875">
        <v>12629</v>
      </c>
      <c r="R69" s="829"/>
      <c r="S69" s="829"/>
      <c r="T69" s="829"/>
      <c r="U69" s="829"/>
      <c r="V69" s="829">
        <v>12063</v>
      </c>
      <c r="W69" s="829"/>
      <c r="X69" s="829"/>
      <c r="Y69" s="829"/>
      <c r="Z69" s="829"/>
      <c r="AA69" s="829">
        <v>566</v>
      </c>
      <c r="AB69" s="829"/>
      <c r="AC69" s="829"/>
      <c r="AD69" s="829"/>
      <c r="AE69" s="829"/>
      <c r="AF69" s="829">
        <v>566</v>
      </c>
      <c r="AG69" s="829"/>
      <c r="AH69" s="829"/>
      <c r="AI69" s="829"/>
      <c r="AJ69" s="829"/>
      <c r="AK69" s="829">
        <v>2179</v>
      </c>
      <c r="AL69" s="829"/>
      <c r="AM69" s="829"/>
      <c r="AN69" s="829"/>
      <c r="AO69" s="829"/>
      <c r="AP69" s="829" t="s">
        <v>492</v>
      </c>
      <c r="AQ69" s="829"/>
      <c r="AR69" s="829"/>
      <c r="AS69" s="829"/>
      <c r="AT69" s="829"/>
      <c r="AU69" s="829" t="s">
        <v>492</v>
      </c>
      <c r="AV69" s="829"/>
      <c r="AW69" s="829"/>
      <c r="AX69" s="829"/>
      <c r="AY69" s="829"/>
      <c r="AZ69" s="830"/>
      <c r="BA69" s="830"/>
      <c r="BB69" s="830"/>
      <c r="BC69" s="830"/>
      <c r="BD69" s="831"/>
      <c r="BE69" s="240"/>
      <c r="BF69" s="240"/>
      <c r="BG69" s="240"/>
      <c r="BH69" s="240"/>
      <c r="BI69" s="240"/>
      <c r="BJ69" s="240"/>
      <c r="BK69" s="240"/>
      <c r="BL69" s="240"/>
      <c r="BM69" s="240"/>
      <c r="BN69" s="240"/>
      <c r="BO69" s="240"/>
      <c r="BP69" s="240"/>
      <c r="BQ69" s="237">
        <v>63</v>
      </c>
      <c r="BR69" s="242"/>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15">
      <c r="A70" s="237">
        <v>3</v>
      </c>
      <c r="B70" s="872" t="s">
        <v>561</v>
      </c>
      <c r="C70" s="873"/>
      <c r="D70" s="873"/>
      <c r="E70" s="873"/>
      <c r="F70" s="873"/>
      <c r="G70" s="873"/>
      <c r="H70" s="873"/>
      <c r="I70" s="873"/>
      <c r="J70" s="873"/>
      <c r="K70" s="873"/>
      <c r="L70" s="873"/>
      <c r="M70" s="873"/>
      <c r="N70" s="873"/>
      <c r="O70" s="873"/>
      <c r="P70" s="874"/>
      <c r="Q70" s="875">
        <v>865</v>
      </c>
      <c r="R70" s="829"/>
      <c r="S70" s="829"/>
      <c r="T70" s="829"/>
      <c r="U70" s="829"/>
      <c r="V70" s="829">
        <v>863</v>
      </c>
      <c r="W70" s="829"/>
      <c r="X70" s="829"/>
      <c r="Y70" s="829"/>
      <c r="Z70" s="829"/>
      <c r="AA70" s="829">
        <v>2</v>
      </c>
      <c r="AB70" s="829"/>
      <c r="AC70" s="829"/>
      <c r="AD70" s="829"/>
      <c r="AE70" s="829"/>
      <c r="AF70" s="829">
        <v>2</v>
      </c>
      <c r="AG70" s="829"/>
      <c r="AH70" s="829"/>
      <c r="AI70" s="829"/>
      <c r="AJ70" s="829"/>
      <c r="AK70" s="829">
        <v>2</v>
      </c>
      <c r="AL70" s="829"/>
      <c r="AM70" s="829"/>
      <c r="AN70" s="829"/>
      <c r="AO70" s="829"/>
      <c r="AP70" s="829" t="s">
        <v>492</v>
      </c>
      <c r="AQ70" s="829"/>
      <c r="AR70" s="829"/>
      <c r="AS70" s="829"/>
      <c r="AT70" s="829"/>
      <c r="AU70" s="829" t="s">
        <v>492</v>
      </c>
      <c r="AV70" s="829"/>
      <c r="AW70" s="829"/>
      <c r="AX70" s="829"/>
      <c r="AY70" s="829"/>
      <c r="AZ70" s="830"/>
      <c r="BA70" s="830"/>
      <c r="BB70" s="830"/>
      <c r="BC70" s="830"/>
      <c r="BD70" s="831"/>
      <c r="BE70" s="240"/>
      <c r="BF70" s="240"/>
      <c r="BG70" s="240"/>
      <c r="BH70" s="240"/>
      <c r="BI70" s="240"/>
      <c r="BJ70" s="240"/>
      <c r="BK70" s="240"/>
      <c r="BL70" s="240"/>
      <c r="BM70" s="240"/>
      <c r="BN70" s="240"/>
      <c r="BO70" s="240"/>
      <c r="BP70" s="240"/>
      <c r="BQ70" s="237">
        <v>64</v>
      </c>
      <c r="BR70" s="242"/>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15">
      <c r="A71" s="237">
        <v>4</v>
      </c>
      <c r="B71" s="872" t="s">
        <v>562</v>
      </c>
      <c r="C71" s="873"/>
      <c r="D71" s="873"/>
      <c r="E71" s="873"/>
      <c r="F71" s="873"/>
      <c r="G71" s="873"/>
      <c r="H71" s="873"/>
      <c r="I71" s="873"/>
      <c r="J71" s="873"/>
      <c r="K71" s="873"/>
      <c r="L71" s="873"/>
      <c r="M71" s="873"/>
      <c r="N71" s="873"/>
      <c r="O71" s="873"/>
      <c r="P71" s="874"/>
      <c r="Q71" s="875">
        <v>8716</v>
      </c>
      <c r="R71" s="829"/>
      <c r="S71" s="829"/>
      <c r="T71" s="829"/>
      <c r="U71" s="829"/>
      <c r="V71" s="829">
        <v>8392</v>
      </c>
      <c r="W71" s="829"/>
      <c r="X71" s="829"/>
      <c r="Y71" s="829"/>
      <c r="Z71" s="829"/>
      <c r="AA71" s="829">
        <v>325</v>
      </c>
      <c r="AB71" s="829"/>
      <c r="AC71" s="829"/>
      <c r="AD71" s="829"/>
      <c r="AE71" s="829"/>
      <c r="AF71" s="829">
        <v>184</v>
      </c>
      <c r="AG71" s="829"/>
      <c r="AH71" s="829"/>
      <c r="AI71" s="829"/>
      <c r="AJ71" s="829"/>
      <c r="AK71" s="829">
        <v>999</v>
      </c>
      <c r="AL71" s="829"/>
      <c r="AM71" s="829"/>
      <c r="AN71" s="829"/>
      <c r="AO71" s="829"/>
      <c r="AP71" s="829">
        <v>3254</v>
      </c>
      <c r="AQ71" s="829"/>
      <c r="AR71" s="829"/>
      <c r="AS71" s="829"/>
      <c r="AT71" s="829"/>
      <c r="AU71" s="829">
        <v>78</v>
      </c>
      <c r="AV71" s="829"/>
      <c r="AW71" s="829"/>
      <c r="AX71" s="829"/>
      <c r="AY71" s="829"/>
      <c r="AZ71" s="830"/>
      <c r="BA71" s="830"/>
      <c r="BB71" s="830"/>
      <c r="BC71" s="830"/>
      <c r="BD71" s="831"/>
      <c r="BE71" s="240"/>
      <c r="BF71" s="240"/>
      <c r="BG71" s="240"/>
      <c r="BH71" s="240"/>
      <c r="BI71" s="240"/>
      <c r="BJ71" s="240"/>
      <c r="BK71" s="240"/>
      <c r="BL71" s="240"/>
      <c r="BM71" s="240"/>
      <c r="BN71" s="240"/>
      <c r="BO71" s="240"/>
      <c r="BP71" s="240"/>
      <c r="BQ71" s="237">
        <v>65</v>
      </c>
      <c r="BR71" s="242"/>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15">
      <c r="A72" s="237">
        <v>5</v>
      </c>
      <c r="B72" s="872" t="s">
        <v>563</v>
      </c>
      <c r="C72" s="873"/>
      <c r="D72" s="873"/>
      <c r="E72" s="873"/>
      <c r="F72" s="873"/>
      <c r="G72" s="873"/>
      <c r="H72" s="873"/>
      <c r="I72" s="873"/>
      <c r="J72" s="873"/>
      <c r="K72" s="873"/>
      <c r="L72" s="873"/>
      <c r="M72" s="873"/>
      <c r="N72" s="873"/>
      <c r="O72" s="873"/>
      <c r="P72" s="874"/>
      <c r="Q72" s="875">
        <v>174</v>
      </c>
      <c r="R72" s="829"/>
      <c r="S72" s="829"/>
      <c r="T72" s="829"/>
      <c r="U72" s="829"/>
      <c r="V72" s="829">
        <v>171</v>
      </c>
      <c r="W72" s="829"/>
      <c r="X72" s="829"/>
      <c r="Y72" s="829"/>
      <c r="Z72" s="829"/>
      <c r="AA72" s="829">
        <v>3</v>
      </c>
      <c r="AB72" s="829"/>
      <c r="AC72" s="829"/>
      <c r="AD72" s="829"/>
      <c r="AE72" s="829"/>
      <c r="AF72" s="829">
        <v>3</v>
      </c>
      <c r="AG72" s="829"/>
      <c r="AH72" s="829"/>
      <c r="AI72" s="829"/>
      <c r="AJ72" s="829"/>
      <c r="AK72" s="829">
        <v>5</v>
      </c>
      <c r="AL72" s="829"/>
      <c r="AM72" s="829"/>
      <c r="AN72" s="829"/>
      <c r="AO72" s="829"/>
      <c r="AP72" s="829" t="s">
        <v>492</v>
      </c>
      <c r="AQ72" s="829"/>
      <c r="AR72" s="829"/>
      <c r="AS72" s="829"/>
      <c r="AT72" s="829"/>
      <c r="AU72" s="829" t="s">
        <v>492</v>
      </c>
      <c r="AV72" s="829"/>
      <c r="AW72" s="829"/>
      <c r="AX72" s="829"/>
      <c r="AY72" s="829"/>
      <c r="AZ72" s="830"/>
      <c r="BA72" s="830"/>
      <c r="BB72" s="830"/>
      <c r="BC72" s="830"/>
      <c r="BD72" s="831"/>
      <c r="BE72" s="240"/>
      <c r="BF72" s="240"/>
      <c r="BG72" s="240"/>
      <c r="BH72" s="240"/>
      <c r="BI72" s="240"/>
      <c r="BJ72" s="240"/>
      <c r="BK72" s="240"/>
      <c r="BL72" s="240"/>
      <c r="BM72" s="240"/>
      <c r="BN72" s="240"/>
      <c r="BO72" s="240"/>
      <c r="BP72" s="240"/>
      <c r="BQ72" s="237">
        <v>66</v>
      </c>
      <c r="BR72" s="242"/>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15">
      <c r="A73" s="237">
        <v>6</v>
      </c>
      <c r="B73" s="872" t="s">
        <v>564</v>
      </c>
      <c r="C73" s="873"/>
      <c r="D73" s="873"/>
      <c r="E73" s="873"/>
      <c r="F73" s="873"/>
      <c r="G73" s="873"/>
      <c r="H73" s="873"/>
      <c r="I73" s="873"/>
      <c r="J73" s="873"/>
      <c r="K73" s="873"/>
      <c r="L73" s="873"/>
      <c r="M73" s="873"/>
      <c r="N73" s="873"/>
      <c r="O73" s="873"/>
      <c r="P73" s="874"/>
      <c r="Q73" s="875">
        <v>883</v>
      </c>
      <c r="R73" s="829"/>
      <c r="S73" s="829"/>
      <c r="T73" s="829"/>
      <c r="U73" s="829"/>
      <c r="V73" s="829">
        <v>878</v>
      </c>
      <c r="W73" s="829"/>
      <c r="X73" s="829"/>
      <c r="Y73" s="829"/>
      <c r="Z73" s="829"/>
      <c r="AA73" s="829">
        <v>5</v>
      </c>
      <c r="AB73" s="829"/>
      <c r="AC73" s="829"/>
      <c r="AD73" s="829"/>
      <c r="AE73" s="829"/>
      <c r="AF73" s="829">
        <v>5</v>
      </c>
      <c r="AG73" s="829"/>
      <c r="AH73" s="829"/>
      <c r="AI73" s="829"/>
      <c r="AJ73" s="829"/>
      <c r="AK73" s="829" t="s">
        <v>558</v>
      </c>
      <c r="AL73" s="829"/>
      <c r="AM73" s="829"/>
      <c r="AN73" s="829"/>
      <c r="AO73" s="829"/>
      <c r="AP73" s="829" t="s">
        <v>492</v>
      </c>
      <c r="AQ73" s="829"/>
      <c r="AR73" s="829"/>
      <c r="AS73" s="829"/>
      <c r="AT73" s="829"/>
      <c r="AU73" s="829" t="s">
        <v>492</v>
      </c>
      <c r="AV73" s="829"/>
      <c r="AW73" s="829"/>
      <c r="AX73" s="829"/>
      <c r="AY73" s="829"/>
      <c r="AZ73" s="830"/>
      <c r="BA73" s="830"/>
      <c r="BB73" s="830"/>
      <c r="BC73" s="830"/>
      <c r="BD73" s="831"/>
      <c r="BE73" s="240"/>
      <c r="BF73" s="240"/>
      <c r="BG73" s="240"/>
      <c r="BH73" s="240"/>
      <c r="BI73" s="240"/>
      <c r="BJ73" s="240"/>
      <c r="BK73" s="240"/>
      <c r="BL73" s="240"/>
      <c r="BM73" s="240"/>
      <c r="BN73" s="240"/>
      <c r="BO73" s="240"/>
      <c r="BP73" s="240"/>
      <c r="BQ73" s="237">
        <v>67</v>
      </c>
      <c r="BR73" s="242"/>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15">
      <c r="A74" s="237">
        <v>7</v>
      </c>
      <c r="B74" s="872" t="s">
        <v>565</v>
      </c>
      <c r="C74" s="873"/>
      <c r="D74" s="873"/>
      <c r="E74" s="873"/>
      <c r="F74" s="873"/>
      <c r="G74" s="873"/>
      <c r="H74" s="873"/>
      <c r="I74" s="873"/>
      <c r="J74" s="873"/>
      <c r="K74" s="873"/>
      <c r="L74" s="873"/>
      <c r="M74" s="873"/>
      <c r="N74" s="873"/>
      <c r="O74" s="873"/>
      <c r="P74" s="874"/>
      <c r="Q74" s="875">
        <v>1397</v>
      </c>
      <c r="R74" s="829"/>
      <c r="S74" s="829"/>
      <c r="T74" s="829"/>
      <c r="U74" s="829"/>
      <c r="V74" s="829">
        <v>1303</v>
      </c>
      <c r="W74" s="829"/>
      <c r="X74" s="829"/>
      <c r="Y74" s="829"/>
      <c r="Z74" s="829"/>
      <c r="AA74" s="829">
        <v>94</v>
      </c>
      <c r="AB74" s="829"/>
      <c r="AC74" s="829"/>
      <c r="AD74" s="829"/>
      <c r="AE74" s="829"/>
      <c r="AF74" s="829">
        <v>167</v>
      </c>
      <c r="AG74" s="829"/>
      <c r="AH74" s="829"/>
      <c r="AI74" s="829"/>
      <c r="AJ74" s="829"/>
      <c r="AK74" s="829">
        <v>480</v>
      </c>
      <c r="AL74" s="829"/>
      <c r="AM74" s="829"/>
      <c r="AN74" s="829"/>
      <c r="AO74" s="829"/>
      <c r="AP74" s="829">
        <v>961</v>
      </c>
      <c r="AQ74" s="829"/>
      <c r="AR74" s="829"/>
      <c r="AS74" s="829"/>
      <c r="AT74" s="829"/>
      <c r="AU74" s="829">
        <v>603</v>
      </c>
      <c r="AV74" s="829"/>
      <c r="AW74" s="829"/>
      <c r="AX74" s="829"/>
      <c r="AY74" s="829"/>
      <c r="AZ74" s="830"/>
      <c r="BA74" s="830"/>
      <c r="BB74" s="830"/>
      <c r="BC74" s="830"/>
      <c r="BD74" s="831"/>
      <c r="BE74" s="240"/>
      <c r="BF74" s="240"/>
      <c r="BG74" s="240"/>
      <c r="BH74" s="240"/>
      <c r="BI74" s="240"/>
      <c r="BJ74" s="240"/>
      <c r="BK74" s="240"/>
      <c r="BL74" s="240"/>
      <c r="BM74" s="240"/>
      <c r="BN74" s="240"/>
      <c r="BO74" s="240"/>
      <c r="BP74" s="240"/>
      <c r="BQ74" s="237">
        <v>68</v>
      </c>
      <c r="BR74" s="242"/>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15">
      <c r="A75" s="237">
        <v>8</v>
      </c>
      <c r="B75" s="872" t="s">
        <v>566</v>
      </c>
      <c r="C75" s="873"/>
      <c r="D75" s="873"/>
      <c r="E75" s="873"/>
      <c r="F75" s="873"/>
      <c r="G75" s="873"/>
      <c r="H75" s="873"/>
      <c r="I75" s="873"/>
      <c r="J75" s="873"/>
      <c r="K75" s="873"/>
      <c r="L75" s="873"/>
      <c r="M75" s="873"/>
      <c r="N75" s="873"/>
      <c r="O75" s="873"/>
      <c r="P75" s="874"/>
      <c r="Q75" s="876">
        <v>607</v>
      </c>
      <c r="R75" s="877"/>
      <c r="S75" s="877"/>
      <c r="T75" s="877"/>
      <c r="U75" s="832"/>
      <c r="V75" s="878">
        <v>592</v>
      </c>
      <c r="W75" s="877"/>
      <c r="X75" s="877"/>
      <c r="Y75" s="877"/>
      <c r="Z75" s="832"/>
      <c r="AA75" s="878">
        <v>15</v>
      </c>
      <c r="AB75" s="877"/>
      <c r="AC75" s="877"/>
      <c r="AD75" s="877"/>
      <c r="AE75" s="832"/>
      <c r="AF75" s="878">
        <v>185</v>
      </c>
      <c r="AG75" s="877"/>
      <c r="AH75" s="877"/>
      <c r="AI75" s="877"/>
      <c r="AJ75" s="832"/>
      <c r="AK75" s="878">
        <v>280</v>
      </c>
      <c r="AL75" s="877"/>
      <c r="AM75" s="877"/>
      <c r="AN75" s="877"/>
      <c r="AO75" s="832"/>
      <c r="AP75" s="878">
        <v>671</v>
      </c>
      <c r="AQ75" s="877"/>
      <c r="AR75" s="877"/>
      <c r="AS75" s="877"/>
      <c r="AT75" s="832"/>
      <c r="AU75" s="878">
        <v>256</v>
      </c>
      <c r="AV75" s="877"/>
      <c r="AW75" s="877"/>
      <c r="AX75" s="877"/>
      <c r="AY75" s="832"/>
      <c r="AZ75" s="830"/>
      <c r="BA75" s="830"/>
      <c r="BB75" s="830"/>
      <c r="BC75" s="830"/>
      <c r="BD75" s="831"/>
      <c r="BE75" s="240"/>
      <c r="BF75" s="240"/>
      <c r="BG75" s="240"/>
      <c r="BH75" s="240"/>
      <c r="BI75" s="240"/>
      <c r="BJ75" s="240"/>
      <c r="BK75" s="240"/>
      <c r="BL75" s="240"/>
      <c r="BM75" s="240"/>
      <c r="BN75" s="240"/>
      <c r="BO75" s="240"/>
      <c r="BP75" s="240"/>
      <c r="BQ75" s="237">
        <v>69</v>
      </c>
      <c r="BR75" s="242"/>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15">
      <c r="A76" s="237">
        <v>9</v>
      </c>
      <c r="B76" s="872" t="s">
        <v>567</v>
      </c>
      <c r="C76" s="873"/>
      <c r="D76" s="873"/>
      <c r="E76" s="873"/>
      <c r="F76" s="873"/>
      <c r="G76" s="873"/>
      <c r="H76" s="873"/>
      <c r="I76" s="873"/>
      <c r="J76" s="873"/>
      <c r="K76" s="873"/>
      <c r="L76" s="873"/>
      <c r="M76" s="873"/>
      <c r="N76" s="873"/>
      <c r="O76" s="873"/>
      <c r="P76" s="874"/>
      <c r="Q76" s="876">
        <v>245</v>
      </c>
      <c r="R76" s="877"/>
      <c r="S76" s="877"/>
      <c r="T76" s="877"/>
      <c r="U76" s="832"/>
      <c r="V76" s="878">
        <v>185</v>
      </c>
      <c r="W76" s="877"/>
      <c r="X76" s="877"/>
      <c r="Y76" s="877"/>
      <c r="Z76" s="832"/>
      <c r="AA76" s="878">
        <v>61</v>
      </c>
      <c r="AB76" s="877"/>
      <c r="AC76" s="877"/>
      <c r="AD76" s="877"/>
      <c r="AE76" s="832"/>
      <c r="AF76" s="878">
        <v>61</v>
      </c>
      <c r="AG76" s="877"/>
      <c r="AH76" s="877"/>
      <c r="AI76" s="877"/>
      <c r="AJ76" s="832"/>
      <c r="AK76" s="878">
        <v>35</v>
      </c>
      <c r="AL76" s="877"/>
      <c r="AM76" s="877"/>
      <c r="AN76" s="877"/>
      <c r="AO76" s="832"/>
      <c r="AP76" s="878" t="s">
        <v>492</v>
      </c>
      <c r="AQ76" s="877"/>
      <c r="AR76" s="877"/>
      <c r="AS76" s="877"/>
      <c r="AT76" s="832"/>
      <c r="AU76" s="878" t="s">
        <v>492</v>
      </c>
      <c r="AV76" s="877"/>
      <c r="AW76" s="877"/>
      <c r="AX76" s="877"/>
      <c r="AY76" s="832"/>
      <c r="AZ76" s="830"/>
      <c r="BA76" s="830"/>
      <c r="BB76" s="830"/>
      <c r="BC76" s="830"/>
      <c r="BD76" s="831"/>
      <c r="BE76" s="240"/>
      <c r="BF76" s="240"/>
      <c r="BG76" s="240"/>
      <c r="BH76" s="240"/>
      <c r="BI76" s="240"/>
      <c r="BJ76" s="240"/>
      <c r="BK76" s="240"/>
      <c r="BL76" s="240"/>
      <c r="BM76" s="240"/>
      <c r="BN76" s="240"/>
      <c r="BO76" s="240"/>
      <c r="BP76" s="240"/>
      <c r="BQ76" s="237">
        <v>70</v>
      </c>
      <c r="BR76" s="242"/>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15">
      <c r="A77" s="237">
        <v>10</v>
      </c>
      <c r="B77" s="872" t="s">
        <v>568</v>
      </c>
      <c r="C77" s="873"/>
      <c r="D77" s="873"/>
      <c r="E77" s="873"/>
      <c r="F77" s="873"/>
      <c r="G77" s="873"/>
      <c r="H77" s="873"/>
      <c r="I77" s="873"/>
      <c r="J77" s="873"/>
      <c r="K77" s="873"/>
      <c r="L77" s="873"/>
      <c r="M77" s="873"/>
      <c r="N77" s="873"/>
      <c r="O77" s="873"/>
      <c r="P77" s="874"/>
      <c r="Q77" s="876">
        <v>272540</v>
      </c>
      <c r="R77" s="877"/>
      <c r="S77" s="877"/>
      <c r="T77" s="877"/>
      <c r="U77" s="832"/>
      <c r="V77" s="878">
        <v>265731</v>
      </c>
      <c r="W77" s="877"/>
      <c r="X77" s="877"/>
      <c r="Y77" s="877"/>
      <c r="Z77" s="832"/>
      <c r="AA77" s="878">
        <v>6809</v>
      </c>
      <c r="AB77" s="877"/>
      <c r="AC77" s="877"/>
      <c r="AD77" s="877"/>
      <c r="AE77" s="832"/>
      <c r="AF77" s="878">
        <v>6809</v>
      </c>
      <c r="AG77" s="877"/>
      <c r="AH77" s="877"/>
      <c r="AI77" s="877"/>
      <c r="AJ77" s="832"/>
      <c r="AK77" s="878">
        <v>8222</v>
      </c>
      <c r="AL77" s="877"/>
      <c r="AM77" s="877"/>
      <c r="AN77" s="877"/>
      <c r="AO77" s="832"/>
      <c r="AP77" s="878" t="s">
        <v>492</v>
      </c>
      <c r="AQ77" s="877"/>
      <c r="AR77" s="877"/>
      <c r="AS77" s="877"/>
      <c r="AT77" s="832"/>
      <c r="AU77" s="878" t="s">
        <v>492</v>
      </c>
      <c r="AV77" s="877"/>
      <c r="AW77" s="877"/>
      <c r="AX77" s="877"/>
      <c r="AY77" s="832"/>
      <c r="AZ77" s="830"/>
      <c r="BA77" s="830"/>
      <c r="BB77" s="830"/>
      <c r="BC77" s="830"/>
      <c r="BD77" s="831"/>
      <c r="BE77" s="240"/>
      <c r="BF77" s="240"/>
      <c r="BG77" s="240"/>
      <c r="BH77" s="240"/>
      <c r="BI77" s="240"/>
      <c r="BJ77" s="240"/>
      <c r="BK77" s="240"/>
      <c r="BL77" s="240"/>
      <c r="BM77" s="240"/>
      <c r="BN77" s="240"/>
      <c r="BO77" s="240"/>
      <c r="BP77" s="240"/>
      <c r="BQ77" s="237">
        <v>71</v>
      </c>
      <c r="BR77" s="242"/>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15">
      <c r="A78" s="237">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0"/>
      <c r="BA78" s="830"/>
      <c r="BB78" s="830"/>
      <c r="BC78" s="830"/>
      <c r="BD78" s="831"/>
      <c r="BE78" s="240"/>
      <c r="BF78" s="240"/>
      <c r="BG78" s="240"/>
      <c r="BH78" s="240"/>
      <c r="BI78" s="240"/>
      <c r="BJ78" s="230"/>
      <c r="BK78" s="230"/>
      <c r="BL78" s="230"/>
      <c r="BM78" s="230"/>
      <c r="BN78" s="230"/>
      <c r="BO78" s="240"/>
      <c r="BP78" s="240"/>
      <c r="BQ78" s="237">
        <v>72</v>
      </c>
      <c r="BR78" s="242"/>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15">
      <c r="A79" s="237">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0"/>
      <c r="BA79" s="830"/>
      <c r="BB79" s="830"/>
      <c r="BC79" s="830"/>
      <c r="BD79" s="831"/>
      <c r="BE79" s="240"/>
      <c r="BF79" s="240"/>
      <c r="BG79" s="240"/>
      <c r="BH79" s="240"/>
      <c r="BI79" s="240"/>
      <c r="BJ79" s="230"/>
      <c r="BK79" s="230"/>
      <c r="BL79" s="230"/>
      <c r="BM79" s="230"/>
      <c r="BN79" s="230"/>
      <c r="BO79" s="240"/>
      <c r="BP79" s="240"/>
      <c r="BQ79" s="237">
        <v>73</v>
      </c>
      <c r="BR79" s="242"/>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15">
      <c r="A80" s="237">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0"/>
      <c r="BA80" s="830"/>
      <c r="BB80" s="830"/>
      <c r="BC80" s="830"/>
      <c r="BD80" s="831"/>
      <c r="BE80" s="240"/>
      <c r="BF80" s="240"/>
      <c r="BG80" s="240"/>
      <c r="BH80" s="240"/>
      <c r="BI80" s="240"/>
      <c r="BJ80" s="240"/>
      <c r="BK80" s="240"/>
      <c r="BL80" s="240"/>
      <c r="BM80" s="240"/>
      <c r="BN80" s="240"/>
      <c r="BO80" s="240"/>
      <c r="BP80" s="240"/>
      <c r="BQ80" s="237">
        <v>74</v>
      </c>
      <c r="BR80" s="242"/>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15">
      <c r="A81" s="237">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0"/>
      <c r="BA81" s="830"/>
      <c r="BB81" s="830"/>
      <c r="BC81" s="830"/>
      <c r="BD81" s="831"/>
      <c r="BE81" s="240"/>
      <c r="BF81" s="240"/>
      <c r="BG81" s="240"/>
      <c r="BH81" s="240"/>
      <c r="BI81" s="240"/>
      <c r="BJ81" s="240"/>
      <c r="BK81" s="240"/>
      <c r="BL81" s="240"/>
      <c r="BM81" s="240"/>
      <c r="BN81" s="240"/>
      <c r="BO81" s="240"/>
      <c r="BP81" s="240"/>
      <c r="BQ81" s="237">
        <v>75</v>
      </c>
      <c r="BR81" s="242"/>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15">
      <c r="A82" s="237">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0"/>
      <c r="BA82" s="830"/>
      <c r="BB82" s="830"/>
      <c r="BC82" s="830"/>
      <c r="BD82" s="831"/>
      <c r="BE82" s="240"/>
      <c r="BF82" s="240"/>
      <c r="BG82" s="240"/>
      <c r="BH82" s="240"/>
      <c r="BI82" s="240"/>
      <c r="BJ82" s="240"/>
      <c r="BK82" s="240"/>
      <c r="BL82" s="240"/>
      <c r="BM82" s="240"/>
      <c r="BN82" s="240"/>
      <c r="BO82" s="240"/>
      <c r="BP82" s="240"/>
      <c r="BQ82" s="237">
        <v>76</v>
      </c>
      <c r="BR82" s="242"/>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15">
      <c r="A83" s="237">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0"/>
      <c r="BA83" s="830"/>
      <c r="BB83" s="830"/>
      <c r="BC83" s="830"/>
      <c r="BD83" s="831"/>
      <c r="BE83" s="240"/>
      <c r="BF83" s="240"/>
      <c r="BG83" s="240"/>
      <c r="BH83" s="240"/>
      <c r="BI83" s="240"/>
      <c r="BJ83" s="240"/>
      <c r="BK83" s="240"/>
      <c r="BL83" s="240"/>
      <c r="BM83" s="240"/>
      <c r="BN83" s="240"/>
      <c r="BO83" s="240"/>
      <c r="BP83" s="240"/>
      <c r="BQ83" s="237">
        <v>77</v>
      </c>
      <c r="BR83" s="242"/>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15">
      <c r="A84" s="237">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0"/>
      <c r="BA84" s="830"/>
      <c r="BB84" s="830"/>
      <c r="BC84" s="830"/>
      <c r="BD84" s="831"/>
      <c r="BE84" s="240"/>
      <c r="BF84" s="240"/>
      <c r="BG84" s="240"/>
      <c r="BH84" s="240"/>
      <c r="BI84" s="240"/>
      <c r="BJ84" s="240"/>
      <c r="BK84" s="240"/>
      <c r="BL84" s="240"/>
      <c r="BM84" s="240"/>
      <c r="BN84" s="240"/>
      <c r="BO84" s="240"/>
      <c r="BP84" s="240"/>
      <c r="BQ84" s="237">
        <v>78</v>
      </c>
      <c r="BR84" s="242"/>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15">
      <c r="A85" s="237">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0"/>
      <c r="BA85" s="830"/>
      <c r="BB85" s="830"/>
      <c r="BC85" s="830"/>
      <c r="BD85" s="831"/>
      <c r="BE85" s="240"/>
      <c r="BF85" s="240"/>
      <c r="BG85" s="240"/>
      <c r="BH85" s="240"/>
      <c r="BI85" s="240"/>
      <c r="BJ85" s="240"/>
      <c r="BK85" s="240"/>
      <c r="BL85" s="240"/>
      <c r="BM85" s="240"/>
      <c r="BN85" s="240"/>
      <c r="BO85" s="240"/>
      <c r="BP85" s="240"/>
      <c r="BQ85" s="237">
        <v>79</v>
      </c>
      <c r="BR85" s="242"/>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15">
      <c r="A86" s="237">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0"/>
      <c r="BA86" s="830"/>
      <c r="BB86" s="830"/>
      <c r="BC86" s="830"/>
      <c r="BD86" s="831"/>
      <c r="BE86" s="240"/>
      <c r="BF86" s="240"/>
      <c r="BG86" s="240"/>
      <c r="BH86" s="240"/>
      <c r="BI86" s="240"/>
      <c r="BJ86" s="240"/>
      <c r="BK86" s="240"/>
      <c r="BL86" s="240"/>
      <c r="BM86" s="240"/>
      <c r="BN86" s="240"/>
      <c r="BO86" s="240"/>
      <c r="BP86" s="240"/>
      <c r="BQ86" s="237">
        <v>80</v>
      </c>
      <c r="BR86" s="242"/>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15">
      <c r="A87" s="243">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0"/>
      <c r="BF87" s="240"/>
      <c r="BG87" s="240"/>
      <c r="BH87" s="240"/>
      <c r="BI87" s="240"/>
      <c r="BJ87" s="240"/>
      <c r="BK87" s="240"/>
      <c r="BL87" s="240"/>
      <c r="BM87" s="240"/>
      <c r="BN87" s="240"/>
      <c r="BO87" s="240"/>
      <c r="BP87" s="240"/>
      <c r="BQ87" s="237">
        <v>81</v>
      </c>
      <c r="BR87" s="242"/>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
      <c r="A88" s="239" t="s">
        <v>380</v>
      </c>
      <c r="B88" s="789" t="s">
        <v>406</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v>7983</v>
      </c>
      <c r="AG88" s="843"/>
      <c r="AH88" s="843"/>
      <c r="AI88" s="843"/>
      <c r="AJ88" s="843"/>
      <c r="AK88" s="840"/>
      <c r="AL88" s="840"/>
      <c r="AM88" s="840"/>
      <c r="AN88" s="840"/>
      <c r="AO88" s="840"/>
      <c r="AP88" s="843">
        <v>4887</v>
      </c>
      <c r="AQ88" s="843"/>
      <c r="AR88" s="843"/>
      <c r="AS88" s="843"/>
      <c r="AT88" s="843"/>
      <c r="AU88" s="843">
        <v>938</v>
      </c>
      <c r="AV88" s="843"/>
      <c r="AW88" s="843"/>
      <c r="AX88" s="843"/>
      <c r="AY88" s="843"/>
      <c r="AZ88" s="848"/>
      <c r="BA88" s="848"/>
      <c r="BB88" s="848"/>
      <c r="BC88" s="848"/>
      <c r="BD88" s="849"/>
      <c r="BE88" s="240"/>
      <c r="BF88" s="240"/>
      <c r="BG88" s="240"/>
      <c r="BH88" s="240"/>
      <c r="BI88" s="240"/>
      <c r="BJ88" s="240"/>
      <c r="BK88" s="240"/>
      <c r="BL88" s="240"/>
      <c r="BM88" s="240"/>
      <c r="BN88" s="240"/>
      <c r="BO88" s="240"/>
      <c r="BP88" s="240"/>
      <c r="BQ88" s="237">
        <v>82</v>
      </c>
      <c r="BR88" s="242"/>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15">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15">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15">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15">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15">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15">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15">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15">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15">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15">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15">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15">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15">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380</v>
      </c>
      <c r="BR102" s="789" t="s">
        <v>407</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v>10</v>
      </c>
      <c r="CS102" s="851"/>
      <c r="CT102" s="851"/>
      <c r="CU102" s="851"/>
      <c r="CV102" s="890"/>
      <c r="CW102" s="889">
        <v>10</v>
      </c>
      <c r="CX102" s="851"/>
      <c r="CY102" s="851"/>
      <c r="CZ102" s="851"/>
      <c r="DA102" s="890"/>
      <c r="DB102" s="889" t="s">
        <v>558</v>
      </c>
      <c r="DC102" s="851"/>
      <c r="DD102" s="851"/>
      <c r="DE102" s="851"/>
      <c r="DF102" s="890"/>
      <c r="DG102" s="889" t="s">
        <v>558</v>
      </c>
      <c r="DH102" s="851"/>
      <c r="DI102" s="851"/>
      <c r="DJ102" s="851"/>
      <c r="DK102" s="890"/>
      <c r="DL102" s="889" t="s">
        <v>558</v>
      </c>
      <c r="DM102" s="851"/>
      <c r="DN102" s="851"/>
      <c r="DO102" s="851"/>
      <c r="DP102" s="890"/>
      <c r="DQ102" s="889" t="s">
        <v>558</v>
      </c>
      <c r="DR102" s="851"/>
      <c r="DS102" s="851"/>
      <c r="DT102" s="851"/>
      <c r="DU102" s="890"/>
      <c r="DV102" s="889"/>
      <c r="DW102" s="851"/>
      <c r="DX102" s="851"/>
      <c r="DY102" s="851"/>
      <c r="DZ102" s="890"/>
      <c r="EA102" s="230"/>
    </row>
    <row r="103" spans="1:131" ht="26.25" customHeight="1" x14ac:dyDescent="0.15">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13" t="s">
        <v>408</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230"/>
    </row>
    <row r="104" spans="1:131" ht="26.25" customHeight="1" x14ac:dyDescent="0.15">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14" t="s">
        <v>409</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230"/>
    </row>
    <row r="105" spans="1:131" ht="11.25" customHeight="1" x14ac:dyDescent="0.15">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8" t="s">
        <v>410</v>
      </c>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48" t="s">
        <v>411</v>
      </c>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c r="CP107" s="257"/>
      <c r="CQ107" s="257"/>
      <c r="CR107" s="257"/>
      <c r="CS107" s="257"/>
      <c r="CT107" s="257"/>
      <c r="CU107" s="257"/>
      <c r="CV107" s="257"/>
      <c r="CW107" s="257"/>
      <c r="CX107" s="257"/>
      <c r="CY107" s="257"/>
      <c r="CZ107" s="257"/>
      <c r="DA107" s="257"/>
      <c r="DB107" s="257"/>
      <c r="DC107" s="257"/>
      <c r="DD107" s="257"/>
      <c r="DE107" s="257"/>
      <c r="DF107" s="257"/>
      <c r="DG107" s="257"/>
      <c r="DH107" s="257"/>
      <c r="DI107" s="257"/>
      <c r="DJ107" s="257"/>
      <c r="DK107" s="257"/>
      <c r="DL107" s="257"/>
      <c r="DM107" s="257"/>
      <c r="DN107" s="257"/>
      <c r="DO107" s="257"/>
      <c r="DP107" s="257"/>
      <c r="DQ107" s="257"/>
      <c r="DR107" s="257"/>
      <c r="DS107" s="257"/>
      <c r="DT107" s="257"/>
      <c r="DU107" s="257"/>
      <c r="DV107" s="257"/>
      <c r="DW107" s="257"/>
      <c r="DX107" s="257"/>
      <c r="DY107" s="257"/>
      <c r="DZ107" s="257"/>
    </row>
    <row r="108" spans="1:131" s="230" customFormat="1" ht="26.25" customHeight="1" x14ac:dyDescent="0.15">
      <c r="A108" s="915" t="s">
        <v>412</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413</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230" customFormat="1" ht="26.25" customHeight="1" x14ac:dyDescent="0.15">
      <c r="A109" s="911" t="s">
        <v>414</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415</v>
      </c>
      <c r="AB109" s="892"/>
      <c r="AC109" s="892"/>
      <c r="AD109" s="892"/>
      <c r="AE109" s="893"/>
      <c r="AF109" s="891" t="s">
        <v>416</v>
      </c>
      <c r="AG109" s="892"/>
      <c r="AH109" s="892"/>
      <c r="AI109" s="892"/>
      <c r="AJ109" s="893"/>
      <c r="AK109" s="891" t="s">
        <v>297</v>
      </c>
      <c r="AL109" s="892"/>
      <c r="AM109" s="892"/>
      <c r="AN109" s="892"/>
      <c r="AO109" s="893"/>
      <c r="AP109" s="891" t="s">
        <v>417</v>
      </c>
      <c r="AQ109" s="892"/>
      <c r="AR109" s="892"/>
      <c r="AS109" s="892"/>
      <c r="AT109" s="894"/>
      <c r="AU109" s="911" t="s">
        <v>414</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415</v>
      </c>
      <c r="BR109" s="892"/>
      <c r="BS109" s="892"/>
      <c r="BT109" s="892"/>
      <c r="BU109" s="893"/>
      <c r="BV109" s="891" t="s">
        <v>416</v>
      </c>
      <c r="BW109" s="892"/>
      <c r="BX109" s="892"/>
      <c r="BY109" s="892"/>
      <c r="BZ109" s="893"/>
      <c r="CA109" s="891" t="s">
        <v>297</v>
      </c>
      <c r="CB109" s="892"/>
      <c r="CC109" s="892"/>
      <c r="CD109" s="892"/>
      <c r="CE109" s="893"/>
      <c r="CF109" s="912" t="s">
        <v>417</v>
      </c>
      <c r="CG109" s="912"/>
      <c r="CH109" s="912"/>
      <c r="CI109" s="912"/>
      <c r="CJ109" s="912"/>
      <c r="CK109" s="891" t="s">
        <v>418</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415</v>
      </c>
      <c r="DH109" s="892"/>
      <c r="DI109" s="892"/>
      <c r="DJ109" s="892"/>
      <c r="DK109" s="893"/>
      <c r="DL109" s="891" t="s">
        <v>416</v>
      </c>
      <c r="DM109" s="892"/>
      <c r="DN109" s="892"/>
      <c r="DO109" s="892"/>
      <c r="DP109" s="893"/>
      <c r="DQ109" s="891" t="s">
        <v>297</v>
      </c>
      <c r="DR109" s="892"/>
      <c r="DS109" s="892"/>
      <c r="DT109" s="892"/>
      <c r="DU109" s="893"/>
      <c r="DV109" s="891" t="s">
        <v>417</v>
      </c>
      <c r="DW109" s="892"/>
      <c r="DX109" s="892"/>
      <c r="DY109" s="892"/>
      <c r="DZ109" s="894"/>
    </row>
    <row r="110" spans="1:131" s="230" customFormat="1" ht="26.25" customHeight="1" x14ac:dyDescent="0.15">
      <c r="A110" s="895" t="s">
        <v>419</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331122</v>
      </c>
      <c r="AB110" s="899"/>
      <c r="AC110" s="899"/>
      <c r="AD110" s="899"/>
      <c r="AE110" s="900"/>
      <c r="AF110" s="901">
        <v>333971</v>
      </c>
      <c r="AG110" s="899"/>
      <c r="AH110" s="899"/>
      <c r="AI110" s="899"/>
      <c r="AJ110" s="900"/>
      <c r="AK110" s="901">
        <v>338834</v>
      </c>
      <c r="AL110" s="899"/>
      <c r="AM110" s="899"/>
      <c r="AN110" s="899"/>
      <c r="AO110" s="900"/>
      <c r="AP110" s="902">
        <v>12.1</v>
      </c>
      <c r="AQ110" s="903"/>
      <c r="AR110" s="903"/>
      <c r="AS110" s="903"/>
      <c r="AT110" s="904"/>
      <c r="AU110" s="905" t="s">
        <v>73</v>
      </c>
      <c r="AV110" s="906"/>
      <c r="AW110" s="906"/>
      <c r="AX110" s="906"/>
      <c r="AY110" s="906"/>
      <c r="AZ110" s="927" t="s">
        <v>420</v>
      </c>
      <c r="BA110" s="896"/>
      <c r="BB110" s="896"/>
      <c r="BC110" s="896"/>
      <c r="BD110" s="896"/>
      <c r="BE110" s="896"/>
      <c r="BF110" s="896"/>
      <c r="BG110" s="896"/>
      <c r="BH110" s="896"/>
      <c r="BI110" s="896"/>
      <c r="BJ110" s="896"/>
      <c r="BK110" s="896"/>
      <c r="BL110" s="896"/>
      <c r="BM110" s="896"/>
      <c r="BN110" s="896"/>
      <c r="BO110" s="896"/>
      <c r="BP110" s="897"/>
      <c r="BQ110" s="928">
        <v>3679855</v>
      </c>
      <c r="BR110" s="929"/>
      <c r="BS110" s="929"/>
      <c r="BT110" s="929"/>
      <c r="BU110" s="929"/>
      <c r="BV110" s="929">
        <v>3529956</v>
      </c>
      <c r="BW110" s="929"/>
      <c r="BX110" s="929"/>
      <c r="BY110" s="929"/>
      <c r="BZ110" s="929"/>
      <c r="CA110" s="929">
        <v>3330433</v>
      </c>
      <c r="CB110" s="929"/>
      <c r="CC110" s="929"/>
      <c r="CD110" s="929"/>
      <c r="CE110" s="929"/>
      <c r="CF110" s="942">
        <v>119.2</v>
      </c>
      <c r="CG110" s="943"/>
      <c r="CH110" s="943"/>
      <c r="CI110" s="943"/>
      <c r="CJ110" s="943"/>
      <c r="CK110" s="944" t="s">
        <v>421</v>
      </c>
      <c r="CL110" s="945"/>
      <c r="CM110" s="927" t="s">
        <v>422</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8" t="s">
        <v>125</v>
      </c>
      <c r="DH110" s="929"/>
      <c r="DI110" s="929"/>
      <c r="DJ110" s="929"/>
      <c r="DK110" s="929"/>
      <c r="DL110" s="929" t="s">
        <v>125</v>
      </c>
      <c r="DM110" s="929"/>
      <c r="DN110" s="929"/>
      <c r="DO110" s="929"/>
      <c r="DP110" s="929"/>
      <c r="DQ110" s="929" t="s">
        <v>125</v>
      </c>
      <c r="DR110" s="929"/>
      <c r="DS110" s="929"/>
      <c r="DT110" s="929"/>
      <c r="DU110" s="929"/>
      <c r="DV110" s="930" t="s">
        <v>125</v>
      </c>
      <c r="DW110" s="930"/>
      <c r="DX110" s="930"/>
      <c r="DY110" s="930"/>
      <c r="DZ110" s="931"/>
    </row>
    <row r="111" spans="1:131" s="230" customFormat="1" ht="26.25" customHeight="1" x14ac:dyDescent="0.15">
      <c r="A111" s="932" t="s">
        <v>423</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125</v>
      </c>
      <c r="AB111" s="936"/>
      <c r="AC111" s="936"/>
      <c r="AD111" s="936"/>
      <c r="AE111" s="937"/>
      <c r="AF111" s="938" t="s">
        <v>125</v>
      </c>
      <c r="AG111" s="936"/>
      <c r="AH111" s="936"/>
      <c r="AI111" s="936"/>
      <c r="AJ111" s="937"/>
      <c r="AK111" s="938" t="s">
        <v>125</v>
      </c>
      <c r="AL111" s="936"/>
      <c r="AM111" s="936"/>
      <c r="AN111" s="936"/>
      <c r="AO111" s="937"/>
      <c r="AP111" s="939" t="s">
        <v>125</v>
      </c>
      <c r="AQ111" s="940"/>
      <c r="AR111" s="940"/>
      <c r="AS111" s="940"/>
      <c r="AT111" s="941"/>
      <c r="AU111" s="907"/>
      <c r="AV111" s="908"/>
      <c r="AW111" s="908"/>
      <c r="AX111" s="908"/>
      <c r="AY111" s="908"/>
      <c r="AZ111" s="920" t="s">
        <v>424</v>
      </c>
      <c r="BA111" s="921"/>
      <c r="BB111" s="921"/>
      <c r="BC111" s="921"/>
      <c r="BD111" s="921"/>
      <c r="BE111" s="921"/>
      <c r="BF111" s="921"/>
      <c r="BG111" s="921"/>
      <c r="BH111" s="921"/>
      <c r="BI111" s="921"/>
      <c r="BJ111" s="921"/>
      <c r="BK111" s="921"/>
      <c r="BL111" s="921"/>
      <c r="BM111" s="921"/>
      <c r="BN111" s="921"/>
      <c r="BO111" s="921"/>
      <c r="BP111" s="922"/>
      <c r="BQ111" s="923" t="s">
        <v>125</v>
      </c>
      <c r="BR111" s="924"/>
      <c r="BS111" s="924"/>
      <c r="BT111" s="924"/>
      <c r="BU111" s="924"/>
      <c r="BV111" s="924" t="s">
        <v>125</v>
      </c>
      <c r="BW111" s="924"/>
      <c r="BX111" s="924"/>
      <c r="BY111" s="924"/>
      <c r="BZ111" s="924"/>
      <c r="CA111" s="924" t="s">
        <v>125</v>
      </c>
      <c r="CB111" s="924"/>
      <c r="CC111" s="924"/>
      <c r="CD111" s="924"/>
      <c r="CE111" s="924"/>
      <c r="CF111" s="918" t="s">
        <v>125</v>
      </c>
      <c r="CG111" s="919"/>
      <c r="CH111" s="919"/>
      <c r="CI111" s="919"/>
      <c r="CJ111" s="919"/>
      <c r="CK111" s="946"/>
      <c r="CL111" s="947"/>
      <c r="CM111" s="920" t="s">
        <v>425</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125</v>
      </c>
      <c r="DH111" s="924"/>
      <c r="DI111" s="924"/>
      <c r="DJ111" s="924"/>
      <c r="DK111" s="924"/>
      <c r="DL111" s="924" t="s">
        <v>125</v>
      </c>
      <c r="DM111" s="924"/>
      <c r="DN111" s="924"/>
      <c r="DO111" s="924"/>
      <c r="DP111" s="924"/>
      <c r="DQ111" s="924" t="s">
        <v>125</v>
      </c>
      <c r="DR111" s="924"/>
      <c r="DS111" s="924"/>
      <c r="DT111" s="924"/>
      <c r="DU111" s="924"/>
      <c r="DV111" s="925" t="s">
        <v>125</v>
      </c>
      <c r="DW111" s="925"/>
      <c r="DX111" s="925"/>
      <c r="DY111" s="925"/>
      <c r="DZ111" s="926"/>
    </row>
    <row r="112" spans="1:131" s="230" customFormat="1" ht="26.25" customHeight="1" x14ac:dyDescent="0.15">
      <c r="A112" s="950" t="s">
        <v>426</v>
      </c>
      <c r="B112" s="951"/>
      <c r="C112" s="921" t="s">
        <v>427</v>
      </c>
      <c r="D112" s="921"/>
      <c r="E112" s="921"/>
      <c r="F112" s="921"/>
      <c r="G112" s="921"/>
      <c r="H112" s="921"/>
      <c r="I112" s="921"/>
      <c r="J112" s="921"/>
      <c r="K112" s="921"/>
      <c r="L112" s="921"/>
      <c r="M112" s="921"/>
      <c r="N112" s="921"/>
      <c r="O112" s="921"/>
      <c r="P112" s="921"/>
      <c r="Q112" s="921"/>
      <c r="R112" s="921"/>
      <c r="S112" s="921"/>
      <c r="T112" s="921"/>
      <c r="U112" s="921"/>
      <c r="V112" s="921"/>
      <c r="W112" s="921"/>
      <c r="X112" s="921"/>
      <c r="Y112" s="921"/>
      <c r="Z112" s="922"/>
      <c r="AA112" s="956" t="s">
        <v>125</v>
      </c>
      <c r="AB112" s="957"/>
      <c r="AC112" s="957"/>
      <c r="AD112" s="957"/>
      <c r="AE112" s="958"/>
      <c r="AF112" s="959" t="s">
        <v>125</v>
      </c>
      <c r="AG112" s="957"/>
      <c r="AH112" s="957"/>
      <c r="AI112" s="957"/>
      <c r="AJ112" s="958"/>
      <c r="AK112" s="959" t="s">
        <v>125</v>
      </c>
      <c r="AL112" s="957"/>
      <c r="AM112" s="957"/>
      <c r="AN112" s="957"/>
      <c r="AO112" s="958"/>
      <c r="AP112" s="960" t="s">
        <v>125</v>
      </c>
      <c r="AQ112" s="961"/>
      <c r="AR112" s="961"/>
      <c r="AS112" s="961"/>
      <c r="AT112" s="962"/>
      <c r="AU112" s="907"/>
      <c r="AV112" s="908"/>
      <c r="AW112" s="908"/>
      <c r="AX112" s="908"/>
      <c r="AY112" s="908"/>
      <c r="AZ112" s="920" t="s">
        <v>428</v>
      </c>
      <c r="BA112" s="921"/>
      <c r="BB112" s="921"/>
      <c r="BC112" s="921"/>
      <c r="BD112" s="921"/>
      <c r="BE112" s="921"/>
      <c r="BF112" s="921"/>
      <c r="BG112" s="921"/>
      <c r="BH112" s="921"/>
      <c r="BI112" s="921"/>
      <c r="BJ112" s="921"/>
      <c r="BK112" s="921"/>
      <c r="BL112" s="921"/>
      <c r="BM112" s="921"/>
      <c r="BN112" s="921"/>
      <c r="BO112" s="921"/>
      <c r="BP112" s="922"/>
      <c r="BQ112" s="923">
        <v>2225884</v>
      </c>
      <c r="BR112" s="924"/>
      <c r="BS112" s="924"/>
      <c r="BT112" s="924"/>
      <c r="BU112" s="924"/>
      <c r="BV112" s="924">
        <v>2025557</v>
      </c>
      <c r="BW112" s="924"/>
      <c r="BX112" s="924"/>
      <c r="BY112" s="924"/>
      <c r="BZ112" s="924"/>
      <c r="CA112" s="924">
        <v>1868411</v>
      </c>
      <c r="CB112" s="924"/>
      <c r="CC112" s="924"/>
      <c r="CD112" s="924"/>
      <c r="CE112" s="924"/>
      <c r="CF112" s="918">
        <v>66.8</v>
      </c>
      <c r="CG112" s="919"/>
      <c r="CH112" s="919"/>
      <c r="CI112" s="919"/>
      <c r="CJ112" s="919"/>
      <c r="CK112" s="946"/>
      <c r="CL112" s="947"/>
      <c r="CM112" s="920" t="s">
        <v>429</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125</v>
      </c>
      <c r="DH112" s="924"/>
      <c r="DI112" s="924"/>
      <c r="DJ112" s="924"/>
      <c r="DK112" s="924"/>
      <c r="DL112" s="924" t="s">
        <v>125</v>
      </c>
      <c r="DM112" s="924"/>
      <c r="DN112" s="924"/>
      <c r="DO112" s="924"/>
      <c r="DP112" s="924"/>
      <c r="DQ112" s="924" t="s">
        <v>125</v>
      </c>
      <c r="DR112" s="924"/>
      <c r="DS112" s="924"/>
      <c r="DT112" s="924"/>
      <c r="DU112" s="924"/>
      <c r="DV112" s="925" t="s">
        <v>125</v>
      </c>
      <c r="DW112" s="925"/>
      <c r="DX112" s="925"/>
      <c r="DY112" s="925"/>
      <c r="DZ112" s="926"/>
    </row>
    <row r="113" spans="1:130" s="230" customFormat="1" ht="26.25" customHeight="1" x14ac:dyDescent="0.15">
      <c r="A113" s="952"/>
      <c r="B113" s="953"/>
      <c r="C113" s="921" t="s">
        <v>430</v>
      </c>
      <c r="D113" s="921"/>
      <c r="E113" s="921"/>
      <c r="F113" s="921"/>
      <c r="G113" s="921"/>
      <c r="H113" s="921"/>
      <c r="I113" s="921"/>
      <c r="J113" s="921"/>
      <c r="K113" s="921"/>
      <c r="L113" s="921"/>
      <c r="M113" s="921"/>
      <c r="N113" s="921"/>
      <c r="O113" s="921"/>
      <c r="P113" s="921"/>
      <c r="Q113" s="921"/>
      <c r="R113" s="921"/>
      <c r="S113" s="921"/>
      <c r="T113" s="921"/>
      <c r="U113" s="921"/>
      <c r="V113" s="921"/>
      <c r="W113" s="921"/>
      <c r="X113" s="921"/>
      <c r="Y113" s="921"/>
      <c r="Z113" s="922"/>
      <c r="AA113" s="935">
        <v>202511</v>
      </c>
      <c r="AB113" s="936"/>
      <c r="AC113" s="936"/>
      <c r="AD113" s="936"/>
      <c r="AE113" s="937"/>
      <c r="AF113" s="938">
        <v>202858</v>
      </c>
      <c r="AG113" s="936"/>
      <c r="AH113" s="936"/>
      <c r="AI113" s="936"/>
      <c r="AJ113" s="937"/>
      <c r="AK113" s="938">
        <v>200828</v>
      </c>
      <c r="AL113" s="936"/>
      <c r="AM113" s="936"/>
      <c r="AN113" s="936"/>
      <c r="AO113" s="937"/>
      <c r="AP113" s="939">
        <v>7.2</v>
      </c>
      <c r="AQ113" s="940"/>
      <c r="AR113" s="940"/>
      <c r="AS113" s="940"/>
      <c r="AT113" s="941"/>
      <c r="AU113" s="907"/>
      <c r="AV113" s="908"/>
      <c r="AW113" s="908"/>
      <c r="AX113" s="908"/>
      <c r="AY113" s="908"/>
      <c r="AZ113" s="920" t="s">
        <v>431</v>
      </c>
      <c r="BA113" s="921"/>
      <c r="BB113" s="921"/>
      <c r="BC113" s="921"/>
      <c r="BD113" s="921"/>
      <c r="BE113" s="921"/>
      <c r="BF113" s="921"/>
      <c r="BG113" s="921"/>
      <c r="BH113" s="921"/>
      <c r="BI113" s="921"/>
      <c r="BJ113" s="921"/>
      <c r="BK113" s="921"/>
      <c r="BL113" s="921"/>
      <c r="BM113" s="921"/>
      <c r="BN113" s="921"/>
      <c r="BO113" s="921"/>
      <c r="BP113" s="922"/>
      <c r="BQ113" s="923">
        <v>1201583</v>
      </c>
      <c r="BR113" s="924"/>
      <c r="BS113" s="924"/>
      <c r="BT113" s="924"/>
      <c r="BU113" s="924"/>
      <c r="BV113" s="924">
        <v>1069811</v>
      </c>
      <c r="BW113" s="924"/>
      <c r="BX113" s="924"/>
      <c r="BY113" s="924"/>
      <c r="BZ113" s="924"/>
      <c r="CA113" s="924">
        <v>937592</v>
      </c>
      <c r="CB113" s="924"/>
      <c r="CC113" s="924"/>
      <c r="CD113" s="924"/>
      <c r="CE113" s="924"/>
      <c r="CF113" s="918">
        <v>33.5</v>
      </c>
      <c r="CG113" s="919"/>
      <c r="CH113" s="919"/>
      <c r="CI113" s="919"/>
      <c r="CJ113" s="919"/>
      <c r="CK113" s="946"/>
      <c r="CL113" s="947"/>
      <c r="CM113" s="920" t="s">
        <v>432</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56" t="s">
        <v>125</v>
      </c>
      <c r="DH113" s="957"/>
      <c r="DI113" s="957"/>
      <c r="DJ113" s="957"/>
      <c r="DK113" s="958"/>
      <c r="DL113" s="959" t="s">
        <v>125</v>
      </c>
      <c r="DM113" s="957"/>
      <c r="DN113" s="957"/>
      <c r="DO113" s="957"/>
      <c r="DP113" s="958"/>
      <c r="DQ113" s="959" t="s">
        <v>125</v>
      </c>
      <c r="DR113" s="957"/>
      <c r="DS113" s="957"/>
      <c r="DT113" s="957"/>
      <c r="DU113" s="958"/>
      <c r="DV113" s="960" t="s">
        <v>125</v>
      </c>
      <c r="DW113" s="961"/>
      <c r="DX113" s="961"/>
      <c r="DY113" s="961"/>
      <c r="DZ113" s="962"/>
    </row>
    <row r="114" spans="1:130" s="230" customFormat="1" ht="26.25" customHeight="1" x14ac:dyDescent="0.15">
      <c r="A114" s="952"/>
      <c r="B114" s="953"/>
      <c r="C114" s="921" t="s">
        <v>433</v>
      </c>
      <c r="D114" s="921"/>
      <c r="E114" s="921"/>
      <c r="F114" s="921"/>
      <c r="G114" s="921"/>
      <c r="H114" s="921"/>
      <c r="I114" s="921"/>
      <c r="J114" s="921"/>
      <c r="K114" s="921"/>
      <c r="L114" s="921"/>
      <c r="M114" s="921"/>
      <c r="N114" s="921"/>
      <c r="O114" s="921"/>
      <c r="P114" s="921"/>
      <c r="Q114" s="921"/>
      <c r="R114" s="921"/>
      <c r="S114" s="921"/>
      <c r="T114" s="921"/>
      <c r="U114" s="921"/>
      <c r="V114" s="921"/>
      <c r="W114" s="921"/>
      <c r="X114" s="921"/>
      <c r="Y114" s="921"/>
      <c r="Z114" s="922"/>
      <c r="AA114" s="956">
        <v>161738</v>
      </c>
      <c r="AB114" s="957"/>
      <c r="AC114" s="957"/>
      <c r="AD114" s="957"/>
      <c r="AE114" s="958"/>
      <c r="AF114" s="959">
        <v>156041</v>
      </c>
      <c r="AG114" s="957"/>
      <c r="AH114" s="957"/>
      <c r="AI114" s="957"/>
      <c r="AJ114" s="958"/>
      <c r="AK114" s="959">
        <v>161940</v>
      </c>
      <c r="AL114" s="957"/>
      <c r="AM114" s="957"/>
      <c r="AN114" s="957"/>
      <c r="AO114" s="958"/>
      <c r="AP114" s="960">
        <v>5.8</v>
      </c>
      <c r="AQ114" s="961"/>
      <c r="AR114" s="961"/>
      <c r="AS114" s="961"/>
      <c r="AT114" s="962"/>
      <c r="AU114" s="907"/>
      <c r="AV114" s="908"/>
      <c r="AW114" s="908"/>
      <c r="AX114" s="908"/>
      <c r="AY114" s="908"/>
      <c r="AZ114" s="920" t="s">
        <v>434</v>
      </c>
      <c r="BA114" s="921"/>
      <c r="BB114" s="921"/>
      <c r="BC114" s="921"/>
      <c r="BD114" s="921"/>
      <c r="BE114" s="921"/>
      <c r="BF114" s="921"/>
      <c r="BG114" s="921"/>
      <c r="BH114" s="921"/>
      <c r="BI114" s="921"/>
      <c r="BJ114" s="921"/>
      <c r="BK114" s="921"/>
      <c r="BL114" s="921"/>
      <c r="BM114" s="921"/>
      <c r="BN114" s="921"/>
      <c r="BO114" s="921"/>
      <c r="BP114" s="922"/>
      <c r="BQ114" s="923">
        <v>633529</v>
      </c>
      <c r="BR114" s="924"/>
      <c r="BS114" s="924"/>
      <c r="BT114" s="924"/>
      <c r="BU114" s="924"/>
      <c r="BV114" s="924">
        <v>622364</v>
      </c>
      <c r="BW114" s="924"/>
      <c r="BX114" s="924"/>
      <c r="BY114" s="924"/>
      <c r="BZ114" s="924"/>
      <c r="CA114" s="924">
        <v>673257</v>
      </c>
      <c r="CB114" s="924"/>
      <c r="CC114" s="924"/>
      <c r="CD114" s="924"/>
      <c r="CE114" s="924"/>
      <c r="CF114" s="918">
        <v>24.1</v>
      </c>
      <c r="CG114" s="919"/>
      <c r="CH114" s="919"/>
      <c r="CI114" s="919"/>
      <c r="CJ114" s="919"/>
      <c r="CK114" s="946"/>
      <c r="CL114" s="947"/>
      <c r="CM114" s="920" t="s">
        <v>435</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56" t="s">
        <v>125</v>
      </c>
      <c r="DH114" s="957"/>
      <c r="DI114" s="957"/>
      <c r="DJ114" s="957"/>
      <c r="DK114" s="958"/>
      <c r="DL114" s="959" t="s">
        <v>125</v>
      </c>
      <c r="DM114" s="957"/>
      <c r="DN114" s="957"/>
      <c r="DO114" s="957"/>
      <c r="DP114" s="958"/>
      <c r="DQ114" s="959" t="s">
        <v>125</v>
      </c>
      <c r="DR114" s="957"/>
      <c r="DS114" s="957"/>
      <c r="DT114" s="957"/>
      <c r="DU114" s="958"/>
      <c r="DV114" s="960" t="s">
        <v>125</v>
      </c>
      <c r="DW114" s="961"/>
      <c r="DX114" s="961"/>
      <c r="DY114" s="961"/>
      <c r="DZ114" s="962"/>
    </row>
    <row r="115" spans="1:130" s="230" customFormat="1" ht="26.25" customHeight="1" x14ac:dyDescent="0.15">
      <c r="A115" s="952"/>
      <c r="B115" s="953"/>
      <c r="C115" s="921" t="s">
        <v>436</v>
      </c>
      <c r="D115" s="921"/>
      <c r="E115" s="921"/>
      <c r="F115" s="921"/>
      <c r="G115" s="921"/>
      <c r="H115" s="921"/>
      <c r="I115" s="921"/>
      <c r="J115" s="921"/>
      <c r="K115" s="921"/>
      <c r="L115" s="921"/>
      <c r="M115" s="921"/>
      <c r="N115" s="921"/>
      <c r="O115" s="921"/>
      <c r="P115" s="921"/>
      <c r="Q115" s="921"/>
      <c r="R115" s="921"/>
      <c r="S115" s="921"/>
      <c r="T115" s="921"/>
      <c r="U115" s="921"/>
      <c r="V115" s="921"/>
      <c r="W115" s="921"/>
      <c r="X115" s="921"/>
      <c r="Y115" s="921"/>
      <c r="Z115" s="922"/>
      <c r="AA115" s="935">
        <v>38</v>
      </c>
      <c r="AB115" s="936"/>
      <c r="AC115" s="936"/>
      <c r="AD115" s="936"/>
      <c r="AE115" s="937"/>
      <c r="AF115" s="938">
        <v>25</v>
      </c>
      <c r="AG115" s="936"/>
      <c r="AH115" s="936"/>
      <c r="AI115" s="936"/>
      <c r="AJ115" s="937"/>
      <c r="AK115" s="938">
        <v>488</v>
      </c>
      <c r="AL115" s="936"/>
      <c r="AM115" s="936"/>
      <c r="AN115" s="936"/>
      <c r="AO115" s="937"/>
      <c r="AP115" s="939">
        <v>0</v>
      </c>
      <c r="AQ115" s="940"/>
      <c r="AR115" s="940"/>
      <c r="AS115" s="940"/>
      <c r="AT115" s="941"/>
      <c r="AU115" s="907"/>
      <c r="AV115" s="908"/>
      <c r="AW115" s="908"/>
      <c r="AX115" s="908"/>
      <c r="AY115" s="908"/>
      <c r="AZ115" s="920" t="s">
        <v>437</v>
      </c>
      <c r="BA115" s="921"/>
      <c r="BB115" s="921"/>
      <c r="BC115" s="921"/>
      <c r="BD115" s="921"/>
      <c r="BE115" s="921"/>
      <c r="BF115" s="921"/>
      <c r="BG115" s="921"/>
      <c r="BH115" s="921"/>
      <c r="BI115" s="921"/>
      <c r="BJ115" s="921"/>
      <c r="BK115" s="921"/>
      <c r="BL115" s="921"/>
      <c r="BM115" s="921"/>
      <c r="BN115" s="921"/>
      <c r="BO115" s="921"/>
      <c r="BP115" s="922"/>
      <c r="BQ115" s="923" t="s">
        <v>125</v>
      </c>
      <c r="BR115" s="924"/>
      <c r="BS115" s="924"/>
      <c r="BT115" s="924"/>
      <c r="BU115" s="924"/>
      <c r="BV115" s="924" t="s">
        <v>125</v>
      </c>
      <c r="BW115" s="924"/>
      <c r="BX115" s="924"/>
      <c r="BY115" s="924"/>
      <c r="BZ115" s="924"/>
      <c r="CA115" s="924" t="s">
        <v>125</v>
      </c>
      <c r="CB115" s="924"/>
      <c r="CC115" s="924"/>
      <c r="CD115" s="924"/>
      <c r="CE115" s="924"/>
      <c r="CF115" s="918" t="s">
        <v>125</v>
      </c>
      <c r="CG115" s="919"/>
      <c r="CH115" s="919"/>
      <c r="CI115" s="919"/>
      <c r="CJ115" s="919"/>
      <c r="CK115" s="946"/>
      <c r="CL115" s="947"/>
      <c r="CM115" s="920" t="s">
        <v>438</v>
      </c>
      <c r="CN115" s="921"/>
      <c r="CO115" s="921"/>
      <c r="CP115" s="921"/>
      <c r="CQ115" s="921"/>
      <c r="CR115" s="921"/>
      <c r="CS115" s="921"/>
      <c r="CT115" s="921"/>
      <c r="CU115" s="921"/>
      <c r="CV115" s="921"/>
      <c r="CW115" s="921"/>
      <c r="CX115" s="921"/>
      <c r="CY115" s="921"/>
      <c r="CZ115" s="921"/>
      <c r="DA115" s="921"/>
      <c r="DB115" s="921"/>
      <c r="DC115" s="921"/>
      <c r="DD115" s="921"/>
      <c r="DE115" s="921"/>
      <c r="DF115" s="922"/>
      <c r="DG115" s="956" t="s">
        <v>125</v>
      </c>
      <c r="DH115" s="957"/>
      <c r="DI115" s="957"/>
      <c r="DJ115" s="957"/>
      <c r="DK115" s="958"/>
      <c r="DL115" s="959" t="s">
        <v>125</v>
      </c>
      <c r="DM115" s="957"/>
      <c r="DN115" s="957"/>
      <c r="DO115" s="957"/>
      <c r="DP115" s="958"/>
      <c r="DQ115" s="959" t="s">
        <v>125</v>
      </c>
      <c r="DR115" s="957"/>
      <c r="DS115" s="957"/>
      <c r="DT115" s="957"/>
      <c r="DU115" s="958"/>
      <c r="DV115" s="960" t="s">
        <v>125</v>
      </c>
      <c r="DW115" s="961"/>
      <c r="DX115" s="961"/>
      <c r="DY115" s="961"/>
      <c r="DZ115" s="962"/>
    </row>
    <row r="116" spans="1:130" s="230" customFormat="1" ht="26.25" customHeight="1" x14ac:dyDescent="0.15">
      <c r="A116" s="954"/>
      <c r="B116" s="955"/>
      <c r="C116" s="963" t="s">
        <v>439</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956" t="s">
        <v>125</v>
      </c>
      <c r="AB116" s="957"/>
      <c r="AC116" s="957"/>
      <c r="AD116" s="957"/>
      <c r="AE116" s="958"/>
      <c r="AF116" s="959" t="s">
        <v>125</v>
      </c>
      <c r="AG116" s="957"/>
      <c r="AH116" s="957"/>
      <c r="AI116" s="957"/>
      <c r="AJ116" s="958"/>
      <c r="AK116" s="959" t="s">
        <v>125</v>
      </c>
      <c r="AL116" s="957"/>
      <c r="AM116" s="957"/>
      <c r="AN116" s="957"/>
      <c r="AO116" s="958"/>
      <c r="AP116" s="960" t="s">
        <v>125</v>
      </c>
      <c r="AQ116" s="961"/>
      <c r="AR116" s="961"/>
      <c r="AS116" s="961"/>
      <c r="AT116" s="962"/>
      <c r="AU116" s="907"/>
      <c r="AV116" s="908"/>
      <c r="AW116" s="908"/>
      <c r="AX116" s="908"/>
      <c r="AY116" s="908"/>
      <c r="AZ116" s="965" t="s">
        <v>440</v>
      </c>
      <c r="BA116" s="966"/>
      <c r="BB116" s="966"/>
      <c r="BC116" s="966"/>
      <c r="BD116" s="966"/>
      <c r="BE116" s="966"/>
      <c r="BF116" s="966"/>
      <c r="BG116" s="966"/>
      <c r="BH116" s="966"/>
      <c r="BI116" s="966"/>
      <c r="BJ116" s="966"/>
      <c r="BK116" s="966"/>
      <c r="BL116" s="966"/>
      <c r="BM116" s="966"/>
      <c r="BN116" s="966"/>
      <c r="BO116" s="966"/>
      <c r="BP116" s="967"/>
      <c r="BQ116" s="923" t="s">
        <v>125</v>
      </c>
      <c r="BR116" s="924"/>
      <c r="BS116" s="924"/>
      <c r="BT116" s="924"/>
      <c r="BU116" s="924"/>
      <c r="BV116" s="924" t="s">
        <v>125</v>
      </c>
      <c r="BW116" s="924"/>
      <c r="BX116" s="924"/>
      <c r="BY116" s="924"/>
      <c r="BZ116" s="924"/>
      <c r="CA116" s="924" t="s">
        <v>125</v>
      </c>
      <c r="CB116" s="924"/>
      <c r="CC116" s="924"/>
      <c r="CD116" s="924"/>
      <c r="CE116" s="924"/>
      <c r="CF116" s="918" t="s">
        <v>125</v>
      </c>
      <c r="CG116" s="919"/>
      <c r="CH116" s="919"/>
      <c r="CI116" s="919"/>
      <c r="CJ116" s="919"/>
      <c r="CK116" s="946"/>
      <c r="CL116" s="947"/>
      <c r="CM116" s="920" t="s">
        <v>441</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56" t="s">
        <v>125</v>
      </c>
      <c r="DH116" s="957"/>
      <c r="DI116" s="957"/>
      <c r="DJ116" s="957"/>
      <c r="DK116" s="958"/>
      <c r="DL116" s="959" t="s">
        <v>125</v>
      </c>
      <c r="DM116" s="957"/>
      <c r="DN116" s="957"/>
      <c r="DO116" s="957"/>
      <c r="DP116" s="958"/>
      <c r="DQ116" s="959" t="s">
        <v>125</v>
      </c>
      <c r="DR116" s="957"/>
      <c r="DS116" s="957"/>
      <c r="DT116" s="957"/>
      <c r="DU116" s="958"/>
      <c r="DV116" s="960" t="s">
        <v>125</v>
      </c>
      <c r="DW116" s="961"/>
      <c r="DX116" s="961"/>
      <c r="DY116" s="961"/>
      <c r="DZ116" s="962"/>
    </row>
    <row r="117" spans="1:130" s="230" customFormat="1" ht="26.25" customHeight="1" x14ac:dyDescent="0.15">
      <c r="A117" s="911" t="s">
        <v>180</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5" t="s">
        <v>442</v>
      </c>
      <c r="Z117" s="893"/>
      <c r="AA117" s="976">
        <v>695409</v>
      </c>
      <c r="AB117" s="977"/>
      <c r="AC117" s="977"/>
      <c r="AD117" s="977"/>
      <c r="AE117" s="978"/>
      <c r="AF117" s="979">
        <v>692895</v>
      </c>
      <c r="AG117" s="977"/>
      <c r="AH117" s="977"/>
      <c r="AI117" s="977"/>
      <c r="AJ117" s="978"/>
      <c r="AK117" s="979">
        <v>702090</v>
      </c>
      <c r="AL117" s="977"/>
      <c r="AM117" s="977"/>
      <c r="AN117" s="977"/>
      <c r="AO117" s="978"/>
      <c r="AP117" s="980"/>
      <c r="AQ117" s="981"/>
      <c r="AR117" s="981"/>
      <c r="AS117" s="981"/>
      <c r="AT117" s="982"/>
      <c r="AU117" s="907"/>
      <c r="AV117" s="908"/>
      <c r="AW117" s="908"/>
      <c r="AX117" s="908"/>
      <c r="AY117" s="908"/>
      <c r="AZ117" s="972" t="s">
        <v>443</v>
      </c>
      <c r="BA117" s="973"/>
      <c r="BB117" s="973"/>
      <c r="BC117" s="973"/>
      <c r="BD117" s="973"/>
      <c r="BE117" s="973"/>
      <c r="BF117" s="973"/>
      <c r="BG117" s="973"/>
      <c r="BH117" s="973"/>
      <c r="BI117" s="973"/>
      <c r="BJ117" s="973"/>
      <c r="BK117" s="973"/>
      <c r="BL117" s="973"/>
      <c r="BM117" s="973"/>
      <c r="BN117" s="973"/>
      <c r="BO117" s="973"/>
      <c r="BP117" s="974"/>
      <c r="BQ117" s="923" t="s">
        <v>125</v>
      </c>
      <c r="BR117" s="924"/>
      <c r="BS117" s="924"/>
      <c r="BT117" s="924"/>
      <c r="BU117" s="924"/>
      <c r="BV117" s="924" t="s">
        <v>125</v>
      </c>
      <c r="BW117" s="924"/>
      <c r="BX117" s="924"/>
      <c r="BY117" s="924"/>
      <c r="BZ117" s="924"/>
      <c r="CA117" s="924" t="s">
        <v>125</v>
      </c>
      <c r="CB117" s="924"/>
      <c r="CC117" s="924"/>
      <c r="CD117" s="924"/>
      <c r="CE117" s="924"/>
      <c r="CF117" s="918" t="s">
        <v>125</v>
      </c>
      <c r="CG117" s="919"/>
      <c r="CH117" s="919"/>
      <c r="CI117" s="919"/>
      <c r="CJ117" s="919"/>
      <c r="CK117" s="946"/>
      <c r="CL117" s="947"/>
      <c r="CM117" s="920" t="s">
        <v>444</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56" t="s">
        <v>125</v>
      </c>
      <c r="DH117" s="957"/>
      <c r="DI117" s="957"/>
      <c r="DJ117" s="957"/>
      <c r="DK117" s="958"/>
      <c r="DL117" s="959" t="s">
        <v>125</v>
      </c>
      <c r="DM117" s="957"/>
      <c r="DN117" s="957"/>
      <c r="DO117" s="957"/>
      <c r="DP117" s="958"/>
      <c r="DQ117" s="959" t="s">
        <v>125</v>
      </c>
      <c r="DR117" s="957"/>
      <c r="DS117" s="957"/>
      <c r="DT117" s="957"/>
      <c r="DU117" s="958"/>
      <c r="DV117" s="960" t="s">
        <v>125</v>
      </c>
      <c r="DW117" s="961"/>
      <c r="DX117" s="961"/>
      <c r="DY117" s="961"/>
      <c r="DZ117" s="962"/>
    </row>
    <row r="118" spans="1:130" s="230" customFormat="1" ht="26.25" customHeight="1" x14ac:dyDescent="0.15">
      <c r="A118" s="911" t="s">
        <v>418</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415</v>
      </c>
      <c r="AB118" s="892"/>
      <c r="AC118" s="892"/>
      <c r="AD118" s="892"/>
      <c r="AE118" s="893"/>
      <c r="AF118" s="891" t="s">
        <v>416</v>
      </c>
      <c r="AG118" s="892"/>
      <c r="AH118" s="892"/>
      <c r="AI118" s="892"/>
      <c r="AJ118" s="893"/>
      <c r="AK118" s="891" t="s">
        <v>297</v>
      </c>
      <c r="AL118" s="892"/>
      <c r="AM118" s="892"/>
      <c r="AN118" s="892"/>
      <c r="AO118" s="893"/>
      <c r="AP118" s="968" t="s">
        <v>417</v>
      </c>
      <c r="AQ118" s="969"/>
      <c r="AR118" s="969"/>
      <c r="AS118" s="969"/>
      <c r="AT118" s="970"/>
      <c r="AU118" s="907"/>
      <c r="AV118" s="908"/>
      <c r="AW118" s="908"/>
      <c r="AX118" s="908"/>
      <c r="AY118" s="908"/>
      <c r="AZ118" s="971" t="s">
        <v>445</v>
      </c>
      <c r="BA118" s="963"/>
      <c r="BB118" s="963"/>
      <c r="BC118" s="963"/>
      <c r="BD118" s="963"/>
      <c r="BE118" s="963"/>
      <c r="BF118" s="963"/>
      <c r="BG118" s="963"/>
      <c r="BH118" s="963"/>
      <c r="BI118" s="963"/>
      <c r="BJ118" s="963"/>
      <c r="BK118" s="963"/>
      <c r="BL118" s="963"/>
      <c r="BM118" s="963"/>
      <c r="BN118" s="963"/>
      <c r="BO118" s="963"/>
      <c r="BP118" s="964"/>
      <c r="BQ118" s="997" t="s">
        <v>125</v>
      </c>
      <c r="BR118" s="998"/>
      <c r="BS118" s="998"/>
      <c r="BT118" s="998"/>
      <c r="BU118" s="998"/>
      <c r="BV118" s="998" t="s">
        <v>125</v>
      </c>
      <c r="BW118" s="998"/>
      <c r="BX118" s="998"/>
      <c r="BY118" s="998"/>
      <c r="BZ118" s="998"/>
      <c r="CA118" s="998" t="s">
        <v>125</v>
      </c>
      <c r="CB118" s="998"/>
      <c r="CC118" s="998"/>
      <c r="CD118" s="998"/>
      <c r="CE118" s="998"/>
      <c r="CF118" s="918" t="s">
        <v>125</v>
      </c>
      <c r="CG118" s="919"/>
      <c r="CH118" s="919"/>
      <c r="CI118" s="919"/>
      <c r="CJ118" s="919"/>
      <c r="CK118" s="946"/>
      <c r="CL118" s="947"/>
      <c r="CM118" s="920" t="s">
        <v>446</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56" t="s">
        <v>125</v>
      </c>
      <c r="DH118" s="957"/>
      <c r="DI118" s="957"/>
      <c r="DJ118" s="957"/>
      <c r="DK118" s="958"/>
      <c r="DL118" s="959" t="s">
        <v>125</v>
      </c>
      <c r="DM118" s="957"/>
      <c r="DN118" s="957"/>
      <c r="DO118" s="957"/>
      <c r="DP118" s="958"/>
      <c r="DQ118" s="959" t="s">
        <v>125</v>
      </c>
      <c r="DR118" s="957"/>
      <c r="DS118" s="957"/>
      <c r="DT118" s="957"/>
      <c r="DU118" s="958"/>
      <c r="DV118" s="960" t="s">
        <v>125</v>
      </c>
      <c r="DW118" s="961"/>
      <c r="DX118" s="961"/>
      <c r="DY118" s="961"/>
      <c r="DZ118" s="962"/>
    </row>
    <row r="119" spans="1:130" s="230" customFormat="1" ht="26.25" customHeight="1" x14ac:dyDescent="0.15">
      <c r="A119" s="1055" t="s">
        <v>421</v>
      </c>
      <c r="B119" s="945"/>
      <c r="C119" s="927" t="s">
        <v>422</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125</v>
      </c>
      <c r="AB119" s="899"/>
      <c r="AC119" s="899"/>
      <c r="AD119" s="899"/>
      <c r="AE119" s="900"/>
      <c r="AF119" s="901" t="s">
        <v>125</v>
      </c>
      <c r="AG119" s="899"/>
      <c r="AH119" s="899"/>
      <c r="AI119" s="899"/>
      <c r="AJ119" s="900"/>
      <c r="AK119" s="901" t="s">
        <v>125</v>
      </c>
      <c r="AL119" s="899"/>
      <c r="AM119" s="899"/>
      <c r="AN119" s="899"/>
      <c r="AO119" s="900"/>
      <c r="AP119" s="902" t="s">
        <v>125</v>
      </c>
      <c r="AQ119" s="903"/>
      <c r="AR119" s="903"/>
      <c r="AS119" s="903"/>
      <c r="AT119" s="904"/>
      <c r="AU119" s="909"/>
      <c r="AV119" s="910"/>
      <c r="AW119" s="910"/>
      <c r="AX119" s="910"/>
      <c r="AY119" s="910"/>
      <c r="AZ119" s="250" t="s">
        <v>180</v>
      </c>
      <c r="BA119" s="250"/>
      <c r="BB119" s="250"/>
      <c r="BC119" s="250"/>
      <c r="BD119" s="250"/>
      <c r="BE119" s="250"/>
      <c r="BF119" s="250"/>
      <c r="BG119" s="250"/>
      <c r="BH119" s="250"/>
      <c r="BI119" s="250"/>
      <c r="BJ119" s="250"/>
      <c r="BK119" s="250"/>
      <c r="BL119" s="250"/>
      <c r="BM119" s="250"/>
      <c r="BN119" s="250"/>
      <c r="BO119" s="975" t="s">
        <v>447</v>
      </c>
      <c r="BP119" s="1003"/>
      <c r="BQ119" s="997">
        <v>7740851</v>
      </c>
      <c r="BR119" s="998"/>
      <c r="BS119" s="998"/>
      <c r="BT119" s="998"/>
      <c r="BU119" s="998"/>
      <c r="BV119" s="998">
        <v>7247688</v>
      </c>
      <c r="BW119" s="998"/>
      <c r="BX119" s="998"/>
      <c r="BY119" s="998"/>
      <c r="BZ119" s="998"/>
      <c r="CA119" s="998">
        <v>6809693</v>
      </c>
      <c r="CB119" s="998"/>
      <c r="CC119" s="998"/>
      <c r="CD119" s="998"/>
      <c r="CE119" s="998"/>
      <c r="CF119" s="999"/>
      <c r="CG119" s="1000"/>
      <c r="CH119" s="1000"/>
      <c r="CI119" s="1000"/>
      <c r="CJ119" s="1001"/>
      <c r="CK119" s="948"/>
      <c r="CL119" s="949"/>
      <c r="CM119" s="971" t="s">
        <v>448</v>
      </c>
      <c r="CN119" s="963"/>
      <c r="CO119" s="963"/>
      <c r="CP119" s="963"/>
      <c r="CQ119" s="963"/>
      <c r="CR119" s="963"/>
      <c r="CS119" s="963"/>
      <c r="CT119" s="963"/>
      <c r="CU119" s="963"/>
      <c r="CV119" s="963"/>
      <c r="CW119" s="963"/>
      <c r="CX119" s="963"/>
      <c r="CY119" s="963"/>
      <c r="CZ119" s="963"/>
      <c r="DA119" s="963"/>
      <c r="DB119" s="963"/>
      <c r="DC119" s="963"/>
      <c r="DD119" s="963"/>
      <c r="DE119" s="963"/>
      <c r="DF119" s="964"/>
      <c r="DG119" s="1002" t="s">
        <v>125</v>
      </c>
      <c r="DH119" s="984"/>
      <c r="DI119" s="984"/>
      <c r="DJ119" s="984"/>
      <c r="DK119" s="985"/>
      <c r="DL119" s="983" t="s">
        <v>125</v>
      </c>
      <c r="DM119" s="984"/>
      <c r="DN119" s="984"/>
      <c r="DO119" s="984"/>
      <c r="DP119" s="985"/>
      <c r="DQ119" s="983" t="s">
        <v>125</v>
      </c>
      <c r="DR119" s="984"/>
      <c r="DS119" s="984"/>
      <c r="DT119" s="984"/>
      <c r="DU119" s="985"/>
      <c r="DV119" s="986" t="s">
        <v>125</v>
      </c>
      <c r="DW119" s="987"/>
      <c r="DX119" s="987"/>
      <c r="DY119" s="987"/>
      <c r="DZ119" s="988"/>
    </row>
    <row r="120" spans="1:130" s="230" customFormat="1" ht="26.25" customHeight="1" x14ac:dyDescent="0.15">
      <c r="A120" s="1056"/>
      <c r="B120" s="947"/>
      <c r="C120" s="920" t="s">
        <v>425</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56" t="s">
        <v>125</v>
      </c>
      <c r="AB120" s="957"/>
      <c r="AC120" s="957"/>
      <c r="AD120" s="957"/>
      <c r="AE120" s="958"/>
      <c r="AF120" s="959" t="s">
        <v>125</v>
      </c>
      <c r="AG120" s="957"/>
      <c r="AH120" s="957"/>
      <c r="AI120" s="957"/>
      <c r="AJ120" s="958"/>
      <c r="AK120" s="959" t="s">
        <v>125</v>
      </c>
      <c r="AL120" s="957"/>
      <c r="AM120" s="957"/>
      <c r="AN120" s="957"/>
      <c r="AO120" s="958"/>
      <c r="AP120" s="960" t="s">
        <v>125</v>
      </c>
      <c r="AQ120" s="961"/>
      <c r="AR120" s="961"/>
      <c r="AS120" s="961"/>
      <c r="AT120" s="962"/>
      <c r="AU120" s="989" t="s">
        <v>449</v>
      </c>
      <c r="AV120" s="990"/>
      <c r="AW120" s="990"/>
      <c r="AX120" s="990"/>
      <c r="AY120" s="991"/>
      <c r="AZ120" s="927" t="s">
        <v>450</v>
      </c>
      <c r="BA120" s="896"/>
      <c r="BB120" s="896"/>
      <c r="BC120" s="896"/>
      <c r="BD120" s="896"/>
      <c r="BE120" s="896"/>
      <c r="BF120" s="896"/>
      <c r="BG120" s="896"/>
      <c r="BH120" s="896"/>
      <c r="BI120" s="896"/>
      <c r="BJ120" s="896"/>
      <c r="BK120" s="896"/>
      <c r="BL120" s="896"/>
      <c r="BM120" s="896"/>
      <c r="BN120" s="896"/>
      <c r="BO120" s="896"/>
      <c r="BP120" s="897"/>
      <c r="BQ120" s="928">
        <v>1249370</v>
      </c>
      <c r="BR120" s="929"/>
      <c r="BS120" s="929"/>
      <c r="BT120" s="929"/>
      <c r="BU120" s="929"/>
      <c r="BV120" s="929">
        <v>1408515</v>
      </c>
      <c r="BW120" s="929"/>
      <c r="BX120" s="929"/>
      <c r="BY120" s="929"/>
      <c r="BZ120" s="929"/>
      <c r="CA120" s="929">
        <v>1441062</v>
      </c>
      <c r="CB120" s="929"/>
      <c r="CC120" s="929"/>
      <c r="CD120" s="929"/>
      <c r="CE120" s="929"/>
      <c r="CF120" s="942">
        <v>51.6</v>
      </c>
      <c r="CG120" s="943"/>
      <c r="CH120" s="943"/>
      <c r="CI120" s="943"/>
      <c r="CJ120" s="943"/>
      <c r="CK120" s="1004" t="s">
        <v>451</v>
      </c>
      <c r="CL120" s="1005"/>
      <c r="CM120" s="1005"/>
      <c r="CN120" s="1005"/>
      <c r="CO120" s="1006"/>
      <c r="CP120" s="1012" t="s">
        <v>398</v>
      </c>
      <c r="CQ120" s="1013"/>
      <c r="CR120" s="1013"/>
      <c r="CS120" s="1013"/>
      <c r="CT120" s="1013"/>
      <c r="CU120" s="1013"/>
      <c r="CV120" s="1013"/>
      <c r="CW120" s="1013"/>
      <c r="CX120" s="1013"/>
      <c r="CY120" s="1013"/>
      <c r="CZ120" s="1013"/>
      <c r="DA120" s="1013"/>
      <c r="DB120" s="1013"/>
      <c r="DC120" s="1013"/>
      <c r="DD120" s="1013"/>
      <c r="DE120" s="1013"/>
      <c r="DF120" s="1014"/>
      <c r="DG120" s="928">
        <v>1876998</v>
      </c>
      <c r="DH120" s="929"/>
      <c r="DI120" s="929"/>
      <c r="DJ120" s="929"/>
      <c r="DK120" s="929"/>
      <c r="DL120" s="929">
        <v>1724510</v>
      </c>
      <c r="DM120" s="929"/>
      <c r="DN120" s="929"/>
      <c r="DO120" s="929"/>
      <c r="DP120" s="929"/>
      <c r="DQ120" s="929">
        <v>1567364</v>
      </c>
      <c r="DR120" s="929"/>
      <c r="DS120" s="929"/>
      <c r="DT120" s="929"/>
      <c r="DU120" s="929"/>
      <c r="DV120" s="930">
        <v>56.1</v>
      </c>
      <c r="DW120" s="930"/>
      <c r="DX120" s="930"/>
      <c r="DY120" s="930"/>
      <c r="DZ120" s="931"/>
    </row>
    <row r="121" spans="1:130" s="230" customFormat="1" ht="26.25" customHeight="1" x14ac:dyDescent="0.15">
      <c r="A121" s="1056"/>
      <c r="B121" s="947"/>
      <c r="C121" s="972" t="s">
        <v>452</v>
      </c>
      <c r="D121" s="973"/>
      <c r="E121" s="973"/>
      <c r="F121" s="973"/>
      <c r="G121" s="973"/>
      <c r="H121" s="973"/>
      <c r="I121" s="973"/>
      <c r="J121" s="973"/>
      <c r="K121" s="973"/>
      <c r="L121" s="973"/>
      <c r="M121" s="973"/>
      <c r="N121" s="973"/>
      <c r="O121" s="973"/>
      <c r="P121" s="973"/>
      <c r="Q121" s="973"/>
      <c r="R121" s="973"/>
      <c r="S121" s="973"/>
      <c r="T121" s="973"/>
      <c r="U121" s="973"/>
      <c r="V121" s="973"/>
      <c r="W121" s="973"/>
      <c r="X121" s="973"/>
      <c r="Y121" s="973"/>
      <c r="Z121" s="974"/>
      <c r="AA121" s="956" t="s">
        <v>125</v>
      </c>
      <c r="AB121" s="957"/>
      <c r="AC121" s="957"/>
      <c r="AD121" s="957"/>
      <c r="AE121" s="958"/>
      <c r="AF121" s="959" t="s">
        <v>125</v>
      </c>
      <c r="AG121" s="957"/>
      <c r="AH121" s="957"/>
      <c r="AI121" s="957"/>
      <c r="AJ121" s="958"/>
      <c r="AK121" s="959" t="s">
        <v>125</v>
      </c>
      <c r="AL121" s="957"/>
      <c r="AM121" s="957"/>
      <c r="AN121" s="957"/>
      <c r="AO121" s="958"/>
      <c r="AP121" s="960" t="s">
        <v>125</v>
      </c>
      <c r="AQ121" s="961"/>
      <c r="AR121" s="961"/>
      <c r="AS121" s="961"/>
      <c r="AT121" s="962"/>
      <c r="AU121" s="992"/>
      <c r="AV121" s="993"/>
      <c r="AW121" s="993"/>
      <c r="AX121" s="993"/>
      <c r="AY121" s="994"/>
      <c r="AZ121" s="920" t="s">
        <v>453</v>
      </c>
      <c r="BA121" s="921"/>
      <c r="BB121" s="921"/>
      <c r="BC121" s="921"/>
      <c r="BD121" s="921"/>
      <c r="BE121" s="921"/>
      <c r="BF121" s="921"/>
      <c r="BG121" s="921"/>
      <c r="BH121" s="921"/>
      <c r="BI121" s="921"/>
      <c r="BJ121" s="921"/>
      <c r="BK121" s="921"/>
      <c r="BL121" s="921"/>
      <c r="BM121" s="921"/>
      <c r="BN121" s="921"/>
      <c r="BO121" s="921"/>
      <c r="BP121" s="922"/>
      <c r="BQ121" s="923">
        <v>74797</v>
      </c>
      <c r="BR121" s="924"/>
      <c r="BS121" s="924"/>
      <c r="BT121" s="924"/>
      <c r="BU121" s="924"/>
      <c r="BV121" s="924">
        <v>75998</v>
      </c>
      <c r="BW121" s="924"/>
      <c r="BX121" s="924"/>
      <c r="BY121" s="924"/>
      <c r="BZ121" s="924"/>
      <c r="CA121" s="924">
        <v>67866</v>
      </c>
      <c r="CB121" s="924"/>
      <c r="CC121" s="924"/>
      <c r="CD121" s="924"/>
      <c r="CE121" s="924"/>
      <c r="CF121" s="918">
        <v>2.4</v>
      </c>
      <c r="CG121" s="919"/>
      <c r="CH121" s="919"/>
      <c r="CI121" s="919"/>
      <c r="CJ121" s="919"/>
      <c r="CK121" s="1007"/>
      <c r="CL121" s="1008"/>
      <c r="CM121" s="1008"/>
      <c r="CN121" s="1008"/>
      <c r="CO121" s="1009"/>
      <c r="CP121" s="1017" t="s">
        <v>400</v>
      </c>
      <c r="CQ121" s="1018"/>
      <c r="CR121" s="1018"/>
      <c r="CS121" s="1018"/>
      <c r="CT121" s="1018"/>
      <c r="CU121" s="1018"/>
      <c r="CV121" s="1018"/>
      <c r="CW121" s="1018"/>
      <c r="CX121" s="1018"/>
      <c r="CY121" s="1018"/>
      <c r="CZ121" s="1018"/>
      <c r="DA121" s="1018"/>
      <c r="DB121" s="1018"/>
      <c r="DC121" s="1018"/>
      <c r="DD121" s="1018"/>
      <c r="DE121" s="1018"/>
      <c r="DF121" s="1019"/>
      <c r="DG121" s="923">
        <v>348886</v>
      </c>
      <c r="DH121" s="924"/>
      <c r="DI121" s="924"/>
      <c r="DJ121" s="924"/>
      <c r="DK121" s="924"/>
      <c r="DL121" s="924">
        <v>301047</v>
      </c>
      <c r="DM121" s="924"/>
      <c r="DN121" s="924"/>
      <c r="DO121" s="924"/>
      <c r="DP121" s="924"/>
      <c r="DQ121" s="924">
        <v>301047</v>
      </c>
      <c r="DR121" s="924"/>
      <c r="DS121" s="924"/>
      <c r="DT121" s="924"/>
      <c r="DU121" s="924"/>
      <c r="DV121" s="925">
        <v>10.8</v>
      </c>
      <c r="DW121" s="925"/>
      <c r="DX121" s="925"/>
      <c r="DY121" s="925"/>
      <c r="DZ121" s="926"/>
    </row>
    <row r="122" spans="1:130" s="230" customFormat="1" ht="26.25" customHeight="1" x14ac:dyDescent="0.15">
      <c r="A122" s="1056"/>
      <c r="B122" s="947"/>
      <c r="C122" s="920" t="s">
        <v>435</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56" t="s">
        <v>125</v>
      </c>
      <c r="AB122" s="957"/>
      <c r="AC122" s="957"/>
      <c r="AD122" s="957"/>
      <c r="AE122" s="958"/>
      <c r="AF122" s="959" t="s">
        <v>125</v>
      </c>
      <c r="AG122" s="957"/>
      <c r="AH122" s="957"/>
      <c r="AI122" s="957"/>
      <c r="AJ122" s="958"/>
      <c r="AK122" s="959" t="s">
        <v>125</v>
      </c>
      <c r="AL122" s="957"/>
      <c r="AM122" s="957"/>
      <c r="AN122" s="957"/>
      <c r="AO122" s="958"/>
      <c r="AP122" s="960" t="s">
        <v>125</v>
      </c>
      <c r="AQ122" s="961"/>
      <c r="AR122" s="961"/>
      <c r="AS122" s="961"/>
      <c r="AT122" s="962"/>
      <c r="AU122" s="992"/>
      <c r="AV122" s="993"/>
      <c r="AW122" s="993"/>
      <c r="AX122" s="993"/>
      <c r="AY122" s="994"/>
      <c r="AZ122" s="971" t="s">
        <v>454</v>
      </c>
      <c r="BA122" s="963"/>
      <c r="BB122" s="963"/>
      <c r="BC122" s="963"/>
      <c r="BD122" s="963"/>
      <c r="BE122" s="963"/>
      <c r="BF122" s="963"/>
      <c r="BG122" s="963"/>
      <c r="BH122" s="963"/>
      <c r="BI122" s="963"/>
      <c r="BJ122" s="963"/>
      <c r="BK122" s="963"/>
      <c r="BL122" s="963"/>
      <c r="BM122" s="963"/>
      <c r="BN122" s="963"/>
      <c r="BO122" s="963"/>
      <c r="BP122" s="964"/>
      <c r="BQ122" s="997">
        <v>3678004</v>
      </c>
      <c r="BR122" s="998"/>
      <c r="BS122" s="998"/>
      <c r="BT122" s="998"/>
      <c r="BU122" s="998"/>
      <c r="BV122" s="998">
        <v>3454769</v>
      </c>
      <c r="BW122" s="998"/>
      <c r="BX122" s="998"/>
      <c r="BY122" s="998"/>
      <c r="BZ122" s="998"/>
      <c r="CA122" s="998">
        <v>3167731</v>
      </c>
      <c r="CB122" s="998"/>
      <c r="CC122" s="998"/>
      <c r="CD122" s="998"/>
      <c r="CE122" s="998"/>
      <c r="CF122" s="1015">
        <v>113.3</v>
      </c>
      <c r="CG122" s="1016"/>
      <c r="CH122" s="1016"/>
      <c r="CI122" s="1016"/>
      <c r="CJ122" s="1016"/>
      <c r="CK122" s="1007"/>
      <c r="CL122" s="1008"/>
      <c r="CM122" s="1008"/>
      <c r="CN122" s="1008"/>
      <c r="CO122" s="1009"/>
      <c r="CP122" s="1017" t="s">
        <v>395</v>
      </c>
      <c r="CQ122" s="1018"/>
      <c r="CR122" s="1018"/>
      <c r="CS122" s="1018"/>
      <c r="CT122" s="1018"/>
      <c r="CU122" s="1018"/>
      <c r="CV122" s="1018"/>
      <c r="CW122" s="1018"/>
      <c r="CX122" s="1018"/>
      <c r="CY122" s="1018"/>
      <c r="CZ122" s="1018"/>
      <c r="DA122" s="1018"/>
      <c r="DB122" s="1018"/>
      <c r="DC122" s="1018"/>
      <c r="DD122" s="1018"/>
      <c r="DE122" s="1018"/>
      <c r="DF122" s="1019"/>
      <c r="DG122" s="923" t="s">
        <v>125</v>
      </c>
      <c r="DH122" s="924"/>
      <c r="DI122" s="924"/>
      <c r="DJ122" s="924"/>
      <c r="DK122" s="924"/>
      <c r="DL122" s="924" t="s">
        <v>125</v>
      </c>
      <c r="DM122" s="924"/>
      <c r="DN122" s="924"/>
      <c r="DO122" s="924"/>
      <c r="DP122" s="924"/>
      <c r="DQ122" s="924" t="s">
        <v>125</v>
      </c>
      <c r="DR122" s="924"/>
      <c r="DS122" s="924"/>
      <c r="DT122" s="924"/>
      <c r="DU122" s="924"/>
      <c r="DV122" s="925" t="s">
        <v>125</v>
      </c>
      <c r="DW122" s="925"/>
      <c r="DX122" s="925"/>
      <c r="DY122" s="925"/>
      <c r="DZ122" s="926"/>
    </row>
    <row r="123" spans="1:130" s="230" customFormat="1" ht="26.25" customHeight="1" x14ac:dyDescent="0.15">
      <c r="A123" s="1056"/>
      <c r="B123" s="947"/>
      <c r="C123" s="920" t="s">
        <v>441</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56" t="s">
        <v>125</v>
      </c>
      <c r="AB123" s="957"/>
      <c r="AC123" s="957"/>
      <c r="AD123" s="957"/>
      <c r="AE123" s="958"/>
      <c r="AF123" s="959" t="s">
        <v>125</v>
      </c>
      <c r="AG123" s="957"/>
      <c r="AH123" s="957"/>
      <c r="AI123" s="957"/>
      <c r="AJ123" s="958"/>
      <c r="AK123" s="959" t="s">
        <v>125</v>
      </c>
      <c r="AL123" s="957"/>
      <c r="AM123" s="957"/>
      <c r="AN123" s="957"/>
      <c r="AO123" s="958"/>
      <c r="AP123" s="960" t="s">
        <v>125</v>
      </c>
      <c r="AQ123" s="961"/>
      <c r="AR123" s="961"/>
      <c r="AS123" s="961"/>
      <c r="AT123" s="962"/>
      <c r="AU123" s="995"/>
      <c r="AV123" s="996"/>
      <c r="AW123" s="996"/>
      <c r="AX123" s="996"/>
      <c r="AY123" s="996"/>
      <c r="AZ123" s="250" t="s">
        <v>180</v>
      </c>
      <c r="BA123" s="250"/>
      <c r="BB123" s="250"/>
      <c r="BC123" s="250"/>
      <c r="BD123" s="250"/>
      <c r="BE123" s="250"/>
      <c r="BF123" s="250"/>
      <c r="BG123" s="250"/>
      <c r="BH123" s="250"/>
      <c r="BI123" s="250"/>
      <c r="BJ123" s="250"/>
      <c r="BK123" s="250"/>
      <c r="BL123" s="250"/>
      <c r="BM123" s="250"/>
      <c r="BN123" s="250"/>
      <c r="BO123" s="975" t="s">
        <v>455</v>
      </c>
      <c r="BP123" s="1003"/>
      <c r="BQ123" s="1062">
        <v>5002171</v>
      </c>
      <c r="BR123" s="1029"/>
      <c r="BS123" s="1029"/>
      <c r="BT123" s="1029"/>
      <c r="BU123" s="1029"/>
      <c r="BV123" s="1029">
        <v>4939282</v>
      </c>
      <c r="BW123" s="1029"/>
      <c r="BX123" s="1029"/>
      <c r="BY123" s="1029"/>
      <c r="BZ123" s="1029"/>
      <c r="CA123" s="1029">
        <v>4676659</v>
      </c>
      <c r="CB123" s="1029"/>
      <c r="CC123" s="1029"/>
      <c r="CD123" s="1029"/>
      <c r="CE123" s="1029"/>
      <c r="CF123" s="999"/>
      <c r="CG123" s="1000"/>
      <c r="CH123" s="1000"/>
      <c r="CI123" s="1000"/>
      <c r="CJ123" s="1001"/>
      <c r="CK123" s="1007"/>
      <c r="CL123" s="1008"/>
      <c r="CM123" s="1008"/>
      <c r="CN123" s="1008"/>
      <c r="CO123" s="1009"/>
      <c r="CP123" s="1017" t="s">
        <v>393</v>
      </c>
      <c r="CQ123" s="1018"/>
      <c r="CR123" s="1018"/>
      <c r="CS123" s="1018"/>
      <c r="CT123" s="1018"/>
      <c r="CU123" s="1018"/>
      <c r="CV123" s="1018"/>
      <c r="CW123" s="1018"/>
      <c r="CX123" s="1018"/>
      <c r="CY123" s="1018"/>
      <c r="CZ123" s="1018"/>
      <c r="DA123" s="1018"/>
      <c r="DB123" s="1018"/>
      <c r="DC123" s="1018"/>
      <c r="DD123" s="1018"/>
      <c r="DE123" s="1018"/>
      <c r="DF123" s="1019"/>
      <c r="DG123" s="956" t="s">
        <v>125</v>
      </c>
      <c r="DH123" s="957"/>
      <c r="DI123" s="957"/>
      <c r="DJ123" s="957"/>
      <c r="DK123" s="958"/>
      <c r="DL123" s="959" t="s">
        <v>125</v>
      </c>
      <c r="DM123" s="957"/>
      <c r="DN123" s="957"/>
      <c r="DO123" s="957"/>
      <c r="DP123" s="958"/>
      <c r="DQ123" s="959" t="s">
        <v>125</v>
      </c>
      <c r="DR123" s="957"/>
      <c r="DS123" s="957"/>
      <c r="DT123" s="957"/>
      <c r="DU123" s="958"/>
      <c r="DV123" s="960" t="s">
        <v>125</v>
      </c>
      <c r="DW123" s="961"/>
      <c r="DX123" s="961"/>
      <c r="DY123" s="961"/>
      <c r="DZ123" s="962"/>
    </row>
    <row r="124" spans="1:130" s="230" customFormat="1" ht="26.25" customHeight="1" thickBot="1" x14ac:dyDescent="0.2">
      <c r="A124" s="1056"/>
      <c r="B124" s="947"/>
      <c r="C124" s="920" t="s">
        <v>444</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56" t="s">
        <v>125</v>
      </c>
      <c r="AB124" s="957"/>
      <c r="AC124" s="957"/>
      <c r="AD124" s="957"/>
      <c r="AE124" s="958"/>
      <c r="AF124" s="959" t="s">
        <v>125</v>
      </c>
      <c r="AG124" s="957"/>
      <c r="AH124" s="957"/>
      <c r="AI124" s="957"/>
      <c r="AJ124" s="958"/>
      <c r="AK124" s="959" t="s">
        <v>125</v>
      </c>
      <c r="AL124" s="957"/>
      <c r="AM124" s="957"/>
      <c r="AN124" s="957"/>
      <c r="AO124" s="958"/>
      <c r="AP124" s="960" t="s">
        <v>125</v>
      </c>
      <c r="AQ124" s="961"/>
      <c r="AR124" s="961"/>
      <c r="AS124" s="961"/>
      <c r="AT124" s="962"/>
      <c r="AU124" s="1058" t="s">
        <v>456</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101.8</v>
      </c>
      <c r="BR124" s="1025"/>
      <c r="BS124" s="1025"/>
      <c r="BT124" s="1025"/>
      <c r="BU124" s="1025"/>
      <c r="BV124" s="1025">
        <v>79.099999999999994</v>
      </c>
      <c r="BW124" s="1025"/>
      <c r="BX124" s="1025"/>
      <c r="BY124" s="1025"/>
      <c r="BZ124" s="1025"/>
      <c r="CA124" s="1025">
        <v>76.3</v>
      </c>
      <c r="CB124" s="1025"/>
      <c r="CC124" s="1025"/>
      <c r="CD124" s="1025"/>
      <c r="CE124" s="1025"/>
      <c r="CF124" s="1026"/>
      <c r="CG124" s="1027"/>
      <c r="CH124" s="1027"/>
      <c r="CI124" s="1027"/>
      <c r="CJ124" s="1028"/>
      <c r="CK124" s="1010"/>
      <c r="CL124" s="1010"/>
      <c r="CM124" s="1010"/>
      <c r="CN124" s="1010"/>
      <c r="CO124" s="1011"/>
      <c r="CP124" s="1017" t="s">
        <v>457</v>
      </c>
      <c r="CQ124" s="1018"/>
      <c r="CR124" s="1018"/>
      <c r="CS124" s="1018"/>
      <c r="CT124" s="1018"/>
      <c r="CU124" s="1018"/>
      <c r="CV124" s="1018"/>
      <c r="CW124" s="1018"/>
      <c r="CX124" s="1018"/>
      <c r="CY124" s="1018"/>
      <c r="CZ124" s="1018"/>
      <c r="DA124" s="1018"/>
      <c r="DB124" s="1018"/>
      <c r="DC124" s="1018"/>
      <c r="DD124" s="1018"/>
      <c r="DE124" s="1018"/>
      <c r="DF124" s="1019"/>
      <c r="DG124" s="1002" t="s">
        <v>125</v>
      </c>
      <c r="DH124" s="984"/>
      <c r="DI124" s="984"/>
      <c r="DJ124" s="984"/>
      <c r="DK124" s="985"/>
      <c r="DL124" s="983" t="s">
        <v>125</v>
      </c>
      <c r="DM124" s="984"/>
      <c r="DN124" s="984"/>
      <c r="DO124" s="984"/>
      <c r="DP124" s="985"/>
      <c r="DQ124" s="983" t="s">
        <v>125</v>
      </c>
      <c r="DR124" s="984"/>
      <c r="DS124" s="984"/>
      <c r="DT124" s="984"/>
      <c r="DU124" s="985"/>
      <c r="DV124" s="986" t="s">
        <v>125</v>
      </c>
      <c r="DW124" s="987"/>
      <c r="DX124" s="987"/>
      <c r="DY124" s="987"/>
      <c r="DZ124" s="988"/>
    </row>
    <row r="125" spans="1:130" s="230" customFormat="1" ht="26.25" customHeight="1" x14ac:dyDescent="0.15">
      <c r="A125" s="1056"/>
      <c r="B125" s="947"/>
      <c r="C125" s="920" t="s">
        <v>446</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56" t="s">
        <v>125</v>
      </c>
      <c r="AB125" s="957"/>
      <c r="AC125" s="957"/>
      <c r="AD125" s="957"/>
      <c r="AE125" s="958"/>
      <c r="AF125" s="959" t="s">
        <v>125</v>
      </c>
      <c r="AG125" s="957"/>
      <c r="AH125" s="957"/>
      <c r="AI125" s="957"/>
      <c r="AJ125" s="958"/>
      <c r="AK125" s="959" t="s">
        <v>125</v>
      </c>
      <c r="AL125" s="957"/>
      <c r="AM125" s="957"/>
      <c r="AN125" s="957"/>
      <c r="AO125" s="958"/>
      <c r="AP125" s="960" t="s">
        <v>125</v>
      </c>
      <c r="AQ125" s="961"/>
      <c r="AR125" s="961"/>
      <c r="AS125" s="961"/>
      <c r="AT125" s="962"/>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49"/>
      <c r="BR125" s="249"/>
      <c r="BS125" s="249"/>
      <c r="BT125" s="249"/>
      <c r="BU125" s="249"/>
      <c r="BV125" s="249"/>
      <c r="BW125" s="249"/>
      <c r="BX125" s="249"/>
      <c r="BY125" s="249"/>
      <c r="BZ125" s="249"/>
      <c r="CA125" s="249"/>
      <c r="CB125" s="249"/>
      <c r="CC125" s="249"/>
      <c r="CD125" s="249"/>
      <c r="CE125" s="249"/>
      <c r="CF125" s="249"/>
      <c r="CG125" s="249"/>
      <c r="CH125" s="249"/>
      <c r="CI125" s="249"/>
      <c r="CJ125" s="253"/>
      <c r="CK125" s="1020" t="s">
        <v>458</v>
      </c>
      <c r="CL125" s="1005"/>
      <c r="CM125" s="1005"/>
      <c r="CN125" s="1005"/>
      <c r="CO125" s="1006"/>
      <c r="CP125" s="927" t="s">
        <v>459</v>
      </c>
      <c r="CQ125" s="896"/>
      <c r="CR125" s="896"/>
      <c r="CS125" s="896"/>
      <c r="CT125" s="896"/>
      <c r="CU125" s="896"/>
      <c r="CV125" s="896"/>
      <c r="CW125" s="896"/>
      <c r="CX125" s="896"/>
      <c r="CY125" s="896"/>
      <c r="CZ125" s="896"/>
      <c r="DA125" s="896"/>
      <c r="DB125" s="896"/>
      <c r="DC125" s="896"/>
      <c r="DD125" s="896"/>
      <c r="DE125" s="896"/>
      <c r="DF125" s="897"/>
      <c r="DG125" s="928" t="s">
        <v>125</v>
      </c>
      <c r="DH125" s="929"/>
      <c r="DI125" s="929"/>
      <c r="DJ125" s="929"/>
      <c r="DK125" s="929"/>
      <c r="DL125" s="929" t="s">
        <v>125</v>
      </c>
      <c r="DM125" s="929"/>
      <c r="DN125" s="929"/>
      <c r="DO125" s="929"/>
      <c r="DP125" s="929"/>
      <c r="DQ125" s="929" t="s">
        <v>125</v>
      </c>
      <c r="DR125" s="929"/>
      <c r="DS125" s="929"/>
      <c r="DT125" s="929"/>
      <c r="DU125" s="929"/>
      <c r="DV125" s="930" t="s">
        <v>125</v>
      </c>
      <c r="DW125" s="930"/>
      <c r="DX125" s="930"/>
      <c r="DY125" s="930"/>
      <c r="DZ125" s="931"/>
    </row>
    <row r="126" spans="1:130" s="230" customFormat="1" ht="26.25" customHeight="1" thickBot="1" x14ac:dyDescent="0.2">
      <c r="A126" s="1056"/>
      <c r="B126" s="947"/>
      <c r="C126" s="920" t="s">
        <v>448</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56" t="s">
        <v>125</v>
      </c>
      <c r="AB126" s="957"/>
      <c r="AC126" s="957"/>
      <c r="AD126" s="957"/>
      <c r="AE126" s="958"/>
      <c r="AF126" s="959" t="s">
        <v>125</v>
      </c>
      <c r="AG126" s="957"/>
      <c r="AH126" s="957"/>
      <c r="AI126" s="957"/>
      <c r="AJ126" s="958"/>
      <c r="AK126" s="959" t="s">
        <v>125</v>
      </c>
      <c r="AL126" s="957"/>
      <c r="AM126" s="957"/>
      <c r="AN126" s="957"/>
      <c r="AO126" s="958"/>
      <c r="AP126" s="960" t="s">
        <v>125</v>
      </c>
      <c r="AQ126" s="961"/>
      <c r="AR126" s="961"/>
      <c r="AS126" s="961"/>
      <c r="AT126" s="962"/>
      <c r="AU126" s="249"/>
      <c r="AV126" s="249"/>
      <c r="AW126" s="249"/>
      <c r="AX126" s="249"/>
      <c r="AY126" s="249"/>
      <c r="AZ126" s="249"/>
      <c r="BA126" s="249"/>
      <c r="BB126" s="249"/>
      <c r="BC126" s="249"/>
      <c r="BD126" s="249"/>
      <c r="BE126" s="249"/>
      <c r="BF126" s="249"/>
      <c r="BG126" s="249"/>
      <c r="BH126" s="249"/>
      <c r="BI126" s="249"/>
      <c r="BJ126" s="249"/>
      <c r="BK126" s="249"/>
      <c r="BL126" s="249"/>
      <c r="BM126" s="249"/>
      <c r="BN126" s="249"/>
      <c r="BO126" s="249"/>
      <c r="BP126" s="249"/>
      <c r="BQ126" s="249"/>
      <c r="BR126" s="249"/>
      <c r="BS126" s="249"/>
      <c r="BT126" s="249"/>
      <c r="BU126" s="249"/>
      <c r="BV126" s="249"/>
      <c r="BW126" s="249"/>
      <c r="BX126" s="249"/>
      <c r="BY126" s="249"/>
      <c r="BZ126" s="249"/>
      <c r="CA126" s="249"/>
      <c r="CB126" s="249"/>
      <c r="CC126" s="249"/>
      <c r="CD126" s="254"/>
      <c r="CE126" s="254"/>
      <c r="CF126" s="254"/>
      <c r="CG126" s="249"/>
      <c r="CH126" s="249"/>
      <c r="CI126" s="249"/>
      <c r="CJ126" s="253"/>
      <c r="CK126" s="1021"/>
      <c r="CL126" s="1008"/>
      <c r="CM126" s="1008"/>
      <c r="CN126" s="1008"/>
      <c r="CO126" s="1009"/>
      <c r="CP126" s="920" t="s">
        <v>460</v>
      </c>
      <c r="CQ126" s="921"/>
      <c r="CR126" s="921"/>
      <c r="CS126" s="921"/>
      <c r="CT126" s="921"/>
      <c r="CU126" s="921"/>
      <c r="CV126" s="921"/>
      <c r="CW126" s="921"/>
      <c r="CX126" s="921"/>
      <c r="CY126" s="921"/>
      <c r="CZ126" s="921"/>
      <c r="DA126" s="921"/>
      <c r="DB126" s="921"/>
      <c r="DC126" s="921"/>
      <c r="DD126" s="921"/>
      <c r="DE126" s="921"/>
      <c r="DF126" s="922"/>
      <c r="DG126" s="923" t="s">
        <v>125</v>
      </c>
      <c r="DH126" s="924"/>
      <c r="DI126" s="924"/>
      <c r="DJ126" s="924"/>
      <c r="DK126" s="924"/>
      <c r="DL126" s="924" t="s">
        <v>125</v>
      </c>
      <c r="DM126" s="924"/>
      <c r="DN126" s="924"/>
      <c r="DO126" s="924"/>
      <c r="DP126" s="924"/>
      <c r="DQ126" s="924" t="s">
        <v>125</v>
      </c>
      <c r="DR126" s="924"/>
      <c r="DS126" s="924"/>
      <c r="DT126" s="924"/>
      <c r="DU126" s="924"/>
      <c r="DV126" s="925" t="s">
        <v>125</v>
      </c>
      <c r="DW126" s="925"/>
      <c r="DX126" s="925"/>
      <c r="DY126" s="925"/>
      <c r="DZ126" s="926"/>
    </row>
    <row r="127" spans="1:130" s="230" customFormat="1" ht="26.25" customHeight="1" x14ac:dyDescent="0.15">
      <c r="A127" s="1057"/>
      <c r="B127" s="949"/>
      <c r="C127" s="971" t="s">
        <v>461</v>
      </c>
      <c r="D127" s="963"/>
      <c r="E127" s="963"/>
      <c r="F127" s="963"/>
      <c r="G127" s="963"/>
      <c r="H127" s="963"/>
      <c r="I127" s="963"/>
      <c r="J127" s="963"/>
      <c r="K127" s="963"/>
      <c r="L127" s="963"/>
      <c r="M127" s="963"/>
      <c r="N127" s="963"/>
      <c r="O127" s="963"/>
      <c r="P127" s="963"/>
      <c r="Q127" s="963"/>
      <c r="R127" s="963"/>
      <c r="S127" s="963"/>
      <c r="T127" s="963"/>
      <c r="U127" s="963"/>
      <c r="V127" s="963"/>
      <c r="W127" s="963"/>
      <c r="X127" s="963"/>
      <c r="Y127" s="963"/>
      <c r="Z127" s="964"/>
      <c r="AA127" s="956">
        <v>38</v>
      </c>
      <c r="AB127" s="957"/>
      <c r="AC127" s="957"/>
      <c r="AD127" s="957"/>
      <c r="AE127" s="958"/>
      <c r="AF127" s="959">
        <v>25</v>
      </c>
      <c r="AG127" s="957"/>
      <c r="AH127" s="957"/>
      <c r="AI127" s="957"/>
      <c r="AJ127" s="958"/>
      <c r="AK127" s="959">
        <v>488</v>
      </c>
      <c r="AL127" s="957"/>
      <c r="AM127" s="957"/>
      <c r="AN127" s="957"/>
      <c r="AO127" s="958"/>
      <c r="AP127" s="960">
        <v>0</v>
      </c>
      <c r="AQ127" s="961"/>
      <c r="AR127" s="961"/>
      <c r="AS127" s="961"/>
      <c r="AT127" s="962"/>
      <c r="AU127" s="249"/>
      <c r="AV127" s="249"/>
      <c r="AW127" s="249"/>
      <c r="AX127" s="1030" t="s">
        <v>462</v>
      </c>
      <c r="AY127" s="1031"/>
      <c r="AZ127" s="1031"/>
      <c r="BA127" s="1031"/>
      <c r="BB127" s="1031"/>
      <c r="BC127" s="1031"/>
      <c r="BD127" s="1031"/>
      <c r="BE127" s="1032"/>
      <c r="BF127" s="1033" t="s">
        <v>463</v>
      </c>
      <c r="BG127" s="1031"/>
      <c r="BH127" s="1031"/>
      <c r="BI127" s="1031"/>
      <c r="BJ127" s="1031"/>
      <c r="BK127" s="1031"/>
      <c r="BL127" s="1032"/>
      <c r="BM127" s="1033" t="s">
        <v>464</v>
      </c>
      <c r="BN127" s="1031"/>
      <c r="BO127" s="1031"/>
      <c r="BP127" s="1031"/>
      <c r="BQ127" s="1031"/>
      <c r="BR127" s="1031"/>
      <c r="BS127" s="1032"/>
      <c r="BT127" s="1033" t="s">
        <v>465</v>
      </c>
      <c r="BU127" s="1031"/>
      <c r="BV127" s="1031"/>
      <c r="BW127" s="1031"/>
      <c r="BX127" s="1031"/>
      <c r="BY127" s="1031"/>
      <c r="BZ127" s="1054"/>
      <c r="CA127" s="249"/>
      <c r="CB127" s="249"/>
      <c r="CC127" s="249"/>
      <c r="CD127" s="254"/>
      <c r="CE127" s="254"/>
      <c r="CF127" s="254"/>
      <c r="CG127" s="249"/>
      <c r="CH127" s="249"/>
      <c r="CI127" s="249"/>
      <c r="CJ127" s="253"/>
      <c r="CK127" s="1021"/>
      <c r="CL127" s="1008"/>
      <c r="CM127" s="1008"/>
      <c r="CN127" s="1008"/>
      <c r="CO127" s="1009"/>
      <c r="CP127" s="920" t="s">
        <v>466</v>
      </c>
      <c r="CQ127" s="921"/>
      <c r="CR127" s="921"/>
      <c r="CS127" s="921"/>
      <c r="CT127" s="921"/>
      <c r="CU127" s="921"/>
      <c r="CV127" s="921"/>
      <c r="CW127" s="921"/>
      <c r="CX127" s="921"/>
      <c r="CY127" s="921"/>
      <c r="CZ127" s="921"/>
      <c r="DA127" s="921"/>
      <c r="DB127" s="921"/>
      <c r="DC127" s="921"/>
      <c r="DD127" s="921"/>
      <c r="DE127" s="921"/>
      <c r="DF127" s="922"/>
      <c r="DG127" s="923" t="s">
        <v>125</v>
      </c>
      <c r="DH127" s="924"/>
      <c r="DI127" s="924"/>
      <c r="DJ127" s="924"/>
      <c r="DK127" s="924"/>
      <c r="DL127" s="924" t="s">
        <v>125</v>
      </c>
      <c r="DM127" s="924"/>
      <c r="DN127" s="924"/>
      <c r="DO127" s="924"/>
      <c r="DP127" s="924"/>
      <c r="DQ127" s="924" t="s">
        <v>125</v>
      </c>
      <c r="DR127" s="924"/>
      <c r="DS127" s="924"/>
      <c r="DT127" s="924"/>
      <c r="DU127" s="924"/>
      <c r="DV127" s="925" t="s">
        <v>125</v>
      </c>
      <c r="DW127" s="925"/>
      <c r="DX127" s="925"/>
      <c r="DY127" s="925"/>
      <c r="DZ127" s="926"/>
    </row>
    <row r="128" spans="1:130" s="230" customFormat="1" ht="26.25" customHeight="1" thickBot="1" x14ac:dyDescent="0.2">
      <c r="A128" s="1040" t="s">
        <v>467</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468</v>
      </c>
      <c r="X128" s="1042"/>
      <c r="Y128" s="1042"/>
      <c r="Z128" s="1043"/>
      <c r="AA128" s="1044">
        <v>9521</v>
      </c>
      <c r="AB128" s="1045"/>
      <c r="AC128" s="1045"/>
      <c r="AD128" s="1045"/>
      <c r="AE128" s="1046"/>
      <c r="AF128" s="1047">
        <v>9917</v>
      </c>
      <c r="AG128" s="1045"/>
      <c r="AH128" s="1045"/>
      <c r="AI128" s="1045"/>
      <c r="AJ128" s="1046"/>
      <c r="AK128" s="1047">
        <v>8488</v>
      </c>
      <c r="AL128" s="1045"/>
      <c r="AM128" s="1045"/>
      <c r="AN128" s="1045"/>
      <c r="AO128" s="1046"/>
      <c r="AP128" s="1048"/>
      <c r="AQ128" s="1049"/>
      <c r="AR128" s="1049"/>
      <c r="AS128" s="1049"/>
      <c r="AT128" s="1050"/>
      <c r="AU128" s="249"/>
      <c r="AV128" s="249"/>
      <c r="AW128" s="249"/>
      <c r="AX128" s="895" t="s">
        <v>469</v>
      </c>
      <c r="AY128" s="896"/>
      <c r="AZ128" s="896"/>
      <c r="BA128" s="896"/>
      <c r="BB128" s="896"/>
      <c r="BC128" s="896"/>
      <c r="BD128" s="896"/>
      <c r="BE128" s="897"/>
      <c r="BF128" s="1051" t="s">
        <v>125</v>
      </c>
      <c r="BG128" s="1052"/>
      <c r="BH128" s="1052"/>
      <c r="BI128" s="1052"/>
      <c r="BJ128" s="1052"/>
      <c r="BK128" s="1052"/>
      <c r="BL128" s="1053"/>
      <c r="BM128" s="1051">
        <v>15</v>
      </c>
      <c r="BN128" s="1052"/>
      <c r="BO128" s="1052"/>
      <c r="BP128" s="1052"/>
      <c r="BQ128" s="1052"/>
      <c r="BR128" s="1052"/>
      <c r="BS128" s="1053"/>
      <c r="BT128" s="1051">
        <v>20</v>
      </c>
      <c r="BU128" s="1052"/>
      <c r="BV128" s="1052"/>
      <c r="BW128" s="1052"/>
      <c r="BX128" s="1052"/>
      <c r="BY128" s="1052"/>
      <c r="BZ128" s="1074"/>
      <c r="CA128" s="254"/>
      <c r="CB128" s="254"/>
      <c r="CC128" s="254"/>
      <c r="CD128" s="254"/>
      <c r="CE128" s="254"/>
      <c r="CF128" s="254"/>
      <c r="CG128" s="249"/>
      <c r="CH128" s="249"/>
      <c r="CI128" s="249"/>
      <c r="CJ128" s="253"/>
      <c r="CK128" s="1022"/>
      <c r="CL128" s="1023"/>
      <c r="CM128" s="1023"/>
      <c r="CN128" s="1023"/>
      <c r="CO128" s="1024"/>
      <c r="CP128" s="1034" t="s">
        <v>470</v>
      </c>
      <c r="CQ128" s="726"/>
      <c r="CR128" s="726"/>
      <c r="CS128" s="726"/>
      <c r="CT128" s="726"/>
      <c r="CU128" s="726"/>
      <c r="CV128" s="726"/>
      <c r="CW128" s="726"/>
      <c r="CX128" s="726"/>
      <c r="CY128" s="726"/>
      <c r="CZ128" s="726"/>
      <c r="DA128" s="726"/>
      <c r="DB128" s="726"/>
      <c r="DC128" s="726"/>
      <c r="DD128" s="726"/>
      <c r="DE128" s="726"/>
      <c r="DF128" s="1035"/>
      <c r="DG128" s="1036" t="s">
        <v>125</v>
      </c>
      <c r="DH128" s="1037"/>
      <c r="DI128" s="1037"/>
      <c r="DJ128" s="1037"/>
      <c r="DK128" s="1037"/>
      <c r="DL128" s="1037" t="s">
        <v>125</v>
      </c>
      <c r="DM128" s="1037"/>
      <c r="DN128" s="1037"/>
      <c r="DO128" s="1037"/>
      <c r="DP128" s="1037"/>
      <c r="DQ128" s="1037" t="s">
        <v>125</v>
      </c>
      <c r="DR128" s="1037"/>
      <c r="DS128" s="1037"/>
      <c r="DT128" s="1037"/>
      <c r="DU128" s="1037"/>
      <c r="DV128" s="1038" t="s">
        <v>125</v>
      </c>
      <c r="DW128" s="1038"/>
      <c r="DX128" s="1038"/>
      <c r="DY128" s="1038"/>
      <c r="DZ128" s="1039"/>
    </row>
    <row r="129" spans="1:131" s="230" customFormat="1" ht="26.25" customHeight="1" x14ac:dyDescent="0.15">
      <c r="A129" s="932" t="s">
        <v>106</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8" t="s">
        <v>471</v>
      </c>
      <c r="X129" s="1069"/>
      <c r="Y129" s="1069"/>
      <c r="Z129" s="1070"/>
      <c r="AA129" s="956">
        <v>3099414</v>
      </c>
      <c r="AB129" s="957"/>
      <c r="AC129" s="957"/>
      <c r="AD129" s="957"/>
      <c r="AE129" s="958"/>
      <c r="AF129" s="959">
        <v>3323619</v>
      </c>
      <c r="AG129" s="957"/>
      <c r="AH129" s="957"/>
      <c r="AI129" s="957"/>
      <c r="AJ129" s="958"/>
      <c r="AK129" s="959">
        <v>3202805</v>
      </c>
      <c r="AL129" s="957"/>
      <c r="AM129" s="957"/>
      <c r="AN129" s="957"/>
      <c r="AO129" s="958"/>
      <c r="AP129" s="1071"/>
      <c r="AQ129" s="1072"/>
      <c r="AR129" s="1072"/>
      <c r="AS129" s="1072"/>
      <c r="AT129" s="1073"/>
      <c r="AU129" s="232"/>
      <c r="AV129" s="232"/>
      <c r="AW129" s="232"/>
      <c r="AX129" s="1063" t="s">
        <v>472</v>
      </c>
      <c r="AY129" s="921"/>
      <c r="AZ129" s="921"/>
      <c r="BA129" s="921"/>
      <c r="BB129" s="921"/>
      <c r="BC129" s="921"/>
      <c r="BD129" s="921"/>
      <c r="BE129" s="922"/>
      <c r="BF129" s="1064" t="s">
        <v>125</v>
      </c>
      <c r="BG129" s="1065"/>
      <c r="BH129" s="1065"/>
      <c r="BI129" s="1065"/>
      <c r="BJ129" s="1065"/>
      <c r="BK129" s="1065"/>
      <c r="BL129" s="1066"/>
      <c r="BM129" s="1064">
        <v>20</v>
      </c>
      <c r="BN129" s="1065"/>
      <c r="BO129" s="1065"/>
      <c r="BP129" s="1065"/>
      <c r="BQ129" s="1065"/>
      <c r="BR129" s="1065"/>
      <c r="BS129" s="1066"/>
      <c r="BT129" s="1064">
        <v>30</v>
      </c>
      <c r="BU129" s="1065"/>
      <c r="BV129" s="1065"/>
      <c r="BW129" s="1065"/>
      <c r="BX129" s="1065"/>
      <c r="BY129" s="1065"/>
      <c r="BZ129" s="1067"/>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30" customFormat="1" ht="26.25" customHeight="1" x14ac:dyDescent="0.15">
      <c r="A130" s="932" t="s">
        <v>473</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8" t="s">
        <v>474</v>
      </c>
      <c r="X130" s="1069"/>
      <c r="Y130" s="1069"/>
      <c r="Z130" s="1070"/>
      <c r="AA130" s="956">
        <v>410062</v>
      </c>
      <c r="AB130" s="957"/>
      <c r="AC130" s="957"/>
      <c r="AD130" s="957"/>
      <c r="AE130" s="958"/>
      <c r="AF130" s="959">
        <v>405321</v>
      </c>
      <c r="AG130" s="957"/>
      <c r="AH130" s="957"/>
      <c r="AI130" s="957"/>
      <c r="AJ130" s="958"/>
      <c r="AK130" s="959">
        <v>407734</v>
      </c>
      <c r="AL130" s="957"/>
      <c r="AM130" s="957"/>
      <c r="AN130" s="957"/>
      <c r="AO130" s="958"/>
      <c r="AP130" s="1071"/>
      <c r="AQ130" s="1072"/>
      <c r="AR130" s="1072"/>
      <c r="AS130" s="1072"/>
      <c r="AT130" s="1073"/>
      <c r="AU130" s="232"/>
      <c r="AV130" s="232"/>
      <c r="AW130" s="232"/>
      <c r="AX130" s="1063" t="s">
        <v>475</v>
      </c>
      <c r="AY130" s="921"/>
      <c r="AZ130" s="921"/>
      <c r="BA130" s="921"/>
      <c r="BB130" s="921"/>
      <c r="BC130" s="921"/>
      <c r="BD130" s="921"/>
      <c r="BE130" s="922"/>
      <c r="BF130" s="1099">
        <v>9.9</v>
      </c>
      <c r="BG130" s="1100"/>
      <c r="BH130" s="1100"/>
      <c r="BI130" s="1100"/>
      <c r="BJ130" s="1100"/>
      <c r="BK130" s="1100"/>
      <c r="BL130" s="1101"/>
      <c r="BM130" s="1099">
        <v>25</v>
      </c>
      <c r="BN130" s="1100"/>
      <c r="BO130" s="1100"/>
      <c r="BP130" s="1100"/>
      <c r="BQ130" s="1100"/>
      <c r="BR130" s="1100"/>
      <c r="BS130" s="1101"/>
      <c r="BT130" s="1099">
        <v>35</v>
      </c>
      <c r="BU130" s="1100"/>
      <c r="BV130" s="1100"/>
      <c r="BW130" s="1100"/>
      <c r="BX130" s="1100"/>
      <c r="BY130" s="1100"/>
      <c r="BZ130" s="1102"/>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30" customFormat="1" ht="26.25" customHeight="1" thickBot="1" x14ac:dyDescent="0.2">
      <c r="A131" s="1103"/>
      <c r="B131" s="1104"/>
      <c r="C131" s="1104"/>
      <c r="D131" s="1104"/>
      <c r="E131" s="1104"/>
      <c r="F131" s="1104"/>
      <c r="G131" s="1104"/>
      <c r="H131" s="1104"/>
      <c r="I131" s="1104"/>
      <c r="J131" s="1104"/>
      <c r="K131" s="1104"/>
      <c r="L131" s="1104"/>
      <c r="M131" s="1104"/>
      <c r="N131" s="1104"/>
      <c r="O131" s="1104"/>
      <c r="P131" s="1104"/>
      <c r="Q131" s="1104"/>
      <c r="R131" s="1104"/>
      <c r="S131" s="1104"/>
      <c r="T131" s="1104"/>
      <c r="U131" s="1104"/>
      <c r="V131" s="1104"/>
      <c r="W131" s="1105" t="s">
        <v>476</v>
      </c>
      <c r="X131" s="1106"/>
      <c r="Y131" s="1106"/>
      <c r="Z131" s="1107"/>
      <c r="AA131" s="1002">
        <v>2689352</v>
      </c>
      <c r="AB131" s="984"/>
      <c r="AC131" s="984"/>
      <c r="AD131" s="984"/>
      <c r="AE131" s="985"/>
      <c r="AF131" s="983">
        <v>2918298</v>
      </c>
      <c r="AG131" s="984"/>
      <c r="AH131" s="984"/>
      <c r="AI131" s="984"/>
      <c r="AJ131" s="985"/>
      <c r="AK131" s="983">
        <v>2795071</v>
      </c>
      <c r="AL131" s="984"/>
      <c r="AM131" s="984"/>
      <c r="AN131" s="984"/>
      <c r="AO131" s="985"/>
      <c r="AP131" s="1108"/>
      <c r="AQ131" s="1109"/>
      <c r="AR131" s="1109"/>
      <c r="AS131" s="1109"/>
      <c r="AT131" s="1110"/>
      <c r="AU131" s="232"/>
      <c r="AV131" s="232"/>
      <c r="AW131" s="232"/>
      <c r="AX131" s="1081" t="s">
        <v>477</v>
      </c>
      <c r="AY131" s="726"/>
      <c r="AZ131" s="726"/>
      <c r="BA131" s="726"/>
      <c r="BB131" s="726"/>
      <c r="BC131" s="726"/>
      <c r="BD131" s="726"/>
      <c r="BE131" s="1035"/>
      <c r="BF131" s="1082">
        <v>76.3</v>
      </c>
      <c r="BG131" s="1083"/>
      <c r="BH131" s="1083"/>
      <c r="BI131" s="1083"/>
      <c r="BJ131" s="1083"/>
      <c r="BK131" s="1083"/>
      <c r="BL131" s="1084"/>
      <c r="BM131" s="1082">
        <v>350</v>
      </c>
      <c r="BN131" s="1083"/>
      <c r="BO131" s="1083"/>
      <c r="BP131" s="1083"/>
      <c r="BQ131" s="1083"/>
      <c r="BR131" s="1083"/>
      <c r="BS131" s="1084"/>
      <c r="BT131" s="1085"/>
      <c r="BU131" s="1086"/>
      <c r="BV131" s="1086"/>
      <c r="BW131" s="1086"/>
      <c r="BX131" s="1086"/>
      <c r="BY131" s="1086"/>
      <c r="BZ131" s="1087"/>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30" customFormat="1" ht="26.25" customHeight="1" x14ac:dyDescent="0.15">
      <c r="A132" s="1088" t="s">
        <v>478</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479</v>
      </c>
      <c r="W132" s="1092"/>
      <c r="X132" s="1092"/>
      <c r="Y132" s="1092"/>
      <c r="Z132" s="1093"/>
      <c r="AA132" s="1094">
        <v>10.25622529</v>
      </c>
      <c r="AB132" s="1095"/>
      <c r="AC132" s="1095"/>
      <c r="AD132" s="1095"/>
      <c r="AE132" s="1096"/>
      <c r="AF132" s="1097">
        <v>9.5143470610000005</v>
      </c>
      <c r="AG132" s="1095"/>
      <c r="AH132" s="1095"/>
      <c r="AI132" s="1095"/>
      <c r="AJ132" s="1096"/>
      <c r="AK132" s="1097">
        <v>10.227575610000001</v>
      </c>
      <c r="AL132" s="1095"/>
      <c r="AM132" s="1095"/>
      <c r="AN132" s="1095"/>
      <c r="AO132" s="1096"/>
      <c r="AP132" s="999"/>
      <c r="AQ132" s="1000"/>
      <c r="AR132" s="1000"/>
      <c r="AS132" s="1000"/>
      <c r="AT132" s="1098"/>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30" customFormat="1" ht="26.25" customHeight="1" thickBot="1" x14ac:dyDescent="0.2">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75" t="s">
        <v>480</v>
      </c>
      <c r="W133" s="1075"/>
      <c r="X133" s="1075"/>
      <c r="Y133" s="1075"/>
      <c r="Z133" s="1076"/>
      <c r="AA133" s="1077">
        <v>10.7</v>
      </c>
      <c r="AB133" s="1078"/>
      <c r="AC133" s="1078"/>
      <c r="AD133" s="1078"/>
      <c r="AE133" s="1079"/>
      <c r="AF133" s="1077">
        <v>10.199999999999999</v>
      </c>
      <c r="AG133" s="1078"/>
      <c r="AH133" s="1078"/>
      <c r="AI133" s="1078"/>
      <c r="AJ133" s="1079"/>
      <c r="AK133" s="1077">
        <v>9.9</v>
      </c>
      <c r="AL133" s="1078"/>
      <c r="AM133" s="1078"/>
      <c r="AN133" s="1078"/>
      <c r="AO133" s="1079"/>
      <c r="AP133" s="1026"/>
      <c r="AQ133" s="1027"/>
      <c r="AR133" s="1027"/>
      <c r="AS133" s="1027"/>
      <c r="AT133" s="1080"/>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GttgAyJk40I287Z30VfGdI89q7fbmGoTjN4NKC9fHKiPqI9mgY32EaexkEZuGBfbsi4KNuO/TC0D2otvuqpQQ==" saltValue="BIIRzjSlQcnNW6GAnMZyD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481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FR4F/plWIuT17amssDFdrgmURpCyOqrxA6w10ON1yRg8yNV2Qts5nQFIdF4J6a4it/m9SgxiCthoBYEJNkkLA==" saltValue="V1BiXSznA7RzvE04RSjK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8tZQMdyoeYpZDG9Zcd9kY7WjxsPCyuby6r3jm++VT2pvxxa4gvWCtPn+U7S//TlU2VN1SoXmPLbtKLwjHyHfw==" saltValue="fFj1JZFtNxpw+PeQs9xU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482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483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2" t="s">
        <v>484</v>
      </c>
      <c r="AP7" s="272"/>
      <c r="AQ7" s="273" t="s">
        <v>485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3"/>
      <c r="AP8" s="278" t="s">
        <v>486</v>
      </c>
      <c r="AQ8" s="279" t="s">
        <v>487</v>
      </c>
      <c r="AR8" s="280" t="s">
        <v>488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4" t="s">
        <v>489</v>
      </c>
      <c r="AL9" s="1115"/>
      <c r="AM9" s="1115"/>
      <c r="AN9" s="1116"/>
      <c r="AO9" s="281">
        <v>947944</v>
      </c>
      <c r="AP9" s="281">
        <v>148093</v>
      </c>
      <c r="AQ9" s="282">
        <v>138583</v>
      </c>
      <c r="AR9" s="283">
        <v>6.9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4" t="s">
        <v>490</v>
      </c>
      <c r="AL10" s="1115"/>
      <c r="AM10" s="1115"/>
      <c r="AN10" s="1116"/>
      <c r="AO10" s="284">
        <v>101082</v>
      </c>
      <c r="AP10" s="284">
        <v>15792</v>
      </c>
      <c r="AQ10" s="285">
        <v>15847</v>
      </c>
      <c r="AR10" s="286">
        <v>-0.3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4" t="s">
        <v>491</v>
      </c>
      <c r="AL11" s="1115"/>
      <c r="AM11" s="1115"/>
      <c r="AN11" s="1116"/>
      <c r="AO11" s="284" t="s">
        <v>492</v>
      </c>
      <c r="AP11" s="284" t="s">
        <v>492</v>
      </c>
      <c r="AQ11" s="285">
        <v>2224</v>
      </c>
      <c r="AR11" s="286" t="s">
        <v>492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4" t="s">
        <v>493</v>
      </c>
      <c r="AL12" s="1115"/>
      <c r="AM12" s="1115"/>
      <c r="AN12" s="1116"/>
      <c r="AO12" s="284" t="s">
        <v>492</v>
      </c>
      <c r="AP12" s="284" t="s">
        <v>492</v>
      </c>
      <c r="AQ12" s="285" t="s">
        <v>492</v>
      </c>
      <c r="AR12" s="286" t="s">
        <v>492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4" t="s">
        <v>494</v>
      </c>
      <c r="AL13" s="1115"/>
      <c r="AM13" s="1115"/>
      <c r="AN13" s="1116"/>
      <c r="AO13" s="284">
        <v>47641</v>
      </c>
      <c r="AP13" s="284">
        <v>7443</v>
      </c>
      <c r="AQ13" s="285">
        <v>5571</v>
      </c>
      <c r="AR13" s="286">
        <v>33.6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4" t="s">
        <v>495</v>
      </c>
      <c r="AL14" s="1115"/>
      <c r="AM14" s="1115"/>
      <c r="AN14" s="1116"/>
      <c r="AO14" s="284">
        <v>9239</v>
      </c>
      <c r="AP14" s="284">
        <v>1443</v>
      </c>
      <c r="AQ14" s="285">
        <v>2766</v>
      </c>
      <c r="AR14" s="286">
        <v>-47.8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7" t="s">
        <v>496</v>
      </c>
      <c r="AL15" s="1118"/>
      <c r="AM15" s="1118"/>
      <c r="AN15" s="1119"/>
      <c r="AO15" s="284">
        <v>-64050</v>
      </c>
      <c r="AP15" s="284">
        <v>-10006</v>
      </c>
      <c r="AQ15" s="285">
        <v>-9361</v>
      </c>
      <c r="AR15" s="286">
        <v>6.9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7" t="s">
        <v>180</v>
      </c>
      <c r="AL16" s="1118"/>
      <c r="AM16" s="1118"/>
      <c r="AN16" s="1119"/>
      <c r="AO16" s="284">
        <v>1041856</v>
      </c>
      <c r="AP16" s="284">
        <v>162765</v>
      </c>
      <c r="AQ16" s="285">
        <v>155632</v>
      </c>
      <c r="AR16" s="286">
        <v>4.5999999999999996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497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498</v>
      </c>
      <c r="AP20" s="293" t="s">
        <v>499</v>
      </c>
      <c r="AQ20" s="294" t="s">
        <v>500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0" t="s">
        <v>501</v>
      </c>
      <c r="AL21" s="1121"/>
      <c r="AM21" s="1121"/>
      <c r="AN21" s="1122"/>
      <c r="AO21" s="297">
        <v>15.31</v>
      </c>
      <c r="AP21" s="298">
        <v>13.83</v>
      </c>
      <c r="AQ21" s="299">
        <v>1.48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0" t="s">
        <v>502</v>
      </c>
      <c r="AL22" s="1121"/>
      <c r="AM22" s="1121"/>
      <c r="AN22" s="1122"/>
      <c r="AO22" s="302">
        <v>96</v>
      </c>
      <c r="AP22" s="303">
        <v>96.2</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1" t="s">
        <v>503</v>
      </c>
      <c r="B26" s="1111"/>
      <c r="C26" s="1111"/>
      <c r="D26" s="1111"/>
      <c r="E26" s="1111"/>
      <c r="F26" s="1111"/>
      <c r="G26" s="1111"/>
      <c r="H26" s="1111"/>
      <c r="I26" s="1111"/>
      <c r="J26" s="1111"/>
      <c r="K26" s="1111"/>
      <c r="L26" s="1111"/>
      <c r="M26" s="1111"/>
      <c r="N26" s="1111"/>
      <c r="O26" s="1111"/>
      <c r="P26" s="1111"/>
      <c r="Q26" s="1111"/>
      <c r="R26" s="1111"/>
      <c r="S26" s="1111"/>
      <c r="T26" s="1111"/>
      <c r="U26" s="1111"/>
      <c r="V26" s="1111"/>
      <c r="W26" s="1111"/>
      <c r="X26" s="1111"/>
      <c r="Y26" s="1111"/>
      <c r="Z26" s="1111"/>
      <c r="AA26" s="1111"/>
      <c r="AB26" s="1111"/>
      <c r="AC26" s="1111"/>
      <c r="AD26" s="1111"/>
      <c r="AE26" s="1111"/>
      <c r="AF26" s="1111"/>
      <c r="AG26" s="1111"/>
      <c r="AH26" s="1111"/>
      <c r="AI26" s="1111"/>
      <c r="AJ26" s="1111"/>
      <c r="AK26" s="1111"/>
      <c r="AL26" s="1111"/>
      <c r="AM26" s="1111"/>
      <c r="AN26" s="1111"/>
      <c r="AO26" s="1111"/>
      <c r="AP26" s="1111"/>
      <c r="AQ26" s="1111"/>
      <c r="AR26" s="1111"/>
      <c r="AS26" s="1111"/>
      <c r="AT26" s="267"/>
    </row>
    <row r="27" spans="1:46" x14ac:dyDescent="0.15">
      <c r="A27" s="309"/>
      <c r="AO27" s="262"/>
      <c r="AP27" s="262"/>
      <c r="AQ27" s="262"/>
      <c r="AR27" s="262"/>
      <c r="AS27" s="262"/>
      <c r="AT27" s="262"/>
    </row>
    <row r="28" spans="1:46" ht="17.25" x14ac:dyDescent="0.15">
      <c r="A28" s="263" t="s">
        <v>504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505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2" t="s">
        <v>484</v>
      </c>
      <c r="AP30" s="272"/>
      <c r="AQ30" s="273" t="s">
        <v>485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3"/>
      <c r="AP31" s="278" t="s">
        <v>486</v>
      </c>
      <c r="AQ31" s="279" t="s">
        <v>487</v>
      </c>
      <c r="AR31" s="280" t="s">
        <v>488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8" t="s">
        <v>506</v>
      </c>
      <c r="AL32" s="1129"/>
      <c r="AM32" s="1129"/>
      <c r="AN32" s="1130"/>
      <c r="AO32" s="312">
        <v>338834</v>
      </c>
      <c r="AP32" s="312">
        <v>52935</v>
      </c>
      <c r="AQ32" s="313">
        <v>82029</v>
      </c>
      <c r="AR32" s="314">
        <v>-35.5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8" t="s">
        <v>507</v>
      </c>
      <c r="AL33" s="1129"/>
      <c r="AM33" s="1129"/>
      <c r="AN33" s="1130"/>
      <c r="AO33" s="312" t="s">
        <v>492</v>
      </c>
      <c r="AP33" s="312" t="s">
        <v>492</v>
      </c>
      <c r="AQ33" s="313" t="s">
        <v>492</v>
      </c>
      <c r="AR33" s="314" t="s">
        <v>492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8" t="s">
        <v>508</v>
      </c>
      <c r="AL34" s="1129"/>
      <c r="AM34" s="1129"/>
      <c r="AN34" s="1130"/>
      <c r="AO34" s="312" t="s">
        <v>492</v>
      </c>
      <c r="AP34" s="312" t="s">
        <v>492</v>
      </c>
      <c r="AQ34" s="313" t="s">
        <v>492</v>
      </c>
      <c r="AR34" s="314" t="s">
        <v>492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8" t="s">
        <v>509</v>
      </c>
      <c r="AL35" s="1129"/>
      <c r="AM35" s="1129"/>
      <c r="AN35" s="1130"/>
      <c r="AO35" s="312">
        <v>200828</v>
      </c>
      <c r="AP35" s="312">
        <v>31374</v>
      </c>
      <c r="AQ35" s="313">
        <v>28200</v>
      </c>
      <c r="AR35" s="314">
        <v>11.3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8" t="s">
        <v>510</v>
      </c>
      <c r="AL36" s="1129"/>
      <c r="AM36" s="1129"/>
      <c r="AN36" s="1130"/>
      <c r="AO36" s="312">
        <v>161940</v>
      </c>
      <c r="AP36" s="312">
        <v>25299</v>
      </c>
      <c r="AQ36" s="313">
        <v>4770</v>
      </c>
      <c r="AR36" s="314">
        <v>430.4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8" t="s">
        <v>511</v>
      </c>
      <c r="AL37" s="1129"/>
      <c r="AM37" s="1129"/>
      <c r="AN37" s="1130"/>
      <c r="AO37" s="312">
        <v>488</v>
      </c>
      <c r="AP37" s="312">
        <v>76</v>
      </c>
      <c r="AQ37" s="313">
        <v>525</v>
      </c>
      <c r="AR37" s="314">
        <v>-85.5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1" t="s">
        <v>512</v>
      </c>
      <c r="AL38" s="1132"/>
      <c r="AM38" s="1132"/>
      <c r="AN38" s="1133"/>
      <c r="AO38" s="315" t="s">
        <v>492</v>
      </c>
      <c r="AP38" s="315" t="s">
        <v>492</v>
      </c>
      <c r="AQ38" s="316">
        <v>4</v>
      </c>
      <c r="AR38" s="304" t="s">
        <v>492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1" t="s">
        <v>513</v>
      </c>
      <c r="AL39" s="1132"/>
      <c r="AM39" s="1132"/>
      <c r="AN39" s="1133"/>
      <c r="AO39" s="312">
        <v>-8488</v>
      </c>
      <c r="AP39" s="312">
        <v>-1326</v>
      </c>
      <c r="AQ39" s="313">
        <v>-1861</v>
      </c>
      <c r="AR39" s="314">
        <v>-28.7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8" t="s">
        <v>514</v>
      </c>
      <c r="AL40" s="1129"/>
      <c r="AM40" s="1129"/>
      <c r="AN40" s="1130"/>
      <c r="AO40" s="312">
        <v>-407734</v>
      </c>
      <c r="AP40" s="312">
        <v>-63698</v>
      </c>
      <c r="AQ40" s="313">
        <v>-76879</v>
      </c>
      <c r="AR40" s="314">
        <v>-17.100000000000001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4" t="s">
        <v>290</v>
      </c>
      <c r="AL41" s="1135"/>
      <c r="AM41" s="1135"/>
      <c r="AN41" s="1136"/>
      <c r="AO41" s="312">
        <v>285868</v>
      </c>
      <c r="AP41" s="312">
        <v>44660</v>
      </c>
      <c r="AQ41" s="313">
        <v>36788</v>
      </c>
      <c r="AR41" s="314">
        <v>21.4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515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516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517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3" t="s">
        <v>484</v>
      </c>
      <c r="AN49" s="1125" t="s">
        <v>518</v>
      </c>
      <c r="AO49" s="1126"/>
      <c r="AP49" s="1126"/>
      <c r="AQ49" s="1126"/>
      <c r="AR49" s="112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4"/>
      <c r="AN50" s="328" t="s">
        <v>519</v>
      </c>
      <c r="AO50" s="329" t="s">
        <v>520</v>
      </c>
      <c r="AP50" s="330" t="s">
        <v>521</v>
      </c>
      <c r="AQ50" s="331" t="s">
        <v>522</v>
      </c>
      <c r="AR50" s="332" t="s">
        <v>523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524</v>
      </c>
      <c r="AL51" s="325"/>
      <c r="AM51" s="333">
        <v>572430</v>
      </c>
      <c r="AN51" s="334">
        <v>83057</v>
      </c>
      <c r="AO51" s="335">
        <v>52.6</v>
      </c>
      <c r="AP51" s="336">
        <v>114790</v>
      </c>
      <c r="AQ51" s="337">
        <v>-6.6</v>
      </c>
      <c r="AR51" s="338">
        <v>59.2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525</v>
      </c>
      <c r="AM52" s="341">
        <v>434857</v>
      </c>
      <c r="AN52" s="342">
        <v>63096</v>
      </c>
      <c r="AO52" s="343">
        <v>38.299999999999997</v>
      </c>
      <c r="AP52" s="344">
        <v>55601</v>
      </c>
      <c r="AQ52" s="345">
        <v>-15.5</v>
      </c>
      <c r="AR52" s="346">
        <v>53.8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526</v>
      </c>
      <c r="AL53" s="325"/>
      <c r="AM53" s="333">
        <v>293398</v>
      </c>
      <c r="AN53" s="334">
        <v>43280</v>
      </c>
      <c r="AO53" s="335">
        <v>-47.9</v>
      </c>
      <c r="AP53" s="336">
        <v>126262</v>
      </c>
      <c r="AQ53" s="337">
        <v>10</v>
      </c>
      <c r="AR53" s="338">
        <v>-57.9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525</v>
      </c>
      <c r="AM54" s="341">
        <v>119258</v>
      </c>
      <c r="AN54" s="342">
        <v>17592</v>
      </c>
      <c r="AO54" s="343">
        <v>-72.099999999999994</v>
      </c>
      <c r="AP54" s="344">
        <v>56769</v>
      </c>
      <c r="AQ54" s="345">
        <v>2.1</v>
      </c>
      <c r="AR54" s="346">
        <v>-74.2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527</v>
      </c>
      <c r="AL55" s="325"/>
      <c r="AM55" s="333">
        <v>224663</v>
      </c>
      <c r="AN55" s="334">
        <v>33794</v>
      </c>
      <c r="AO55" s="335">
        <v>-21.9</v>
      </c>
      <c r="AP55" s="336">
        <v>126525</v>
      </c>
      <c r="AQ55" s="337">
        <v>0.2</v>
      </c>
      <c r="AR55" s="338">
        <v>-22.1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525</v>
      </c>
      <c r="AM56" s="341">
        <v>169162</v>
      </c>
      <c r="AN56" s="342">
        <v>25446</v>
      </c>
      <c r="AO56" s="343">
        <v>44.6</v>
      </c>
      <c r="AP56" s="344">
        <v>67052</v>
      </c>
      <c r="AQ56" s="345">
        <v>18.100000000000001</v>
      </c>
      <c r="AR56" s="346">
        <v>26.5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528</v>
      </c>
      <c r="AL57" s="325"/>
      <c r="AM57" s="333">
        <v>352941</v>
      </c>
      <c r="AN57" s="334">
        <v>54107</v>
      </c>
      <c r="AO57" s="335">
        <v>60.1</v>
      </c>
      <c r="AP57" s="336">
        <v>122054</v>
      </c>
      <c r="AQ57" s="337">
        <v>-3.5</v>
      </c>
      <c r="AR57" s="338">
        <v>63.6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525</v>
      </c>
      <c r="AM58" s="341">
        <v>279650</v>
      </c>
      <c r="AN58" s="342">
        <v>42871</v>
      </c>
      <c r="AO58" s="343">
        <v>68.5</v>
      </c>
      <c r="AP58" s="344">
        <v>68298</v>
      </c>
      <c r="AQ58" s="345">
        <v>1.9</v>
      </c>
      <c r="AR58" s="346">
        <v>66.599999999999994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529</v>
      </c>
      <c r="AL59" s="325"/>
      <c r="AM59" s="333">
        <v>364877</v>
      </c>
      <c r="AN59" s="334">
        <v>57003</v>
      </c>
      <c r="AO59" s="335">
        <v>5.4</v>
      </c>
      <c r="AP59" s="336">
        <v>111644</v>
      </c>
      <c r="AQ59" s="337">
        <v>-8.5</v>
      </c>
      <c r="AR59" s="338">
        <v>13.9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525</v>
      </c>
      <c r="AM60" s="341">
        <v>323371</v>
      </c>
      <c r="AN60" s="342">
        <v>50519</v>
      </c>
      <c r="AO60" s="343">
        <v>17.8</v>
      </c>
      <c r="AP60" s="344">
        <v>66606</v>
      </c>
      <c r="AQ60" s="345">
        <v>-2.5</v>
      </c>
      <c r="AR60" s="346">
        <v>20.3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530</v>
      </c>
      <c r="AL61" s="347"/>
      <c r="AM61" s="348">
        <v>361662</v>
      </c>
      <c r="AN61" s="349">
        <v>54248</v>
      </c>
      <c r="AO61" s="350">
        <v>9.6999999999999993</v>
      </c>
      <c r="AP61" s="351">
        <v>120255</v>
      </c>
      <c r="AQ61" s="352">
        <v>-1.7</v>
      </c>
      <c r="AR61" s="338">
        <v>11.4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525</v>
      </c>
      <c r="AM62" s="341">
        <v>265260</v>
      </c>
      <c r="AN62" s="342">
        <v>39905</v>
      </c>
      <c r="AO62" s="343">
        <v>19.399999999999999</v>
      </c>
      <c r="AP62" s="344">
        <v>62865</v>
      </c>
      <c r="AQ62" s="345">
        <v>0.8</v>
      </c>
      <c r="AR62" s="346">
        <v>18.600000000000001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Eo2y28DAbXvlnxfAQ8qKKFIyQZwYHtWMRRzlanownfowo8mli8RK5Y671ZssRS1BQqeNDG/0WNcPsFHIBHQVg==" saltValue="AEu1wO7M1LCnDL2sEhPO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481</v>
      </c>
    </row>
    <row r="120" spans="125:125" ht="13.5" hidden="1" customHeight="1" x14ac:dyDescent="0.15"/>
    <row r="121" spans="125:125" ht="13.5" hidden="1" customHeight="1" x14ac:dyDescent="0.15">
      <c r="DU121" s="259"/>
    </row>
  </sheetData>
  <sheetProtection algorithmName="SHA-512" hashValue="CQe6RZlW4gHn9S3vk670a9Zo52UnjqPdhMZajxaRBHn+hlxqishyZJ5a2obdIP9F+09NzYNIHX4YBtU3S3rMbQ==" saltValue="9c4+JXcSu/l2fgwC6mC4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481</v>
      </c>
    </row>
  </sheetData>
  <sheetProtection algorithmName="SHA-512" hashValue="B9AmTa/wuADrO41caKi4HFU19ACN4ckE+dcSpOfWrpUlbsQKnFjSLHZPFD82EqKnlWjzSs00w3kSXqojclmaNA==" saltValue="GlG1U/pNHWgUDErSxBwP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37" t="s">
        <v>3</v>
      </c>
      <c r="D47" s="1137"/>
      <c r="E47" s="1138"/>
      <c r="F47" s="11">
        <v>29.51</v>
      </c>
      <c r="G47" s="12">
        <v>23.39</v>
      </c>
      <c r="H47" s="12">
        <v>22.39</v>
      </c>
      <c r="I47" s="12">
        <v>26.33</v>
      </c>
      <c r="J47" s="13">
        <v>28.57</v>
      </c>
    </row>
    <row r="48" spans="2:10" ht="57.75" customHeight="1" x14ac:dyDescent="0.15">
      <c r="B48" s="14"/>
      <c r="C48" s="1139" t="s">
        <v>4</v>
      </c>
      <c r="D48" s="1139"/>
      <c r="E48" s="1140"/>
      <c r="F48" s="15">
        <v>4.1900000000000004</v>
      </c>
      <c r="G48" s="16">
        <v>5.36</v>
      </c>
      <c r="H48" s="16">
        <v>3.4</v>
      </c>
      <c r="I48" s="16">
        <v>3.98</v>
      </c>
      <c r="J48" s="17">
        <v>3.62</v>
      </c>
    </row>
    <row r="49" spans="2:10" ht="57.75" customHeight="1" thickBot="1" x14ac:dyDescent="0.2">
      <c r="B49" s="18"/>
      <c r="C49" s="1141" t="s">
        <v>5</v>
      </c>
      <c r="D49" s="1141"/>
      <c r="E49" s="1142"/>
      <c r="F49" s="19" t="s">
        <v>537</v>
      </c>
      <c r="G49" s="20" t="s">
        <v>538</v>
      </c>
      <c r="H49" s="20" t="s">
        <v>539</v>
      </c>
      <c r="I49" s="20">
        <v>4.1500000000000004</v>
      </c>
      <c r="J49" s="21" t="s">
        <v>540</v>
      </c>
    </row>
    <row r="50" spans="2:10" x14ac:dyDescent="0.15"/>
  </sheetData>
  <sheetProtection algorithmName="SHA-512" hashValue="Vl6MNM9Mxdq9yRSGI1gCqnDo85YYZDkMW47o7W4crP5s68XgKzxCZTJYrgwZ9Lg2jhhr6l63eBioXYD3yWBAXg==" saltValue="+Wh55cn8KuekQnyAwBo0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2024-03-22T00:18:43Z</cp:lastPrinted>
  <dcterms:created xsi:type="dcterms:W3CDTF">2024-03-14T01:07:09Z</dcterms:created>
  <dcterms:modified xsi:type="dcterms:W3CDTF">2024-03-24T00:40:15Z</dcterms:modified>
  <cp:category/>
</cp:coreProperties>
</file>