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30_加美町〇★\12_確定（差替え版）\"/>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BE36" i="10"/>
  <c r="AM36" i="10"/>
  <c r="AM35" i="10"/>
  <c r="CO34" i="10"/>
  <c r="CO35" i="10" s="1"/>
  <c r="CO36" i="10" s="1"/>
  <c r="BW34" i="10"/>
  <c r="BW35" i="10" s="1"/>
  <c r="BW36" i="10" s="1"/>
  <c r="BW37" i="10" s="1"/>
  <c r="BW38" i="10" s="1"/>
  <c r="BW39" i="10" s="1"/>
  <c r="BW40" i="10" s="1"/>
  <c r="BW41" i="10" s="1"/>
  <c r="BW42" i="10" s="1"/>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BE34" i="10" s="1"/>
  <c r="BE35" i="10" s="1"/>
</calcChain>
</file>

<file path=xl/sharedStrings.xml><?xml version="1.0" encoding="utf-8"?>
<sst xmlns="http://schemas.openxmlformats.org/spreadsheetml/2006/main" count="1083" uniqueCount="612">
  <si>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</si>
  <si>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</si>
  <si>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</si>
  <si>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</si>
  <si>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</si>
  <si>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</si>
  <si>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</si>
  <si>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</si>
  <si>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</si>
  <si>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</si>
  <si>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</si>
  <si>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</si>
  <si>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</si>
  <si>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</si>
  <si>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</si>
  <si>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</si>
  <si>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</si>
  <si>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</si>
  <si>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</si>
  <si>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</si>
  <si>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</si>
  <si>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</si>
  <si>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</si>
  <si>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</si>
  <si>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</si>
  <si>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</si>
  <si>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</si>
  <si>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</si>
  <si>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</si>
  <si>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</si>
  <si>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</si>
  <si>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</si>
  <si>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</si>
  <si>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</si>
  <si>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</si>
  <si>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</si>
  <si>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</si>
  <si>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</si>
  <si>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</si>
  <si>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</si>
  <si>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</si>
  <si>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</si>
  <si>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</si>
  <si>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</si>
  <si>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</si>
  <si>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</si>
  <si>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</si>
  <si>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</si>
  <si>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</si>
  <si>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</si>
  <si>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</si>
  <si>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</si>
  <si>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</si>
  <si>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</si>
  <si>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</si>
  <si>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</si>
  <si>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</si>
  <si>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</si>
  <si>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</si>
  <si>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</si>
  <si>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</si>
  <si>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</si>
  <si>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</si>
  <si>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</si>
  <si>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</si>
  <si>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</si>
  <si>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</si>
  <si>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</si>
  <si>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</si>
  <si>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</si>
  <si>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</si>
  <si>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</si>
  <si>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</si>
  <si>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</si>
  <si>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</si>
  <si>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</si>
  <si>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</si>
  <si>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</si>
  <si>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</si>
  <si>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</si>
  <si>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</si>
  <si>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</si>
  <si>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</si>
  <si>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</si>
  <si>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</si>
  <si>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</si>
  <si>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</si>
  <si>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</si>
  <si>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</si>
  <si>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</si>
  <si>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</si>
  <si>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</si>
  <si>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</si>
  <si>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</si>
  <si>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</si>
  <si>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</si>
  <si>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</si>
  <si>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</si>
  <si>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</si>
  <si>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</si>
  <si>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</si>
  <si>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</si>
  <si>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</si>
  <si>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</si>
  <si>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</si>
  <si>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</si>
  <si>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</si>
  <si>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</si>
  <si>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</si>
  <si>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</si>
  <si>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</si>
  <si>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</si>
  <si>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</si>
  <si>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</si>
  <si>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</si>
  <si>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</si>
  <si>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</si>
  <si>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</si>
  <si>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</si>
  <si>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</si>
  <si>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</si>
  <si>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</si>
  <si>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</si>
  <si>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</si>
  <si>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</si>
  <si>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</si>
  <si>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</si>
  <si>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</si>
  <si>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</si>
  <si>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</si>
  <si>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</si>
  <si>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</si>
  <si>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</si>
  <si>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</si>
  <si>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</si>
  <si>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</si>
  <si>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</si>
  <si>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</si>
  <si>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</si>
  <si>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</si>
  <si>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</si>
  <si>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</si>
  <si>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</si>
  <si>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</si>
  <si>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</si>
  <si>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</si>
  <si>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</si>
  <si>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</si>
  <si>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</si>
  <si>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</si>
  <si>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</si>
  <si>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</si>
  <si>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</si>
  <si>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</si>
  <si>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</si>
  <si>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</si>
  <si>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</si>
  <si>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</si>
  <si>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</si>
  <si>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</si>
  <si>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</si>
  <si>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</si>
  <si>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</si>
  <si>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</si>
  <si>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</si>
  <si>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</si>
  <si>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</si>
  <si>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</si>
  <si>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</si>
  <si>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</si>
  <si>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</si>
  <si>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</si>
  <si>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</si>
  <si>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</si>
  <si>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</si>
  <si>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</si>
  <si>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</si>
  <si>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</si>
  <si>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</si>
  <si>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</si>
  <si>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</si>
  <si>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</si>
  <si>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</si>
  <si>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</si>
  <si>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</si>
  <si>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</si>
  <si>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</si>
  <si>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</si>
  <si>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</si>
  <si>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</si>
  <si>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</si>
  <si>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</si>
  <si>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</si>
  <si>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</si>
  <si>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</si>
  <si>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</si>
  <si>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</si>
  <si>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</si>
  <si>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</si>
  <si>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</si>
  <si>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</si>
  <si>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</si>
  <si>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</si>
  <si>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</si>
  <si>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</si>
  <si>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</si>
  <si>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</si>
  <si>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</si>
  <si>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</si>
  <si>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</si>
  <si>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</si>
  <si>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</si>
  <si>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</si>
  <si>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</si>
  <si>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</si>
  <si>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</si>
  <si>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</si>
  <si>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</si>
  <si>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</si>
  <si>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宮城県加美町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</si>
  <si>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</si>
  <si>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</si>
  <si>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</si>
  <si>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</si>
  <si>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</si>
  <si>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</si>
  <si>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</si>
  <si>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</si>
  <si>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</si>
  <si>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</si>
  <si>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</si>
  <si>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</si>
  <si>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</si>
  <si>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</si>
  <si>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</si>
  <si>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</si>
  <si>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</si>
  <si>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</si>
  <si>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</si>
  <si>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</si>
  <si>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</si>
  <si>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</si>
  <si>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</si>
  <si>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</si>
  <si>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</si>
  <si>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</si>
  <si>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</si>
  <si>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</si>
  <si>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</si>
  <si>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</si>
  <si>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</si>
  <si>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</si>
  <si>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</si>
  <si>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</si>
  <si>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</si>
  <si>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</si>
  <si>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</si>
  <si>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</si>
  <si>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</si>
  <si>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</si>
  <si>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</si>
  <si>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</si>
  <si>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</si>
  <si>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</si>
  <si>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</si>
  <si>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</si>
  <si>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</si>
  <si>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</si>
  <si>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</si>
  <si>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</si>
  <si>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</si>
  <si>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</si>
  <si>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</si>
  <si>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</si>
  <si>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</si>
  <si>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</si>
  <si>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</si>
  <si>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</si>
  <si>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</si>
  <si>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</si>
  <si>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</si>
  <si>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</si>
  <si>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</si>
  <si>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</si>
  <si>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</si>
  <si>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</si>
  <si>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</si>
  <si>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</si>
  <si>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</si>
  <si>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</si>
  <si>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</si>
  <si>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</si>
  <si>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</si>
  <si>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</si>
  <si>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</si>
  <si>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</si>
  <si>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</si>
  <si>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</si>
  <si>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</si>
  <si>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</si>
  <si>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</si>
  <si>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</si>
  <si>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</si>
  <si>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</si>
  <si>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</si>
  <si>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</si>
  <si>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</si>
  <si>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</si>
  <si>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</si>
  <si>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</si>
  <si>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</si>
  <si>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</si>
  <si>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</si>
  <si>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</si>
  <si>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</si>
  <si>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</si>
  <si>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</si>
  <si>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</si>
  <si>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</si>
  <si>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</si>
  <si>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</si>
  <si>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</si>
  <si>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</si>
  <si>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</si>
  <si>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</si>
  <si>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</si>
  <si>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</si>
  <si>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</si>
  <si>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</si>
  <si>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</si>
  <si>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</si>
  <si>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</si>
  <si>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</si>
  <si>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</si>
  <si>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</si>
  <si>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</si>
  <si>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</si>
  <si>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</si>
  <si>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</si>
  <si>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</si>
  <si>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</si>
  <si>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</si>
  <si>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</si>
  <si>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</si>
  <si>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</si>
  <si>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</si>
  <si>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</si>
  <si>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</si>
  <si>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</si>
  <si>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</si>
  <si>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</si>
  <si>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</si>
  <si>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</si>
  <si>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</si>
  <si>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</si>
  <si>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</si>
  <si>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</si>
  <si>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</si>
  <si>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</si>
  <si>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</si>
  <si>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</si>
  <si>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</si>
  <si>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</si>
  <si>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</si>
  <si>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</si>
  <si>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</si>
  <si>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</si>
  <si>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</si>
  <si>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</si>
  <si>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</si>
  <si>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</si>
  <si>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</si>
  <si>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宮城県加美町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</si>
  <si>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</si>
  <si>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</si>
  <si>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</si>
  <si>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</si>
  <si>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</si>
  <si>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</si>
  <si>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</si>
  <si>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</si>
  <si>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</si>
  <si>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</si>
  <si>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</si>
  <si>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</si>
  <si>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</si>
  <si>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</si>
  <si>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</si>
  <si>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</si>
  <si>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</si>
  <si>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</si>
  <si>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</si>
  <si>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</si>
  <si>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加美郡介護認定審査会特別会計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</si>
  <si>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</si>
  <si>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</si>
  <si>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</si>
  <si>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</si>
  <si>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</si>
  <si>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</si>
  <si>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</si>
  <si>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</si>
  <si>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</si>
  <si>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</si>
  <si>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</si>
  <si>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</si>
  <si>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</si>
  <si>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</si>
  <si>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</si>
  <si>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</si>
  <si>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</si>
  <si>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t>
    <phoneticPr fontId="5"/>
  </si>
  <si>
    <t>介護サービス事業特別会計</t>
    <phoneticPr fontId="5"/>
  </si>
  <si>
    <t>町営駐車場事業特別会計</t>
    <phoneticPr fontId="5"/>
  </si>
  <si>
    <t>水道事業会計</t>
    <phoneticPr fontId="5"/>
  </si>
  <si>
    <t>法適用企業</t>
    <phoneticPr fontId="5"/>
  </si>
  <si>
    <t>下水道事業特別会計</t>
    <phoneticPr fontId="5"/>
  </si>
  <si>
    <t>法非適用企業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</si>
  <si>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</si>
  <si>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</si>
  <si>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</si>
  <si>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</si>
  <si>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</si>
  <si>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</si>
  <si>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</si>
  <si>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</si>
  <si>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</si>
  <si>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</si>
  <si>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</si>
  <si>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</si>
  <si>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</si>
  <si>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</si>
  <si>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</si>
  <si>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</si>
  <si>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</si>
  <si>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</si>
  <si>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</si>
  <si>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</si>
  <si>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</si>
  <si>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</si>
  <si>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</si>
  <si>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</si>
  <si>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</si>
  <si>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</si>
  <si>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</si>
  <si>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</si>
  <si>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</si>
  <si>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</si>
  <si>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</si>
  <si>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</si>
  <si>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</si>
  <si>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</si>
  <si>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</si>
  <si>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</si>
  <si>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</si>
  <si>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</si>
  <si>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</si>
  <si>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</si>
  <si>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</si>
  <si>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</si>
  <si>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</si>
  <si>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</si>
  <si>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</si>
  <si>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</si>
  <si>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</si>
  <si>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</si>
  <si>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</si>
  <si>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</si>
  <si>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</si>
  <si>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</si>
  <si>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</si>
  <si>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</si>
  <si>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</si>
  <si>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</si>
  <si>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</si>
  <si>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</si>
  <si>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</si>
  <si>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</si>
  <si>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</si>
  <si>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</si>
  <si>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</si>
  <si>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</si>
  <si>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</si>
  <si>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</si>
  <si>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</si>
  <si>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</si>
  <si>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</si>
  <si>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介護サービス事業特別会計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</si>
  <si>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</si>
  <si>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</si>
  <si>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</si>
  <si>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</si>
  <si>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</si>
  <si>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</si>
  <si>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</si>
  <si>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</si>
  <si>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</si>
  <si>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</si>
  <si>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</si>
  <si>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</si>
  <si>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</si>
  <si>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</si>
  <si>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</si>
  <si>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</si>
  <si>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</si>
  <si>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</si>
  <si>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</si>
  <si>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</si>
  <si>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</si>
  <si>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</si>
  <si>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</si>
  <si>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</si>
  <si>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</si>
  <si>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</si>
  <si>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</si>
  <si>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</si>
  <si>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</si>
  <si>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</si>
  <si>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</si>
  <si>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</si>
  <si>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</si>
  <si>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</si>
  <si>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</si>
  <si>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</si>
  <si>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</si>
  <si>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</si>
  <si>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</si>
  <si>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</si>
  <si>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</si>
  <si>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</si>
  <si>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</si>
  <si>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</si>
  <si>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</si>
  <si>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</si>
  <si>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</si>
  <si>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</si>
  <si>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</si>
  <si>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</si>
  <si>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</si>
  <si>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</si>
  <si>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</si>
  <si>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</si>
  <si>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</si>
  <si>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</si>
  <si>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</si>
  <si>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</si>
  <si>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</si>
  <si>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</si>
  <si>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</si>
  <si>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</si>
  <si>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</si>
  <si>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</si>
  <si>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</si>
  <si>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</si>
  <si>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</si>
  <si>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</si>
  <si>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</si>
  <si>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</si>
  <si>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</si>
  <si>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</si>
  <si>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</si>
  <si>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</si>
  <si>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</si>
  <si>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</si>
  <si>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</si>
  <si>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</si>
  <si>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</si>
  <si>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</si>
  <si>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</si>
  <si>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</si>
  <si>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</si>
  <si>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</si>
  <si>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</si>
  <si>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</si>
  <si>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</si>
  <si>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9.29</t>
  </si>
  <si>
    <t>▲ 10.80</t>
  </si>
  <si>
    <t>▲ 3.06</t>
  </si>
  <si>
    <t>▲ 6.00</t>
  </si>
  <si>
    <t>一般会計</t>
  </si>
  <si>
    <t>水道事業会計</t>
  </si>
  <si>
    <t>介護保険特別会計</t>
  </si>
  <si>
    <t>国民健康保険事業特別会計</t>
  </si>
  <si>
    <t>下水道事業特別会計</t>
  </si>
  <si>
    <t>浄化槽事業特別会計</t>
  </si>
  <si>
    <t>後期高齢者医療特別会計</t>
  </si>
  <si>
    <t>加美郡介護認定審査会特別会計</t>
  </si>
  <si>
    <t>その他会計（赤字）</t>
  </si>
  <si>
    <t>その他会計（黒字）</t>
  </si>
  <si>
    <t>（百万円）</t>
    <phoneticPr fontId="5"/>
  </si>
  <si>
    <t>H30</t>
    <phoneticPr fontId="5"/>
  </si>
  <si>
    <t>R01</t>
    <phoneticPr fontId="5"/>
  </si>
  <si>
    <t>R02</t>
    <phoneticPr fontId="5"/>
  </si>
  <si>
    <t>R03</t>
    <phoneticPr fontId="5"/>
  </si>
  <si>
    <t>R04</t>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</si>
  <si>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</si>
  <si>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</si>
  <si>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大崎地域広域行政事務組合</t>
    <rPh sb="0" eb="2">
      <t>オオサキ</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</si>
  <si>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</si>
  <si>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加美郡保健医療福祉行政事務組合</t>
    <rPh sb="0" eb="3">
      <t>カミグン</t>
    </rPh>
    <rPh sb="3" eb="5">
      <t>ホケン</t>
    </rPh>
    <rPh sb="5" eb="7">
      <t>イリョウ</t>
    </rPh>
    <rPh sb="7" eb="9">
      <t>フクシ</t>
    </rPh>
    <rPh sb="9" eb="11">
      <t>ギョウセイ</t>
    </rPh>
    <rPh sb="11" eb="13">
      <t>ジム</t>
    </rPh>
    <rPh sb="13" eb="15">
      <t>クミアイ</t>
    </rPh>
    <phoneticPr fontId="2"/>
  </si>
  <si>
    <t>加美郡保健医療福祉行政事務組合：病院会計</t>
    <rPh sb="0" eb="3">
      <t>カミグン</t>
    </rPh>
    <rPh sb="3" eb="5">
      <t>ホケン</t>
    </rPh>
    <rPh sb="5" eb="7">
      <t>イリョウ</t>
    </rPh>
    <rPh sb="7" eb="9">
      <t>フクシ</t>
    </rPh>
    <rPh sb="9" eb="11">
      <t>ギョウセイ</t>
    </rPh>
    <rPh sb="11" eb="13">
      <t>ジム</t>
    </rPh>
    <rPh sb="13" eb="15">
      <t>クミアイ</t>
    </rPh>
    <rPh sb="16" eb="18">
      <t>ビョウイン</t>
    </rPh>
    <rPh sb="18" eb="20">
      <t>カイケイ</t>
    </rPh>
    <phoneticPr fontId="2"/>
  </si>
  <si>
    <t>加美郡保健医療福祉行政事務組合：介護事業会計</t>
    <rPh sb="0" eb="3">
      <t>カミグン</t>
    </rPh>
    <rPh sb="3" eb="5">
      <t>ホケン</t>
    </rPh>
    <rPh sb="5" eb="7">
      <t>イリョウ</t>
    </rPh>
    <rPh sb="7" eb="9">
      <t>フクシ</t>
    </rPh>
    <rPh sb="9" eb="11">
      <t>ギョウセイ</t>
    </rPh>
    <rPh sb="11" eb="13">
      <t>ジム</t>
    </rPh>
    <rPh sb="13" eb="15">
      <t>クミアイ</t>
    </rPh>
    <rPh sb="16" eb="18">
      <t>カイゴ</t>
    </rPh>
    <rPh sb="18" eb="20">
      <t>ジギョウ</t>
    </rPh>
    <rPh sb="20" eb="22">
      <t>カイケイ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</si>
  <si>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</si>
  <si>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</si>
  <si>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加美町畜産公社</t>
    <rPh sb="0" eb="3">
      <t>カミマチ</t>
    </rPh>
    <rPh sb="3" eb="5">
      <t>チクサン</t>
    </rPh>
    <rPh sb="5" eb="7">
      <t>コウシャ</t>
    </rPh>
    <phoneticPr fontId="2"/>
  </si>
  <si>
    <t>加美町振興公社</t>
    <rPh sb="0" eb="3">
      <t>カミマチ</t>
    </rPh>
    <rPh sb="3" eb="5">
      <t>シンコウ</t>
    </rPh>
    <rPh sb="5" eb="7">
      <t>コウシャ</t>
    </rPh>
    <phoneticPr fontId="2"/>
  </si>
  <si>
    <t>かみでん里山公社</t>
    <rPh sb="4" eb="6">
      <t>サトヤマ</t>
    </rPh>
    <rPh sb="6" eb="8">
      <t>コウシャ</t>
    </rPh>
    <phoneticPr fontId="2"/>
  </si>
  <si>
    <t>合併振興基金</t>
    <rPh sb="0" eb="2">
      <t>ガッペイ</t>
    </rPh>
    <rPh sb="2" eb="4">
      <t>シンコウ</t>
    </rPh>
    <rPh sb="4" eb="6">
      <t>キキン</t>
    </rPh>
    <phoneticPr fontId="5"/>
  </si>
  <si>
    <t>庁舎整備基金</t>
    <rPh sb="0" eb="2">
      <t>チョウシャ</t>
    </rPh>
    <rPh sb="2" eb="4">
      <t>セイビ</t>
    </rPh>
    <rPh sb="4" eb="6">
      <t>キキン</t>
    </rPh>
    <phoneticPr fontId="5"/>
  </si>
  <si>
    <t>鳴瀬川総合開発事業基金</t>
    <rPh sb="0" eb="3">
      <t>ナルセガワ</t>
    </rPh>
    <rPh sb="3" eb="11">
      <t>ソウゴウカイハツジギョウキキン</t>
    </rPh>
    <phoneticPr fontId="2"/>
  </si>
  <si>
    <t>ふるさと応援基金</t>
    <rPh sb="4" eb="6">
      <t>オウエン</t>
    </rPh>
    <rPh sb="6" eb="8">
      <t>キキン</t>
    </rPh>
    <phoneticPr fontId="5"/>
  </si>
  <si>
    <t>社会福祉基金</t>
    <rPh sb="0" eb="2">
      <t>シャカイ</t>
    </rPh>
    <rPh sb="2" eb="4">
      <t>フクシ</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</si>
</sst>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B0B4-4440-8D6D-B63FC3FD92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51423</c:v>
                </c:pt>
                <c:pt idx="1">
                  <c:v>76085</c:v>
                </c:pt>
                <c:pt idx="2">
                  <c:v>62573</c:v>
                </c:pt>
                <c:pt idx="3">
                  <c:v>67123</c:v>
                </c:pt>
                <c:pt idx="4">
                  <c:v>65537</c:v>
                </c:pt>
              </c:numCache>
            </c:numRef>
          </c:val>
          <c:smooth val="0"/>
          <c:extLst>
            <c:ext xmlns:c16="http://schemas.microsoft.com/office/drawing/2014/chart" uri="{C3380CC4-5D6E-409C-BE32-E72D297353CC}">
              <c16:uniqueId val="{00000001-B0B4-4440-8D6D-B63FC3FD92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6.09</c:v>
                </c:pt>
                <c:pt idx="1">
                  <c:v>3.3</c:v>
                </c:pt>
                <c:pt idx="2">
                  <c:v>6.7</c:v>
                </c:pt>
                <c:pt idx="3">
                  <c:v>9.93</c:v>
                </c:pt>
                <c:pt idx="4">
                  <c:v>8.85</c:v>
                </c:pt>
              </c:numCache>
            </c:numRef>
          </c:val>
          <c:extLst>
            <c:ext xmlns:c16="http://schemas.microsoft.com/office/drawing/2014/chart" uri="{C3380CC4-5D6E-409C-BE32-E72D297353CC}">
              <c16:uniqueId val="{00000000-4A51-44AE-ACC4-9D43638522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29.77</c:v>
                </c:pt>
                <c:pt idx="1">
                  <c:v>25.37</c:v>
                </c:pt>
                <c:pt idx="2">
                  <c:v>19.670000000000002</c:v>
                </c:pt>
                <c:pt idx="3">
                  <c:v>20.21</c:v>
                </c:pt>
                <c:pt idx="4">
                  <c:v>22.17</c:v>
                </c:pt>
              </c:numCache>
            </c:numRef>
          </c:val>
          <c:extLst>
            <c:ext xmlns:c16="http://schemas.microsoft.com/office/drawing/2014/chart" uri="{C3380CC4-5D6E-409C-BE32-E72D297353CC}">
              <c16:uniqueId val="{00000001-4A51-44AE-ACC4-9D43638522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-9.2899999999999991</c:v>
                </c:pt>
                <c:pt idx="1">
                  <c:v>-10.8</c:v>
                </c:pt>
                <c:pt idx="2">
                  <c:v>-3.06</c:v>
                </c:pt>
                <c:pt idx="3">
                  <c:v>1.45</c:v>
                </c:pt>
                <c:pt idx="4">
                  <c:v>-6</c:v>
                </c:pt>
              </c:numCache>
            </c:numRef>
          </c:val>
          <c:smooth val="0"/>
          <c:extLst>
            <c:ext xmlns:c16="http://schemas.microsoft.com/office/drawing/2014/chart" uri="{C3380CC4-5D6E-409C-BE32-E72D297353CC}">
              <c16:uniqueId val="{00000002-4A51-44AE-ACC4-9D43638522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0.06</c:v>
                </c:pt>
                <c:pt idx="2">
                  <c:v>#N/A</c:v>
                </c:pt>
                <c:pt idx="3">
                  <c:v>0.06</c:v>
                </c:pt>
                <c:pt idx="4">
                  <c:v>#N/A</c:v>
                </c:pt>
                <c:pt idx="5">
                  <c:v>7.0000000000000007E-2</c:v>
                </c:pt>
                <c:pt idx="6">
                  <c:v>#N/A</c:v>
                </c:pt>
                <c:pt idx="7">
                  <c:v>7.0000000000000007E-2</c:v>
                </c:pt>
                <c:pt idx="8">
                  <c:v>#N/A</c:v>
                </c:pt>
                <c:pt idx="9">
                  <c:v>0.04</c:v>
                </c:pt>
              </c:numCache>
            </c:numRef>
          </c:val>
          <c:extLst>
            <c:ext xmlns:c16="http://schemas.microsoft.com/office/drawing/2014/chart" uri="{C3380CC4-5D6E-409C-BE32-E72D297353CC}">
              <c16:uniqueId val="{00000000-FF21-42E1-A019-2FD299CFA3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21-42E1-A019-2FD299CFA314}"/>
            </c:ext>
          </c:extLst>
        </c:ser>
        <c:ser>
          <c:idx val="2"/>
          <c:order val="2"/>
          <c:tx>
            <c:strRef>
              <c:f>データシート!$A$29</c:f>
              <c:strCache>
                <c:ptCount val="1"/>
                <c:pt idx="0">
                  <c:v>加美郡介護認定審査会特別会計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2-FF21-42E1-A019-2FD299CFA31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0.11</c:v>
                </c:pt>
                <c:pt idx="2">
                  <c:v>#N/A</c:v>
                </c:pt>
                <c:pt idx="3">
                  <c:v>0.04</c:v>
                </c:pt>
                <c:pt idx="4">
                  <c:v>#N/A</c:v>
                </c:pt>
                <c:pt idx="5">
                  <c:v>0.04</c:v>
                </c:pt>
                <c:pt idx="6">
                  <c:v>#N/A</c:v>
                </c:pt>
                <c:pt idx="7">
                  <c:v>0.04</c:v>
                </c:pt>
                <c:pt idx="8">
                  <c:v>#N/A</c:v>
                </c:pt>
                <c:pt idx="9">
                  <c:v>0.06</c:v>
                </c:pt>
              </c:numCache>
            </c:numRef>
          </c:val>
          <c:extLst>
            <c:ext xmlns:c16="http://schemas.microsoft.com/office/drawing/2014/chart" uri="{C3380CC4-5D6E-409C-BE32-E72D297353CC}">
              <c16:uniqueId val="{00000003-FF21-42E1-A019-2FD299CFA314}"/>
            </c:ext>
          </c:extLst>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7.0000000000000007E-2</c:v>
                </c:pt>
                <c:pt idx="4">
                  <c:v>#N/A</c:v>
                </c:pt>
                <c:pt idx="5">
                  <c:v>0.08</c:v>
                </c:pt>
                <c:pt idx="6">
                  <c:v>#N/A</c:v>
                </c:pt>
                <c:pt idx="7">
                  <c:v>0.06</c:v>
                </c:pt>
                <c:pt idx="8">
                  <c:v>#N/A</c:v>
                </c:pt>
                <c:pt idx="9">
                  <c:v>7.0000000000000007E-2</c:v>
                </c:pt>
              </c:numCache>
            </c:numRef>
          </c:val>
          <c:extLst>
            <c:ext xmlns:c16="http://schemas.microsoft.com/office/drawing/2014/chart" uri="{C3380CC4-5D6E-409C-BE32-E72D297353CC}">
              <c16:uniqueId val="{00000004-FF21-42E1-A019-2FD299CFA31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0.38</c:v>
                </c:pt>
                <c:pt idx="2">
                  <c:v>#N/A</c:v>
                </c:pt>
                <c:pt idx="3">
                  <c:v>0.23</c:v>
                </c:pt>
                <c:pt idx="4">
                  <c:v>#N/A</c:v>
                </c:pt>
                <c:pt idx="5">
                  <c:v>0.25</c:v>
                </c:pt>
                <c:pt idx="6">
                  <c:v>#N/A</c:v>
                </c:pt>
                <c:pt idx="7">
                  <c:v>0.18</c:v>
                </c:pt>
                <c:pt idx="8">
                  <c:v>#N/A</c:v>
                </c:pt>
                <c:pt idx="9">
                  <c:v>0.08</c:v>
                </c:pt>
              </c:numCache>
            </c:numRef>
          </c:val>
          <c:extLst>
            <c:ext xmlns:c16="http://schemas.microsoft.com/office/drawing/2014/chart" uri="{C3380CC4-5D6E-409C-BE32-E72D297353CC}">
              <c16:uniqueId val="{00000005-FF21-42E1-A019-2FD299CFA31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1.45</c:v>
                </c:pt>
                <c:pt idx="2">
                  <c:v>#N/A</c:v>
                </c:pt>
                <c:pt idx="3">
                  <c:v>1.55</c:v>
                </c:pt>
                <c:pt idx="4">
                  <c:v>#N/A</c:v>
                </c:pt>
                <c:pt idx="5">
                  <c:v>0.98</c:v>
                </c:pt>
                <c:pt idx="6">
                  <c:v>#N/A</c:v>
                </c:pt>
                <c:pt idx="7">
                  <c:v>1.75</c:v>
                </c:pt>
                <c:pt idx="8">
                  <c:v>#N/A</c:v>
                </c:pt>
                <c:pt idx="9">
                  <c:v>1.7</c:v>
                </c:pt>
              </c:numCache>
            </c:numRef>
          </c:val>
          <c:extLst>
            <c:ext xmlns:c16="http://schemas.microsoft.com/office/drawing/2014/chart" uri="{C3380CC4-5D6E-409C-BE32-E72D297353CC}">
              <c16:uniqueId val="{00000006-FF21-42E1-A019-2FD299CFA31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1.18</c:v>
                </c:pt>
                <c:pt idx="2">
                  <c:v>#N/A</c:v>
                </c:pt>
                <c:pt idx="3">
                  <c:v>1.23</c:v>
                </c:pt>
                <c:pt idx="4">
                  <c:v>#N/A</c:v>
                </c:pt>
                <c:pt idx="5">
                  <c:v>1.62</c:v>
                </c:pt>
                <c:pt idx="6">
                  <c:v>#N/A</c:v>
                </c:pt>
                <c:pt idx="7">
                  <c:v>2.21</c:v>
                </c:pt>
                <c:pt idx="8">
                  <c:v>#N/A</c:v>
                </c:pt>
                <c:pt idx="9">
                  <c:v>1.92</c:v>
                </c:pt>
              </c:numCache>
            </c:numRef>
          </c:val>
          <c:extLst>
            <c:ext xmlns:c16="http://schemas.microsoft.com/office/drawing/2014/chart" uri="{C3380CC4-5D6E-409C-BE32-E72D297353CC}">
              <c16:uniqueId val="{00000007-FF21-42E1-A019-2FD299CFA31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7.49</c:v>
                </c:pt>
                <c:pt idx="2">
                  <c:v>#N/A</c:v>
                </c:pt>
                <c:pt idx="3">
                  <c:v>7.63</c:v>
                </c:pt>
                <c:pt idx="4">
                  <c:v>#N/A</c:v>
                </c:pt>
                <c:pt idx="5">
                  <c:v>7.64</c:v>
                </c:pt>
                <c:pt idx="6">
                  <c:v>#N/A</c:v>
                </c:pt>
                <c:pt idx="7">
                  <c:v>7.81</c:v>
                </c:pt>
                <c:pt idx="8">
                  <c:v>#N/A</c:v>
                </c:pt>
                <c:pt idx="9">
                  <c:v>8.42</c:v>
                </c:pt>
              </c:numCache>
            </c:numRef>
          </c:val>
          <c:extLst>
            <c:ext xmlns:c16="http://schemas.microsoft.com/office/drawing/2014/chart" uri="{C3380CC4-5D6E-409C-BE32-E72D297353CC}">
              <c16:uniqueId val="{00000008-FF21-42E1-A019-2FD299CFA31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6.05</c:v>
                </c:pt>
                <c:pt idx="2">
                  <c:v>#N/A</c:v>
                </c:pt>
                <c:pt idx="3">
                  <c:v>3.24</c:v>
                </c:pt>
                <c:pt idx="4">
                  <c:v>#N/A</c:v>
                </c:pt>
                <c:pt idx="5">
                  <c:v>6.64</c:v>
                </c:pt>
                <c:pt idx="6">
                  <c:v>#N/A</c:v>
                </c:pt>
                <c:pt idx="7">
                  <c:v>9.85</c:v>
                </c:pt>
                <c:pt idx="8">
                  <c:v>#N/A</c:v>
                </c:pt>
                <c:pt idx="9">
                  <c:v>8.8000000000000007</c:v>
                </c:pt>
              </c:numCache>
            </c:numRef>
          </c:val>
          <c:extLst>
            <c:ext xmlns:c16="http://schemas.microsoft.com/office/drawing/2014/chart" uri="{C3380CC4-5D6E-409C-BE32-E72D297353CC}">
              <c16:uniqueId val="{00000009-FF21-42E1-A019-2FD299CFA3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1717</c:v>
                </c:pt>
                <c:pt idx="5">
                  <c:v>1663</c:v>
                </c:pt>
                <c:pt idx="8">
                  <c:v>1612</c:v>
                </c:pt>
                <c:pt idx="11">
                  <c:v>1576</c:v>
                </c:pt>
                <c:pt idx="14">
                  <c:v>1475</c:v>
                </c:pt>
              </c:numCache>
            </c:numRef>
          </c:val>
          <c:extLst>
            <c:ext xmlns:c16="http://schemas.microsoft.com/office/drawing/2014/chart" uri="{C3380CC4-5D6E-409C-BE32-E72D297353CC}">
              <c16:uniqueId val="{00000000-1B91-44B4-BF66-55D3139265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91-44B4-BF66-55D3139265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c:v>
                </c:pt>
                <c:pt idx="3">
                  <c:v>11</c:v>
                </c:pt>
                <c:pt idx="6">
                  <c:v>7</c:v>
                </c:pt>
                <c:pt idx="9">
                  <c:v>7</c:v>
                </c:pt>
                <c:pt idx="12">
                  <c:v>7</c:v>
                </c:pt>
              </c:numCache>
            </c:numRef>
          </c:val>
          <c:extLst>
            <c:ext xmlns:c16="http://schemas.microsoft.com/office/drawing/2014/chart" uri="{C3380CC4-5D6E-409C-BE32-E72D297353CC}">
              <c16:uniqueId val="{00000002-1B91-44B4-BF66-55D3139265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165</c:v>
                </c:pt>
                <c:pt idx="3">
                  <c:v>178</c:v>
                </c:pt>
                <c:pt idx="6">
                  <c:v>170</c:v>
                </c:pt>
                <c:pt idx="9">
                  <c:v>163</c:v>
                </c:pt>
                <c:pt idx="12">
                  <c:v>173</c:v>
                </c:pt>
              </c:numCache>
            </c:numRef>
          </c:val>
          <c:extLst>
            <c:ext xmlns:c16="http://schemas.microsoft.com/office/drawing/2014/chart" uri="{C3380CC4-5D6E-409C-BE32-E72D297353CC}">
              <c16:uniqueId val="{00000003-1B91-44B4-BF66-55D3139265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457</c:v>
                </c:pt>
                <c:pt idx="3">
                  <c:v>435</c:v>
                </c:pt>
                <c:pt idx="6">
                  <c:v>424</c:v>
                </c:pt>
                <c:pt idx="9">
                  <c:v>437</c:v>
                </c:pt>
                <c:pt idx="12">
                  <c:v>452</c:v>
                </c:pt>
              </c:numCache>
            </c:numRef>
          </c:val>
          <c:extLst>
            <c:ext xmlns:c16="http://schemas.microsoft.com/office/drawing/2014/chart" uri="{C3380CC4-5D6E-409C-BE32-E72D297353CC}">
              <c16:uniqueId val="{00000004-1B91-44B4-BF66-55D3139265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91-44B4-BF66-55D3139265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91-44B4-BF66-55D3139265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1689</c:v>
                </c:pt>
                <c:pt idx="3">
                  <c:v>1633</c:v>
                </c:pt>
                <c:pt idx="6">
                  <c:v>1573</c:v>
                </c:pt>
                <c:pt idx="9">
                  <c:v>1488</c:v>
                </c:pt>
                <c:pt idx="12">
                  <c:v>1434</c:v>
                </c:pt>
              </c:numCache>
            </c:numRef>
          </c:val>
          <c:extLst>
            <c:ext xmlns:c16="http://schemas.microsoft.com/office/drawing/2014/chart" uri="{C3380CC4-5D6E-409C-BE32-E72D297353CC}">
              <c16:uniqueId val="{00000007-1B91-44B4-BF66-55D3139265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605</c:v>
                </c:pt>
                <c:pt idx="2">
                  <c:v>#N/A</c:v>
                </c:pt>
                <c:pt idx="3">
                  <c:v>#N/A</c:v>
                </c:pt>
                <c:pt idx="4">
                  <c:v>594</c:v>
                </c:pt>
                <c:pt idx="5">
                  <c:v>#N/A</c:v>
                </c:pt>
                <c:pt idx="6">
                  <c:v>#N/A</c:v>
                </c:pt>
                <c:pt idx="7">
                  <c:v>562</c:v>
                </c:pt>
                <c:pt idx="8">
                  <c:v>#N/A</c:v>
                </c:pt>
                <c:pt idx="9">
                  <c:v>#N/A</c:v>
                </c:pt>
                <c:pt idx="10">
                  <c:v>519</c:v>
                </c:pt>
                <c:pt idx="11">
                  <c:v>#N/A</c:v>
                </c:pt>
                <c:pt idx="12">
                  <c:v>#N/A</c:v>
                </c:pt>
                <c:pt idx="13">
                  <c:v>591</c:v>
                </c:pt>
                <c:pt idx="14">
                  <c:v>#N/A</c:v>
                </c:pt>
              </c:numCache>
            </c:numRef>
          </c:val>
          <c:smooth val="0"/>
          <c:extLst>
            <c:ext xmlns:c16="http://schemas.microsoft.com/office/drawing/2014/chart" uri="{C3380CC4-5D6E-409C-BE32-E72D297353CC}">
              <c16:uniqueId val="{00000008-1B91-44B4-BF66-55D3139265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14562</c:v>
                </c:pt>
                <c:pt idx="5">
                  <c:v>14125</c:v>
                </c:pt>
                <c:pt idx="8">
                  <c:v>13584</c:v>
                </c:pt>
                <c:pt idx="11">
                  <c:v>13148</c:v>
                </c:pt>
                <c:pt idx="14">
                  <c:v>12318</c:v>
                </c:pt>
              </c:numCache>
            </c:numRef>
          </c:val>
          <c:extLst>
            <c:ext xmlns:c16="http://schemas.microsoft.com/office/drawing/2014/chart" uri="{C3380CC4-5D6E-409C-BE32-E72D297353CC}">
              <c16:uniqueId val="{00000000-2AC2-4211-8425-447474B456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469</c:v>
                </c:pt>
                <c:pt idx="5">
                  <c:v>449</c:v>
                </c:pt>
                <c:pt idx="8">
                  <c:v>403</c:v>
                </c:pt>
                <c:pt idx="11">
                  <c:v>354</c:v>
                </c:pt>
                <c:pt idx="14">
                  <c:v>303</c:v>
                </c:pt>
              </c:numCache>
            </c:numRef>
          </c:val>
          <c:extLst>
            <c:ext xmlns:c16="http://schemas.microsoft.com/office/drawing/2014/chart" uri="{C3380CC4-5D6E-409C-BE32-E72D297353CC}">
              <c16:uniqueId val="{00000001-2AC2-4211-8425-447474B456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5184</c:v>
                </c:pt>
                <c:pt idx="5">
                  <c:v>4834</c:v>
                </c:pt>
                <c:pt idx="8">
                  <c:v>4547</c:v>
                </c:pt>
                <c:pt idx="11">
                  <c:v>4883</c:v>
                </c:pt>
                <c:pt idx="14">
                  <c:v>5352</c:v>
                </c:pt>
              </c:numCache>
            </c:numRef>
          </c:val>
          <c:extLst>
            <c:ext xmlns:c16="http://schemas.microsoft.com/office/drawing/2014/chart" uri="{C3380CC4-5D6E-409C-BE32-E72D297353CC}">
              <c16:uniqueId val="{00000002-2AC2-4211-8425-447474B456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3</c:v>
                </c:pt>
                <c:pt idx="6">
                  <c:v>0</c:v>
                </c:pt>
                <c:pt idx="9">
                  <c:v>0</c:v>
                </c:pt>
                <c:pt idx="12">
                  <c:v>0</c:v>
                </c:pt>
              </c:numCache>
            </c:numRef>
          </c:val>
          <c:extLst>
            <c:ext xmlns:c16="http://schemas.microsoft.com/office/drawing/2014/chart" uri="{C3380CC4-5D6E-409C-BE32-E72D297353CC}">
              <c16:uniqueId val="{00000003-2AC2-4211-8425-447474B456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C2-4211-8425-447474B456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2</c:v>
                </c:pt>
                <c:pt idx="12">
                  <c:v>0</c:v>
                </c:pt>
              </c:numCache>
            </c:numRef>
          </c:val>
          <c:extLst>
            <c:ext xmlns:c16="http://schemas.microsoft.com/office/drawing/2014/chart" uri="{C3380CC4-5D6E-409C-BE32-E72D297353CC}">
              <c16:uniqueId val="{00000005-2AC2-4211-8425-447474B456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2604</c:v>
                </c:pt>
                <c:pt idx="3">
                  <c:v>2517</c:v>
                </c:pt>
                <c:pt idx="6">
                  <c:v>2380</c:v>
                </c:pt>
                <c:pt idx="9">
                  <c:v>2360</c:v>
                </c:pt>
                <c:pt idx="12">
                  <c:v>2263</c:v>
                </c:pt>
              </c:numCache>
            </c:numRef>
          </c:val>
          <c:extLst>
            <c:ext xmlns:c16="http://schemas.microsoft.com/office/drawing/2014/chart" uri="{C3380CC4-5D6E-409C-BE32-E72D297353CC}">
              <c16:uniqueId val="{00000006-2AC2-4211-8425-447474B456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1521</c:v>
                </c:pt>
                <c:pt idx="3">
                  <c:v>1362</c:v>
                </c:pt>
                <c:pt idx="6">
                  <c:v>1279</c:v>
                </c:pt>
                <c:pt idx="9">
                  <c:v>1183</c:v>
                </c:pt>
                <c:pt idx="12">
                  <c:v>1056</c:v>
                </c:pt>
              </c:numCache>
            </c:numRef>
          </c:val>
          <c:extLst>
            <c:ext xmlns:c16="http://schemas.microsoft.com/office/drawing/2014/chart" uri="{C3380CC4-5D6E-409C-BE32-E72D297353CC}">
              <c16:uniqueId val="{00000007-2AC2-4211-8425-447474B456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5689</c:v>
                </c:pt>
                <c:pt idx="3">
                  <c:v>5423</c:v>
                </c:pt>
                <c:pt idx="6">
                  <c:v>5059</c:v>
                </c:pt>
                <c:pt idx="9">
                  <c:v>4685</c:v>
                </c:pt>
                <c:pt idx="12">
                  <c:v>4464</c:v>
                </c:pt>
              </c:numCache>
            </c:numRef>
          </c:val>
          <c:extLst>
            <c:ext xmlns:c16="http://schemas.microsoft.com/office/drawing/2014/chart" uri="{C3380CC4-5D6E-409C-BE32-E72D297353CC}">
              <c16:uniqueId val="{00000008-2AC2-4211-8425-447474B456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60</c:v>
                </c:pt>
                <c:pt idx="3">
                  <c:v>50</c:v>
                </c:pt>
                <c:pt idx="6">
                  <c:v>39</c:v>
                </c:pt>
                <c:pt idx="9">
                  <c:v>32</c:v>
                </c:pt>
                <c:pt idx="12">
                  <c:v>25</c:v>
                </c:pt>
              </c:numCache>
            </c:numRef>
          </c:val>
          <c:extLst>
            <c:ext xmlns:c16="http://schemas.microsoft.com/office/drawing/2014/chart" uri="{C3380CC4-5D6E-409C-BE32-E72D297353CC}">
              <c16:uniqueId val="{00000009-2AC2-4211-8425-447474B456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13754</c:v>
                </c:pt>
                <c:pt idx="3">
                  <c:v>13460</c:v>
                </c:pt>
                <c:pt idx="6">
                  <c:v>12821</c:v>
                </c:pt>
                <c:pt idx="9">
                  <c:v>12556</c:v>
                </c:pt>
                <c:pt idx="12">
                  <c:v>11806</c:v>
                </c:pt>
              </c:numCache>
            </c:numRef>
          </c:val>
          <c:extLst>
            <c:ext xmlns:c16="http://schemas.microsoft.com/office/drawing/2014/chart" uri="{C3380CC4-5D6E-409C-BE32-E72D297353CC}">
              <c16:uniqueId val="{0000000A-2AC2-4211-8425-447474B456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3412</c:v>
                </c:pt>
                <c:pt idx="2">
                  <c:v>#N/A</c:v>
                </c:pt>
                <c:pt idx="3">
                  <c:v>#N/A</c:v>
                </c:pt>
                <c:pt idx="4">
                  <c:v>3406</c:v>
                </c:pt>
                <c:pt idx="5">
                  <c:v>#N/A</c:v>
                </c:pt>
                <c:pt idx="6">
                  <c:v>#N/A</c:v>
                </c:pt>
                <c:pt idx="7">
                  <c:v>3044</c:v>
                </c:pt>
                <c:pt idx="8">
                  <c:v>#N/A</c:v>
                </c:pt>
                <c:pt idx="9">
                  <c:v>#N/A</c:v>
                </c:pt>
                <c:pt idx="10">
                  <c:v>2434</c:v>
                </c:pt>
                <c:pt idx="11">
                  <c:v>#N/A</c:v>
                </c:pt>
                <c:pt idx="12">
                  <c:v>#N/A</c:v>
                </c:pt>
                <c:pt idx="13">
                  <c:v>1640</c:v>
                </c:pt>
                <c:pt idx="14">
                  <c:v>#N/A</c:v>
                </c:pt>
              </c:numCache>
            </c:numRef>
          </c:val>
          <c:smooth val="0"/>
          <c:extLst>
            <c:ext xmlns:c16="http://schemas.microsoft.com/office/drawing/2014/chart" uri="{C3380CC4-5D6E-409C-BE32-E72D297353CC}">
              <c16:uniqueId val="{0000000B-2AC2-4211-8425-447474B456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1765</c:v>
                </c:pt>
                <c:pt idx="1">
                  <c:v>1885</c:v>
                </c:pt>
                <c:pt idx="2">
                  <c:v>1965</c:v>
                </c:pt>
              </c:numCache>
            </c:numRef>
          </c:val>
          <c:extLst>
            <c:ext xmlns:c16="http://schemas.microsoft.com/office/drawing/2014/chart" uri="{C3380CC4-5D6E-409C-BE32-E72D297353CC}">
              <c16:uniqueId val="{00000000-6C64-4BD2-9F7E-742ACAA3A9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311</c:v>
                </c:pt>
                <c:pt idx="1">
                  <c:v>411</c:v>
                </c:pt>
                <c:pt idx="2">
                  <c:v>412</c:v>
                </c:pt>
              </c:numCache>
            </c:numRef>
          </c:val>
          <c:extLst>
            <c:ext xmlns:c16="http://schemas.microsoft.com/office/drawing/2014/chart" uri="{C3380CC4-5D6E-409C-BE32-E72D297353CC}">
              <c16:uniqueId val="{00000001-6C64-4BD2-9F7E-742ACAA3A9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3029</c:v>
                </c:pt>
                <c:pt idx="1">
                  <c:v>3013</c:v>
                </c:pt>
                <c:pt idx="2">
                  <c:v>3228</c:v>
                </c:pt>
              </c:numCache>
            </c:numRef>
          </c:val>
          <c:extLst>
            <c:ext xmlns:c16="http://schemas.microsoft.com/office/drawing/2014/chart" uri="{C3380CC4-5D6E-409C-BE32-E72D297353CC}">
              <c16:uniqueId val="{00000002-6C64-4BD2-9F7E-742ACAA3A9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実質公債費比率の分子は、地方債の発行額抑制を実施してきたことから減少傾向にある。元利償還金等（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69.4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％を一般会計の地方債元利償還金が占め、次いで、下水道事業などの公営企業債の元利償還金に対する繰入金が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％、一部事務組合の地方債の元利償還金に対する負担金が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％となっている。また、元利償還金等（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）から控除される算入公債費等（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）は、元利償還金等の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71.4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％にあたる。これは財政的に有利な交付税措置率が高い地方債（過疎債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％・辺地債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％・合併特例債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％）を利用してきたことや臨時財政対策債（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％）の割合が増えているためである。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期間中の満期一括償還地方債の利用なし。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60.2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％を一般会計の地方債現在高が占め、次いで下水道事業などの公営企業債等繰入見込額が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％を占める。将来負担額（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）から控除される充当可能財源等（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）のうち充当可能基金については、財政調整基金、ふるさと応援基金、文化振興基金への積み増しや鳴瀬川総合開発事業基金を新たに設置したことから、前年度より約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6,900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万円増加している。将来負担比率の分子については、交付税措置率が高い地方債（過疎債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％・辺地債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％・合併特例債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％）を利用してきたので、一般会計の地方債発行額抑制により残高が減少するのに合わせ、減少傾向で推移する見込みである。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宮城県加美町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・普通会計が所管する基金の令和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万円となっており、前年度から約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9,617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・主な要因は、新たに鳴瀬川総合開発事業基金</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5,362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万円の基金を造成したほか、財政調整基金で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7,955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万円、ふるさと応援基金で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3,342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万円、交流資源利活用推進基金で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1,794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万円積立てが増加した。一方、各種事業へ活用するため基金を取り崩したことなどで合併振興基金で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1,413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万円、地方創生推進基金で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年度末時点で基金全体の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％にあたる財政調整基金については、令和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を行財政改革集中期間と位置づけ、歳入の確保、歳出の削減を図り、財源不足額を縮減する計画であるが、歳出改革の柱である公共施設等の管理経費の最適化については、利用者や住民への周知、合意形成に一定期間が必要となるため、当面は財政調整基金で財源不足を調整する財政運営が続く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・財政調整基金に次ぐ残高の合併振興基金は、地域振興施策へ取り崩しを増加していく見通しである。これらのことから、中期的には基金全体の残高は減少する見通しである。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・基金の運用に関し、令和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年度に基金の一括運用の範囲を大幅に拡大し運用益を稼ぐ下地を整えた。金融市場の動向を注視し機を見て投資していく。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・合併振興基金：合併に伴う地域の振興及び住民の一体感醸成のため、地域振興や福祉、教育施設など環境整備に活用する。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・交流資源利活用推進基金：自然や温泉保養施設等の交流資源の保全を図りながら、利活用を推進し地域活性に資するため。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・公共施設等総合管理基金：公共施設等の総合的かつ計画的な管理及び利活用を推進するため。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・鳴瀬川総合開発事業基金：鳴瀬川ダム建設及び漆沢ダム再開発に伴う環境整備事業並びに地域振興事業を推進するため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・鳴瀬川総合開発事業基金（新規）：町有地の売払い収入を原資に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万円を積み立て基金造成を図った。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・ふるさと応援基金：自然環境保全、子ども、ふるさとづくりに関する施策へ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3,161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万円を取り崩し、寄附金など</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・合併振興基金：基金利子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万円を積み立て、地域振興事業、児童福祉事業、文教振興事業などへ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・合併振興基金：地域振興など各施策に活用するため取り崩し額を増やす方向。令和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万円を取り崩す予定。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・ふるさと応援基金：受付サイトを増やすほか地場産品の掘り起こしを行い返礼品を拡充、寄附金の増額を図る。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万円の寄附金が見込まれ、寄附者の意向に沿った施策へ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万円を取り崩す予定。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・交流資源利活用推進基金：本町が有する広大な森林資源及び林業施設の保全や、老朽化した温泉レジャー施設の保全に活用する。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万円を取り崩す予定。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7,955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万円増加し、令和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年度末基金残高は約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6,490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万円となった。これは標準財政規模の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％にあたる。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億円を取り崩したが、決算剰余金や基金利子として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7,955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万円を積み立てたことによるもの。</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・令和元年度からの普通交付税一本算定に移行したことによる一般財源の減少に対し、これまでの行財政改革では財源不足の解消には至らず、基金の取り崩しが続いている状況となっている。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年度を行財政改革集中期間と位置づけ、歳入の確保、歳出の削減に取り組むこととし、財政調整基金の取り崩しについては令和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億円ずつ減らし令和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億円まで減らす計画としたが令和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年度については、エネルギ－・物価高騰による各経費の増加による財源不足を補うため計画を上回る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億円の取り崩しとなった。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・今後も行財政改革の取り組みを徹底して行っていく一方、住民サービスのサービスの著しい低下を招かないよう当面は基金の取り崩しによる財政運営が続くため基金残高は減少するが、令和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年度以降は安定し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億円台の残高を確保できる見通し。方針としては、大規模な災害などに備え標準財政規模の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億円）の基金残高を確保する。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万円増加し、令和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年度末基金残高は約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・基金利子として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・過去に実施した補償金免除繰上償還により高金利の地方債償還を抱えていないことや、現行の金融政策により低金利での起債融資が続いていることから、積極的な繰上償還を数年実施していない。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・将来的には、施設の集約化や用途変更に伴う繰上償還時に取り崩すことを想定。また、庁舎整備時に多額の一般財源が必要となるため、起債の償還財源として、剰余金などを基金に積み立てる。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21,774
21,576
460.67
15,005,437
14,068,369
784,730
8,862,059
12,106,484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であり、類似団体平均を大幅に下回っており、全国平均、県平均と比較しても財政力は低い水準である。財政力の基礎となる町税については、人口減少と景気動向から増加が望めない見通しである。組織的に取組んでいる徴収強化により町税の収納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％を超える。収納率は県内でトップクラスを維持しており、引き続き徴収強化に努めるほか、ふるさと納税など税外収入の確保についても強化に取り組んでいる。なお、類似団体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団体のうち合併団体は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割に満たない。合併団体以外の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団体の財政力は高い傾向にある。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61685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61685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ポイント増加した。全国及び県平均より低い水準だが、類似団体平均を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地方債の発行額抑制による公債費の減、人件費の削減など経常経費の縮減を行っているが、比率算定の分母にあたる普通交付税や臨時財政対策債の減少が影響した。合併により施設数が多く、施設の統廃合や集約化など施設管理経費の最適化が喫緊の課題となっている。公共施設等総合管理計画に基づき、既存施設の長寿命化や統廃合を推進し経費の縮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64</xdr:row>
      <xdr:rowOff>34544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85348"/>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64</xdr:row>
      <xdr:rowOff>121412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85348"/>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121412</xdr:rowOff>
    </xdr:from>
    <xdr:to>
      <xdr:col>15</xdr:col>
      <xdr:colOff>82550</xdr:colOff>
      <xdr:row>65</xdr:row>
      <xdr:rowOff>138176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9421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138176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9555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127271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19575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87376</xdr:rowOff>
    </xdr:from>
    <xdr:to>
      <xdr:col>11</xdr:col>
      <xdr:colOff>82550</xdr:colOff>
      <xdr:row>66</xdr:row>
      <xdr:rowOff>17526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2303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で施設数が多く、類似団体平均、全国平均と比較して高い水準である。原油価格の高騰による観光施設指定管理料の増や町有施設の解体工事などにより数値が増加した。保育所、こども園を町が運営していることも平均値との乖離に影響しており、令和６年度に保育所民営化する予定になっている。また、令和５年度に小野田中学校と宮崎中学校の統合を行い、今後も観光・教育関係施設を多く抱え、施設の老朽化も進展しているため、公共施設等総合管理計画に基づき、既存施設の長寿命化や統廃合を推進し経費の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67368</xdr:rowOff>
    </xdr:from>
    <xdr:to>
      <xdr:col>23</xdr:col>
      <xdr:colOff>133350</xdr:colOff>
      <xdr:row>89</xdr:row>
      <xdr:rowOff>74814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5326418"/>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48829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9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113836</xdr:rowOff>
    </xdr:from>
    <xdr:to>
      <xdr:col>19</xdr:col>
      <xdr:colOff>133350</xdr:colOff>
      <xdr:row>89</xdr:row>
      <xdr:rowOff>67368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5201436"/>
          <a:ext cx="889000" cy="1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68494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89684</xdr:rowOff>
    </xdr:from>
    <xdr:to>
      <xdr:col>15</xdr:col>
      <xdr:colOff>82550</xdr:colOff>
      <xdr:row>88</xdr:row>
      <xdr:rowOff>113836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5005834"/>
          <a:ext cx="889000" cy="19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7584</xdr:rowOff>
    </xdr:from>
    <xdr:to>
      <xdr:col>11</xdr:col>
      <xdr:colOff>31750</xdr:colOff>
      <xdr:row>87</xdr:row>
      <xdr:rowOff>89684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923734"/>
          <a:ext cx="889000" cy="8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55073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48306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24014</xdr:rowOff>
    </xdr:from>
    <xdr:to>
      <xdr:col>23</xdr:col>
      <xdr:colOff>184150</xdr:colOff>
      <xdr:row>89</xdr:row>
      <xdr:rowOff>125614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52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167541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525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16568</xdr:rowOff>
    </xdr:from>
    <xdr:to>
      <xdr:col>19</xdr:col>
      <xdr:colOff>184150</xdr:colOff>
      <xdr:row>89</xdr:row>
      <xdr:rowOff>118168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527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102945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5361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63036</xdr:rowOff>
    </xdr:from>
    <xdr:to>
      <xdr:col>15</xdr:col>
      <xdr:colOff>133350</xdr:colOff>
      <xdr:row>88</xdr:row>
      <xdr:rowOff>164636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51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149413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52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38884</xdr:rowOff>
    </xdr:from>
    <xdr:to>
      <xdr:col>11</xdr:col>
      <xdr:colOff>82550</xdr:colOff>
      <xdr:row>87</xdr:row>
      <xdr:rowOff>140484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9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125261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504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128234</xdr:rowOff>
    </xdr:from>
    <xdr:to>
      <xdr:col>7</xdr:col>
      <xdr:colOff>31750</xdr:colOff>
      <xdr:row>87</xdr:row>
      <xdr:rowOff>58384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8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43161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95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数値は前年度から横ばいで推移し、類似団体平均、全国市平均、全国町村平均と比較しても低い水準となっている。引き続き給与水準の適正化を図っていく。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160161</xdr:rowOff>
    </xdr:from>
    <xdr:to>
      <xdr:col>81</xdr:col>
      <xdr:colOff>44450</xdr:colOff>
      <xdr:row>83</xdr:row>
      <xdr:rowOff>160161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390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160161</xdr:rowOff>
    </xdr:from>
    <xdr:to>
      <xdr:col>77</xdr:col>
      <xdr:colOff>44450</xdr:colOff>
      <xdr:row>84</xdr:row>
      <xdr:rowOff>109361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3905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109361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47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84</xdr:row>
      <xdr:rowOff>109361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47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125888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109361</xdr:rowOff>
    </xdr:from>
    <xdr:to>
      <xdr:col>77</xdr:col>
      <xdr:colOff>95250</xdr:colOff>
      <xdr:row>84</xdr:row>
      <xdr:rowOff>39511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130122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により多くの施設を抱えることや、保育所・こども園運営が直営のため、人口に比する職員数は類似団体を上回っている（類似３７団体のうち合併団体は６団体）。定員適正化計画に基づき職員数削減を進めているが、人口の減少により人口当たり職員数は増加した。今後は、令和５年度に小野田中学校と宮崎中学校を統合、令和６年度に中新田保育所の民営化を予定し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40277</xdr:rowOff>
    </xdr:from>
    <xdr:to>
      <xdr:col>81</xdr:col>
      <xdr:colOff>44450</xdr:colOff>
      <xdr:row>65</xdr:row>
      <xdr:rowOff>86813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184527"/>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635</xdr:rowOff>
    </xdr:from>
    <xdr:to>
      <xdr:col>77</xdr:col>
      <xdr:colOff>44450</xdr:colOff>
      <xdr:row>65</xdr:row>
      <xdr:rowOff>40277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144885"/>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9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144508</xdr:rowOff>
    </xdr:from>
    <xdr:to>
      <xdr:col>72</xdr:col>
      <xdr:colOff>203200</xdr:colOff>
      <xdr:row>65</xdr:row>
      <xdr:rowOff>635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11730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144508</xdr:rowOff>
    </xdr:from>
    <xdr:to>
      <xdr:col>68</xdr:col>
      <xdr:colOff>152400</xdr:colOff>
      <xdr:row>64</xdr:row>
      <xdr:rowOff>144508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1117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36013</xdr:rowOff>
    </xdr:from>
    <xdr:to>
      <xdr:col>81</xdr:col>
      <xdr:colOff>95250</xdr:colOff>
      <xdr:row>65</xdr:row>
      <xdr:rowOff>137613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1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8090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15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160927</xdr:rowOff>
    </xdr:from>
    <xdr:to>
      <xdr:col>77</xdr:col>
      <xdr:colOff>95250</xdr:colOff>
      <xdr:row>65</xdr:row>
      <xdr:rowOff>91077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1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75854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220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121285</xdr:rowOff>
    </xdr:from>
    <xdr:to>
      <xdr:col>73</xdr:col>
      <xdr:colOff>44450</xdr:colOff>
      <xdr:row>65</xdr:row>
      <xdr:rowOff>51435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36212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93708</xdr:rowOff>
    </xdr:from>
    <xdr:to>
      <xdr:col>68</xdr:col>
      <xdr:colOff>203200</xdr:colOff>
      <xdr:row>65</xdr:row>
      <xdr:rowOff>23858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0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8635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15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93708</xdr:rowOff>
    </xdr:from>
    <xdr:to>
      <xdr:col>64</xdr:col>
      <xdr:colOff>152400</xdr:colOff>
      <xdr:row>65</xdr:row>
      <xdr:rowOff>23858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0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8635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15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類似団体平均、全国平均、県内平均と比較すると少し高い水準にある。比率算定の分母要素である普通交付税や臨時財政対策債の減に伴い標準財政収入額が減少したが、地方債の発行額抑制に取り組んできた結果が表れ、算定の分子にあたる元利償還金等が減少傾向にあることから比率が改善した。道路などインフラ資産が多いため、保全的投資が必要ではあるが、地方債の発行額抑制に努め世代間負担の公平化を図り、さらなる比率の改善を目指す。</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41</xdr:row>
      <xdr:rowOff>156633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699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33444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860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33444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34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33444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210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ポイント減少した。比率算定の分母要素である普通交付税や臨時財政対策債の減に伴い標準財政収入額が減少したが、分子要素で大きな割合を占める地方債残高が前年度比約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万円減、公営企業債等繰入見込額が前年度比約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となったことが影響し減少した。類似団体平均、全国平均と比較するとまだ高い水準にあるので、引き続き地方債の発行抑制を継続し、事業の取捨選択による将来負担の減額を進め、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147320</xdr:rowOff>
    </xdr:from>
    <xdr:to>
      <xdr:col>81</xdr:col>
      <xdr:colOff>44450</xdr:colOff>
      <xdr:row>15</xdr:row>
      <xdr:rowOff>49064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547620"/>
          <a:ext cx="8382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49064</xdr:rowOff>
    </xdr:from>
    <xdr:to>
      <xdr:col>77</xdr:col>
      <xdr:colOff>44450</xdr:colOff>
      <xdr:row>15</xdr:row>
      <xdr:rowOff>128693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620814"/>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128693</xdr:rowOff>
    </xdr:from>
    <xdr:to>
      <xdr:col>72</xdr:col>
      <xdr:colOff>203200</xdr:colOff>
      <xdr:row>16</xdr:row>
      <xdr:rowOff>14351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700443"/>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xdr:rowOff>
    </xdr:from>
    <xdr:to>
      <xdr:col>73</xdr:col>
      <xdr:colOff>44450</xdr:colOff>
      <xdr:row>14</xdr:row>
      <xdr:rowOff>108839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11134</xdr:rowOff>
    </xdr:from>
    <xdr:to>
      <xdr:col>68</xdr:col>
      <xdr:colOff>152400</xdr:colOff>
      <xdr:row>16</xdr:row>
      <xdr:rowOff>14351</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754334"/>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3217</xdr:rowOff>
    </xdr:from>
    <xdr:to>
      <xdr:col>68</xdr:col>
      <xdr:colOff>203200</xdr:colOff>
      <xdr:row>14</xdr:row>
      <xdr:rowOff>104817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68597</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46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169714</xdr:rowOff>
    </xdr:from>
    <xdr:to>
      <xdr:col>77</xdr:col>
      <xdr:colOff>95250</xdr:colOff>
      <xdr:row>15</xdr:row>
      <xdr:rowOff>99864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84641</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656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77893</xdr:rowOff>
    </xdr:from>
    <xdr:to>
      <xdr:col>73</xdr:col>
      <xdr:colOff>44450</xdr:colOff>
      <xdr:row>16</xdr:row>
      <xdr:rowOff>8043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164270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135001</xdr:rowOff>
    </xdr:from>
    <xdr:to>
      <xdr:col>68</xdr:col>
      <xdr:colOff>203200</xdr:colOff>
      <xdr:row>16</xdr:row>
      <xdr:rowOff>65151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49928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79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131784</xdr:rowOff>
    </xdr:from>
    <xdr:to>
      <xdr:col>64</xdr:col>
      <xdr:colOff>152400</xdr:colOff>
      <xdr:row>16</xdr:row>
      <xdr:rowOff>61934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46711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78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21,774
21,576
460.67
15,005,437
14,068,369
784,730
8,862,059
12,106,484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類似団体平均、全国平均を上回るが、県平均より低い水準にある。定員適正化計画に基づき人件費の削減に努めてきたが、経常的一般財源等の減少などが影響し微増となった。今後は、定年延長制度を踏まえた新たな計画を策定し、引き続き人件費の抑制に計画的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59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0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38</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92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38</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586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106680</xdr:rowOff>
    </xdr:from>
    <xdr:to>
      <xdr:col>15</xdr:col>
      <xdr:colOff>149225</xdr:colOff>
      <xdr:row>39</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数値は類似団体平均、全国平均、県平均とほぼ同水準にある。町有施設の解体工事や観光施設の指定管理委託料の増に伴い数値は増加した。かみでん里山公社（自治体新電力）を設立し公共施設の電気料削減に取り組んでいるが、合併で施設数が多く、施設の統廃合等を推進し管理経費の最適化を進める必要がある。また、観光施設に指定管理者制度を導入しているが、競争原理が働かずコスト削減に結びついていな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95250</xdr:rowOff>
    </xdr:from>
    <xdr:to>
      <xdr:col>82</xdr:col>
      <xdr:colOff>107950</xdr:colOff>
      <xdr:row>18</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099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95250</xdr:rowOff>
    </xdr:from>
    <xdr:to>
      <xdr:col>78</xdr:col>
      <xdr:colOff>69850</xdr:colOff>
      <xdr:row>17</xdr:row>
      <xdr:rowOff>133350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0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133350</xdr:rowOff>
    </xdr:from>
    <xdr:to>
      <xdr:col>73</xdr:col>
      <xdr:colOff>180975</xdr:colOff>
      <xdr:row>20</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480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165100</xdr:rowOff>
    </xdr:from>
    <xdr:to>
      <xdr:col>69</xdr:col>
      <xdr:colOff>92075</xdr:colOff>
      <xdr:row>21</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59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44450</xdr:rowOff>
    </xdr:from>
    <xdr:to>
      <xdr:col>78</xdr:col>
      <xdr:colOff>120650</xdr:colOff>
      <xdr:row>17</xdr:row>
      <xdr:rowOff>146050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82550</xdr:rowOff>
    </xdr:from>
    <xdr:to>
      <xdr:col>74</xdr:col>
      <xdr:colOff>31750</xdr:colOff>
      <xdr:row>18</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114300</xdr:rowOff>
    </xdr:from>
    <xdr:to>
      <xdr:col>69</xdr:col>
      <xdr:colOff>142875</xdr:colOff>
      <xdr:row>21</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152400</xdr:rowOff>
    </xdr:from>
    <xdr:to>
      <xdr:col>65</xdr:col>
      <xdr:colOff>53975</xdr:colOff>
      <xdr:row>21</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経常的一般財源等の減少などが影響し、前年度と比較して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ポイント増加した。類似団体平均、全国平均、県平均と比べても低い水準にある。水準が低い要因としては、養護老人ホーム入所者が少ないことや少子化構造が一因と考えられる。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数値の動向としては、少子化により児童手当や医療費給付、保育所、こども園経費が減少している一方、就労系サービス利用の増などで障害者自立支援介護等給付費が増加傾向にある。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3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56</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2329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56</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80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数値の構成は、繰出金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％と維持補修費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全国平均、県平均をいずれも上回っている。下水道事業の建設費や公債費に対しての繰出金が増加したことに伴い数値は増加した。下水道事業については、処理場設備のストックマネジメント計画に基づき、施設のライフサイクルコストの低減を図るほか、将来的には使用料改定により経営健全化に努め繰出金の縮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9978</xdr:rowOff>
    </xdr:from>
    <xdr:to>
      <xdr:col>82</xdr:col>
      <xdr:colOff>107950</xdr:colOff>
      <xdr:row>59</xdr:row>
      <xdr:rowOff>75293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255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9978</xdr:rowOff>
    </xdr:from>
    <xdr:to>
      <xdr:col>78</xdr:col>
      <xdr:colOff>69850</xdr:colOff>
      <xdr:row>59</xdr:row>
      <xdr:rowOff>97065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25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86178</xdr:rowOff>
    </xdr:from>
    <xdr:to>
      <xdr:col>73</xdr:col>
      <xdr:colOff>180975</xdr:colOff>
      <xdr:row>59</xdr:row>
      <xdr:rowOff>97065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01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86178</xdr:rowOff>
    </xdr:from>
    <xdr:to>
      <xdr:col>69</xdr:col>
      <xdr:colOff>92075</xdr:colOff>
      <xdr:row>59</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201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24493</xdr:rowOff>
    </xdr:from>
    <xdr:to>
      <xdr:col>82</xdr:col>
      <xdr:colOff>158750</xdr:colOff>
      <xdr:row>59</xdr:row>
      <xdr:rowOff>126093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168020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130628</xdr:rowOff>
    </xdr:from>
    <xdr:to>
      <xdr:col>78</xdr:col>
      <xdr:colOff>120650</xdr:colOff>
      <xdr:row>59</xdr:row>
      <xdr:rowOff>60778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45555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46265</xdr:rowOff>
    </xdr:from>
    <xdr:to>
      <xdr:col>74</xdr:col>
      <xdr:colOff>31750</xdr:colOff>
      <xdr:row>59</xdr:row>
      <xdr:rowOff>147865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132642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35378</xdr:rowOff>
    </xdr:from>
    <xdr:to>
      <xdr:col>69</xdr:col>
      <xdr:colOff>142875</xdr:colOff>
      <xdr:row>59</xdr:row>
      <xdr:rowOff>136978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121755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経常的一般財源等の減少などが影響し、比率は前年度から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補助費等については、消防・ごみ処理、病院などの業務を行う一部事務組合（大崎地域広域行政事務組合、加美郡保健医療福祉行政事務組合等）への負担金が７割を占めており、各組合においても経費の削減や事業運営の健全化を図るなど、市町村の負担軽減を促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93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120142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093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36</xdr:row>
      <xdr:rowOff>49276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208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49276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39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町債の発行を抑制しているが、経常的一般財源等の減少などが影響し比率は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類似団体平均と比べ高い水準にあるが、全国平均、県平均と同水準まで改善している。合併旧町から引き継いだ町債の返済や合併直後の大型投資事業の返済が進み、経年推移をみると減少幅は小さくなってきているが、今後も町債発行の抑制に取り組み公債費の負担軽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136144</xdr:rowOff>
    </xdr:from>
    <xdr:to>
      <xdr:col>24</xdr:col>
      <xdr:colOff>25400</xdr:colOff>
      <xdr:row>78</xdr:row>
      <xdr:rowOff>163576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5092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136144</xdr:rowOff>
    </xdr:from>
    <xdr:to>
      <xdr:col>19</xdr:col>
      <xdr:colOff>187325</xdr:colOff>
      <xdr:row>79</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5092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138430</xdr:rowOff>
    </xdr:from>
    <xdr:to>
      <xdr:col>15</xdr:col>
      <xdr:colOff>98425</xdr:colOff>
      <xdr:row>80</xdr:row>
      <xdr:rowOff>49276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6829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49276</xdr:rowOff>
    </xdr:from>
    <xdr:to>
      <xdr:col>11</xdr:col>
      <xdr:colOff>9525</xdr:colOff>
      <xdr:row>80</xdr:row>
      <xdr:rowOff>94996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7652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112776</xdr:rowOff>
    </xdr:from>
    <xdr:to>
      <xdr:col>24</xdr:col>
      <xdr:colOff>76200</xdr:colOff>
      <xdr:row>79</xdr:row>
      <xdr:rowOff>42926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84853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85344</xdr:rowOff>
    </xdr:from>
    <xdr:to>
      <xdr:col>20</xdr:col>
      <xdr:colOff>38100</xdr:colOff>
      <xdr:row>79</xdr:row>
      <xdr:rowOff>15494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87630</xdr:rowOff>
    </xdr:from>
    <xdr:to>
      <xdr:col>15</xdr:col>
      <xdr:colOff>149225</xdr:colOff>
      <xdr:row>80</xdr:row>
      <xdr:rowOff>17780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169926</xdr:rowOff>
    </xdr:from>
    <xdr:to>
      <xdr:col>11</xdr:col>
      <xdr:colOff>60325</xdr:colOff>
      <xdr:row>80</xdr:row>
      <xdr:rowOff>100076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84853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44196</xdr:rowOff>
    </xdr:from>
    <xdr:to>
      <xdr:col>6</xdr:col>
      <xdr:colOff>171450</xdr:colOff>
      <xdr:row>80</xdr:row>
      <xdr:rowOff>145796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130573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ポイント増加したが、類似団体平均、全国平均、県平均をいずれも下回る。比率の分子要素は、維持補修費以外の項目で増加に転じ経常充当一般財源は約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万円の減となったが、比率の分母要素である経常的一般財源等が減少しており、各数値の増加に影響している。一般財源の確保と経常経費の縮減が課題となっており、行財政改革を推進していく。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170435</xdr:rowOff>
    </xdr:from>
    <xdr:to>
      <xdr:col>82</xdr:col>
      <xdr:colOff>107950</xdr:colOff>
      <xdr:row>77</xdr:row>
      <xdr:rowOff>24130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029185"/>
          <a:ext cx="8382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77</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29185"/>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170435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349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65278</xdr:rowOff>
    </xdr:from>
    <xdr:to>
      <xdr:col>69</xdr:col>
      <xdr:colOff>92075</xdr:colOff>
      <xdr:row>77</xdr:row>
      <xdr:rowOff>170435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66928"/>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149114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119634</xdr:rowOff>
    </xdr:from>
    <xdr:to>
      <xdr:col>78</xdr:col>
      <xdr:colOff>120650</xdr:colOff>
      <xdr:row>76</xdr:row>
      <xdr:rowOff>49783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59961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135496</xdr:rowOff>
    </xdr:from>
    <xdr:to>
      <xdr:col>29</xdr:col>
      <xdr:colOff>127000</xdr:colOff>
      <xdr:row>12</xdr:row>
      <xdr:rowOff>138030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240521"/>
          <a:ext cx="647700" cy="2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59402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2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135496</xdr:rowOff>
    </xdr:from>
    <xdr:to>
      <xdr:col>26</xdr:col>
      <xdr:colOff>50800</xdr:colOff>
      <xdr:row>12</xdr:row>
      <xdr:rowOff>147860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40521"/>
          <a:ext cx="698500" cy="12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147860</xdr:rowOff>
    </xdr:from>
    <xdr:to>
      <xdr:col>22</xdr:col>
      <xdr:colOff>114300</xdr:colOff>
      <xdr:row>14</xdr:row>
      <xdr:rowOff>103340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52885"/>
          <a:ext cx="698500" cy="298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89292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70555</xdr:rowOff>
    </xdr:from>
    <xdr:to>
      <xdr:col>18</xdr:col>
      <xdr:colOff>177800</xdr:colOff>
      <xdr:row>14</xdr:row>
      <xdr:rowOff>103340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518480"/>
          <a:ext cx="698500" cy="32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101922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87230</xdr:rowOff>
    </xdr:from>
    <xdr:to>
      <xdr:col>29</xdr:col>
      <xdr:colOff>177800</xdr:colOff>
      <xdr:row>13</xdr:row>
      <xdr:rowOff>17380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9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103757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3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84696</xdr:rowOff>
    </xdr:from>
    <xdr:to>
      <xdr:col>26</xdr:col>
      <xdr:colOff>101600</xdr:colOff>
      <xdr:row>13</xdr:row>
      <xdr:rowOff>14846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8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25023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58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97060</xdr:rowOff>
    </xdr:from>
    <xdr:to>
      <xdr:col>22</xdr:col>
      <xdr:colOff>165100</xdr:colOff>
      <xdr:row>13</xdr:row>
      <xdr:rowOff>27210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0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37387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7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52540</xdr:rowOff>
    </xdr:from>
    <xdr:to>
      <xdr:col>19</xdr:col>
      <xdr:colOff>38100</xdr:colOff>
      <xdr:row>14</xdr:row>
      <xdr:rowOff>154140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0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164317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19755</xdr:rowOff>
    </xdr:from>
    <xdr:to>
      <xdr:col>15</xdr:col>
      <xdr:colOff>101600</xdr:colOff>
      <xdr:row>14</xdr:row>
      <xdr:rowOff>121355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6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131532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3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254026</xdr:rowOff>
    </xdr:from>
    <xdr:to>
      <xdr:col>29</xdr:col>
      <xdr:colOff>127000</xdr:colOff>
      <xdr:row>35</xdr:row>
      <xdr:rowOff>51829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21476"/>
          <a:ext cx="647700" cy="140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73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341313</xdr:rowOff>
    </xdr:from>
    <xdr:to>
      <xdr:col>26</xdr:col>
      <xdr:colOff>50800</xdr:colOff>
      <xdr:row>35</xdr:row>
      <xdr:rowOff>51829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608763"/>
          <a:ext cx="698500" cy="53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306298</xdr:rowOff>
    </xdr:from>
    <xdr:to>
      <xdr:col>22</xdr:col>
      <xdr:colOff>114300</xdr:colOff>
      <xdr:row>34</xdr:row>
      <xdr:rowOff>341313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573748"/>
          <a:ext cx="698500" cy="3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306298</xdr:rowOff>
    </xdr:from>
    <xdr:to>
      <xdr:col>18</xdr:col>
      <xdr:colOff>177800</xdr:colOff>
      <xdr:row>34</xdr:row>
      <xdr:rowOff>306527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573748"/>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95749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76547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203226</xdr:rowOff>
    </xdr:from>
    <xdr:to>
      <xdr:col>29</xdr:col>
      <xdr:colOff>177800</xdr:colOff>
      <xdr:row>34</xdr:row>
      <xdr:rowOff>304826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70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48303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1029</xdr:rowOff>
    </xdr:from>
    <xdr:to>
      <xdr:col>26</xdr:col>
      <xdr:colOff>101600</xdr:colOff>
      <xdr:row>35</xdr:row>
      <xdr:rowOff>102629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1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112806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80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290513</xdr:rowOff>
    </xdr:from>
    <xdr:to>
      <xdr:col>22</xdr:col>
      <xdr:colOff>165100</xdr:colOff>
      <xdr:row>35</xdr:row>
      <xdr:rowOff>49213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57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59390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2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255498</xdr:rowOff>
    </xdr:from>
    <xdr:to>
      <xdr:col>19</xdr:col>
      <xdr:colOff>38100</xdr:colOff>
      <xdr:row>35</xdr:row>
      <xdr:rowOff>14198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2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24376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9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255727</xdr:rowOff>
    </xdr:from>
    <xdr:to>
      <xdr:col>15</xdr:col>
      <xdr:colOff>101600</xdr:colOff>
      <xdr:row>35</xdr:row>
      <xdr:rowOff>14427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23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24604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9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21,774
21,576
460.67
15,005,437
14,068,369
784,730
8,862,059
12,106,484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143015</xdr:rowOff>
    </xdr:from>
    <xdr:to>
      <xdr:col>24</xdr:col>
      <xdr:colOff>63500</xdr:colOff>
      <xdr:row>31</xdr:row>
      <xdr:rowOff>162919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457965"/>
          <a:ext cx="838200" cy="1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119056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136973</xdr:rowOff>
    </xdr:from>
    <xdr:to>
      <xdr:col>19</xdr:col>
      <xdr:colOff>177800</xdr:colOff>
      <xdr:row>31</xdr:row>
      <xdr:rowOff>143015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451923"/>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70691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136973</xdr:rowOff>
    </xdr:from>
    <xdr:to>
      <xdr:col>15</xdr:col>
      <xdr:colOff>50800</xdr:colOff>
      <xdr:row>34</xdr:row>
      <xdr:rowOff>72884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451923"/>
          <a:ext cx="889000" cy="45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146945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72884</xdr:rowOff>
    </xdr:from>
    <xdr:to>
      <xdr:col>10</xdr:col>
      <xdr:colOff>114300</xdr:colOff>
      <xdr:row>34</xdr:row>
      <xdr:rowOff>85571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02184"/>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108753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106973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112119</xdr:rowOff>
    </xdr:from>
    <xdr:to>
      <xdr:col>24</xdr:col>
      <xdr:colOff>114300</xdr:colOff>
      <xdr:row>32</xdr:row>
      <xdr:rowOff>42269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134996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7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92215</xdr:rowOff>
    </xdr:from>
    <xdr:to>
      <xdr:col>20</xdr:col>
      <xdr:colOff>38100</xdr:colOff>
      <xdr:row>32</xdr:row>
      <xdr:rowOff>22365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0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38892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18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86173</xdr:rowOff>
    </xdr:from>
    <xdr:to>
      <xdr:col>15</xdr:col>
      <xdr:colOff>101600</xdr:colOff>
      <xdr:row>32</xdr:row>
      <xdr:rowOff>16323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32850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1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22084</xdr:rowOff>
    </xdr:from>
    <xdr:to>
      <xdr:col>10</xdr:col>
      <xdr:colOff>165100</xdr:colOff>
      <xdr:row>34</xdr:row>
      <xdr:rowOff>123684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140211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34771</xdr:rowOff>
    </xdr:from>
    <xdr:to>
      <xdr:col>6</xdr:col>
      <xdr:colOff>38100</xdr:colOff>
      <xdr:row>34</xdr:row>
      <xdr:rowOff>136371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152898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3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158107</xdr:rowOff>
    </xdr:from>
    <xdr:to>
      <xdr:col>24</xdr:col>
      <xdr:colOff>63500</xdr:colOff>
      <xdr:row>55</xdr:row>
      <xdr:rowOff>47651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16407"/>
          <a:ext cx="838200" cy="6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26810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28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47651</xdr:rowOff>
    </xdr:from>
    <xdr:to>
      <xdr:col>19</xdr:col>
      <xdr:colOff>177800</xdr:colOff>
      <xdr:row>55</xdr:row>
      <xdr:rowOff>144980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77401"/>
          <a:ext cx="889000" cy="9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37271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153546</xdr:rowOff>
    </xdr:from>
    <xdr:to>
      <xdr:col>15</xdr:col>
      <xdr:colOff>50800</xdr:colOff>
      <xdr:row>55</xdr:row>
      <xdr:rowOff>144980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411846"/>
          <a:ext cx="889000" cy="16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87172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153546</xdr:rowOff>
    </xdr:from>
    <xdr:to>
      <xdr:col>10</xdr:col>
      <xdr:colOff>114300</xdr:colOff>
      <xdr:row>55</xdr:row>
      <xdr:rowOff>62695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11846"/>
          <a:ext cx="889000" cy="8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66423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3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73347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107307</xdr:rowOff>
    </xdr:from>
    <xdr:to>
      <xdr:col>24</xdr:col>
      <xdr:colOff>114300</xdr:colOff>
      <xdr:row>55</xdr:row>
      <xdr:rowOff>37457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130184</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1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168301</xdr:rowOff>
    </xdr:from>
    <xdr:to>
      <xdr:col>20</xdr:col>
      <xdr:colOff>38100</xdr:colOff>
      <xdr:row>55</xdr:row>
      <xdr:rowOff>98451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2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114978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0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94180</xdr:rowOff>
    </xdr:from>
    <xdr:to>
      <xdr:col>15</xdr:col>
      <xdr:colOff>101600</xdr:colOff>
      <xdr:row>56</xdr:row>
      <xdr:rowOff>24330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2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40857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9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102746</xdr:rowOff>
    </xdr:from>
    <xdr:to>
      <xdr:col>10</xdr:col>
      <xdr:colOff>165100</xdr:colOff>
      <xdr:row>55</xdr:row>
      <xdr:rowOff>32896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36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49423</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13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11895</xdr:rowOff>
    </xdr:from>
    <xdr:to>
      <xdr:col>6</xdr:col>
      <xdr:colOff>38100</xdr:colOff>
      <xdr:row>55</xdr:row>
      <xdr:rowOff>113495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130022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21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8198</xdr:rowOff>
    </xdr:from>
    <xdr:to>
      <xdr:col>24</xdr:col>
      <xdr:colOff>63500</xdr:colOff>
      <xdr:row>74</xdr:row>
      <xdr:rowOff>54775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524048"/>
          <a:ext cx="838200" cy="2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12634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8198</xdr:rowOff>
    </xdr:from>
    <xdr:to>
      <xdr:col>19</xdr:col>
      <xdr:colOff>177800</xdr:colOff>
      <xdr:row>73</xdr:row>
      <xdr:rowOff>82950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524048"/>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113333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4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82950</xdr:rowOff>
    </xdr:from>
    <xdr:to>
      <xdr:col>15</xdr:col>
      <xdr:colOff>50800</xdr:colOff>
      <xdr:row>75</xdr:row>
      <xdr:rowOff>2369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598800"/>
          <a:ext cx="889000" cy="26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156309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8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20085</xdr:rowOff>
    </xdr:from>
    <xdr:to>
      <xdr:col>10</xdr:col>
      <xdr:colOff>114300</xdr:colOff>
      <xdr:row>75</xdr:row>
      <xdr:rowOff>2369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707385"/>
          <a:ext cx="889000" cy="15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169911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148080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3975</xdr:rowOff>
    </xdr:from>
    <xdr:to>
      <xdr:col>24</xdr:col>
      <xdr:colOff>114300</xdr:colOff>
      <xdr:row>74</xdr:row>
      <xdr:rowOff>105575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6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26852</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5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128848</xdr:rowOff>
    </xdr:from>
    <xdr:to>
      <xdr:col>20</xdr:col>
      <xdr:colOff>38100</xdr:colOff>
      <xdr:row>73</xdr:row>
      <xdr:rowOff>58998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4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75525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2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32150</xdr:rowOff>
    </xdr:from>
    <xdr:to>
      <xdr:col>15</xdr:col>
      <xdr:colOff>101600</xdr:colOff>
      <xdr:row>73</xdr:row>
      <xdr:rowOff>133750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5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150277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32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123019</xdr:rowOff>
    </xdr:from>
    <xdr:to>
      <xdr:col>10</xdr:col>
      <xdr:colOff>165100</xdr:colOff>
      <xdr:row>75</xdr:row>
      <xdr:rowOff>53169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81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69696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58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140735</xdr:rowOff>
    </xdr:from>
    <xdr:to>
      <xdr:col>6</xdr:col>
      <xdr:colOff>38100</xdr:colOff>
      <xdr:row>74</xdr:row>
      <xdr:rowOff>70885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6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87412</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4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17856</xdr:rowOff>
    </xdr:from>
    <xdr:to>
      <xdr:col>24</xdr:col>
      <xdr:colOff>63500</xdr:colOff>
      <xdr:row>95</xdr:row>
      <xdr:rowOff>60300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34156"/>
          <a:ext cx="838200" cy="2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161878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17856</xdr:rowOff>
    </xdr:from>
    <xdr:to>
      <xdr:col>19</xdr:col>
      <xdr:colOff>177800</xdr:colOff>
      <xdr:row>96</xdr:row>
      <xdr:rowOff>117260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34156"/>
          <a:ext cx="889000" cy="4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16318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39497</xdr:rowOff>
    </xdr:from>
    <xdr:to>
      <xdr:col>15</xdr:col>
      <xdr:colOff>50800</xdr:colOff>
      <xdr:row>96</xdr:row>
      <xdr:rowOff>117260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498697"/>
          <a:ext cx="889000" cy="7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39497</xdr:rowOff>
    </xdr:from>
    <xdr:to>
      <xdr:col>10</xdr:col>
      <xdr:colOff>114300</xdr:colOff>
      <xdr:row>97</xdr:row>
      <xdr:rowOff>291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98697"/>
          <a:ext cx="889000" cy="13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121277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9500</xdr:rowOff>
    </xdr:from>
    <xdr:to>
      <xdr:col>24</xdr:col>
      <xdr:colOff>114300</xdr:colOff>
      <xdr:row>95</xdr:row>
      <xdr:rowOff>111100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9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159377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138506</xdr:rowOff>
    </xdr:from>
    <xdr:to>
      <xdr:col>20</xdr:col>
      <xdr:colOff>38100</xdr:colOff>
      <xdr:row>94</xdr:row>
      <xdr:rowOff>68656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8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59783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17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66460</xdr:rowOff>
    </xdr:from>
    <xdr:to>
      <xdr:col>15</xdr:col>
      <xdr:colOff>101600</xdr:colOff>
      <xdr:row>96</xdr:row>
      <xdr:rowOff>168060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159187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160147</xdr:rowOff>
    </xdr:from>
    <xdr:to>
      <xdr:col>10</xdr:col>
      <xdr:colOff>165100</xdr:colOff>
      <xdr:row>96</xdr:row>
      <xdr:rowOff>90297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106824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2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120941</xdr:rowOff>
    </xdr:from>
    <xdr:to>
      <xdr:col>6</xdr:col>
      <xdr:colOff>38100</xdr:colOff>
      <xdr:row>97</xdr:row>
      <xdr:rowOff>51091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8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42218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7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53710</xdr:rowOff>
    </xdr:from>
    <xdr:to>
      <xdr:col>54</xdr:col>
      <xdr:colOff>189865</xdr:colOff>
      <xdr:row>39</xdr:row>
      <xdr:rowOff>48561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540110"/>
          <a:ext cx="1270" cy="119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52388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3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48561</xdr:rowOff>
    </xdr:from>
    <xdr:to>
      <xdr:col>55</xdr:col>
      <xdr:colOff>88900</xdr:colOff>
      <xdr:row>39</xdr:row>
      <xdr:rowOff>48561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387</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31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53710</xdr:rowOff>
    </xdr:from>
    <xdr:to>
      <xdr:col>55</xdr:col>
      <xdr:colOff>88900</xdr:colOff>
      <xdr:row>32</xdr:row>
      <xdr:rowOff>53710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54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149594</xdr:rowOff>
    </xdr:from>
    <xdr:to>
      <xdr:col>55</xdr:col>
      <xdr:colOff>0</xdr:colOff>
      <xdr:row>36</xdr:row>
      <xdr:rowOff>71586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50344"/>
          <a:ext cx="838200" cy="9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50694</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94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72267</xdr:rowOff>
    </xdr:from>
    <xdr:to>
      <xdr:col>55</xdr:col>
      <xdr:colOff>50800</xdr:colOff>
      <xdr:row>38</xdr:row>
      <xdr:rowOff>2417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52375</xdr:rowOff>
    </xdr:from>
    <xdr:to>
      <xdr:col>50</xdr:col>
      <xdr:colOff>114300</xdr:colOff>
      <xdr:row>35</xdr:row>
      <xdr:rowOff>149594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195875"/>
          <a:ext cx="889000" cy="95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123135</xdr:rowOff>
    </xdr:from>
    <xdr:to>
      <xdr:col>50</xdr:col>
      <xdr:colOff>165100</xdr:colOff>
      <xdr:row>38</xdr:row>
      <xdr:rowOff>53285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6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44412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5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52375</xdr:rowOff>
    </xdr:from>
    <xdr:to>
      <xdr:col>45</xdr:col>
      <xdr:colOff>177800</xdr:colOff>
      <xdr:row>37</xdr:row>
      <xdr:rowOff>26927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195875"/>
          <a:ext cx="889000" cy="117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59923</xdr:rowOff>
    </xdr:from>
    <xdr:to>
      <xdr:col>46</xdr:col>
      <xdr:colOff>38100</xdr:colOff>
      <xdr:row>32</xdr:row>
      <xdr:rowOff>161523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152650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3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165687</xdr:rowOff>
    </xdr:from>
    <xdr:to>
      <xdr:col>41</xdr:col>
      <xdr:colOff>50800</xdr:colOff>
      <xdr:row>37</xdr:row>
      <xdr:rowOff>26927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166437"/>
          <a:ext cx="889000" cy="2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xdr:rowOff>
    </xdr:from>
    <xdr:to>
      <xdr:col>41</xdr:col>
      <xdr:colOff>101600</xdr:colOff>
      <xdr:row>38</xdr:row>
      <xdr:rowOff>102470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51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93597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6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29473</xdr:rowOff>
    </xdr:from>
    <xdr:to>
      <xdr:col>36</xdr:col>
      <xdr:colOff>165100</xdr:colOff>
      <xdr:row>38</xdr:row>
      <xdr:rowOff>131073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4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122200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6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20786</xdr:rowOff>
    </xdr:from>
    <xdr:to>
      <xdr:col>55</xdr:col>
      <xdr:colOff>50800</xdr:colOff>
      <xdr:row>36</xdr:row>
      <xdr:rowOff>122386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9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43663</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4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98794</xdr:rowOff>
    </xdr:from>
    <xdr:to>
      <xdr:col>50</xdr:col>
      <xdr:colOff>165100</xdr:colOff>
      <xdr:row>36</xdr:row>
      <xdr:rowOff>28944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9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45471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7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1575</xdr:rowOff>
    </xdr:from>
    <xdr:to>
      <xdr:col>46</xdr:col>
      <xdr:colOff>38100</xdr:colOff>
      <xdr:row>30</xdr:row>
      <xdr:rowOff>103175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14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119702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492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147577</xdr:rowOff>
    </xdr:from>
    <xdr:to>
      <xdr:col>41</xdr:col>
      <xdr:colOff>101600</xdr:colOff>
      <xdr:row>37</xdr:row>
      <xdr:rowOff>77727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1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0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114887</xdr:rowOff>
    </xdr:from>
    <xdr:to>
      <xdr:col>36</xdr:col>
      <xdr:colOff>165100</xdr:colOff>
      <xdr:row>36</xdr:row>
      <xdr:rowOff>45037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61564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9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53997</xdr:rowOff>
    </xdr:from>
    <xdr:to>
      <xdr:col>55</xdr:col>
      <xdr:colOff>0</xdr:colOff>
      <xdr:row>55</xdr:row>
      <xdr:rowOff>71262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483747"/>
          <a:ext cx="838200" cy="1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21280</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53997</xdr:rowOff>
    </xdr:from>
    <xdr:to>
      <xdr:col>50</xdr:col>
      <xdr:colOff>114300</xdr:colOff>
      <xdr:row>55</xdr:row>
      <xdr:rowOff>103527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483747"/>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43585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127889</xdr:rowOff>
    </xdr:from>
    <xdr:to>
      <xdr:col>45</xdr:col>
      <xdr:colOff>177800</xdr:colOff>
      <xdr:row>55</xdr:row>
      <xdr:rowOff>103527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386189"/>
          <a:ext cx="889000" cy="14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68470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127889</xdr:rowOff>
    </xdr:from>
    <xdr:to>
      <xdr:col>41</xdr:col>
      <xdr:colOff>50800</xdr:colOff>
      <xdr:row>56</xdr:row>
      <xdr:rowOff>53453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386189"/>
          <a:ext cx="889000" cy="26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11603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6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94153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20462</xdr:rowOff>
    </xdr:from>
    <xdr:to>
      <xdr:col>55</xdr:col>
      <xdr:colOff>50800</xdr:colOff>
      <xdr:row>55</xdr:row>
      <xdr:rowOff>122062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45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43339</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30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3197</xdr:rowOff>
    </xdr:from>
    <xdr:to>
      <xdr:col>50</xdr:col>
      <xdr:colOff>165100</xdr:colOff>
      <xdr:row>55</xdr:row>
      <xdr:rowOff>104797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43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121324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20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52727</xdr:rowOff>
    </xdr:from>
    <xdr:to>
      <xdr:col>46</xdr:col>
      <xdr:colOff>38100</xdr:colOff>
      <xdr:row>55</xdr:row>
      <xdr:rowOff>154327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48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170854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25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77089</xdr:rowOff>
    </xdr:from>
    <xdr:to>
      <xdr:col>41</xdr:col>
      <xdr:colOff>101600</xdr:colOff>
      <xdr:row>55</xdr:row>
      <xdr:rowOff>7239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3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23766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11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2653</xdr:rowOff>
    </xdr:from>
    <xdr:to>
      <xdr:col>36</xdr:col>
      <xdr:colOff>165100</xdr:colOff>
      <xdr:row>56</xdr:row>
      <xdr:rowOff>104253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95380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69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94503</xdr:rowOff>
    </xdr:from>
    <xdr:to>
      <xdr:col>55</xdr:col>
      <xdr:colOff>0</xdr:colOff>
      <xdr:row>79</xdr:row>
      <xdr:rowOff>95090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639053"/>
          <a:ext cx="8382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66548</xdr:rowOff>
    </xdr:from>
    <xdr:to>
      <xdr:col>50</xdr:col>
      <xdr:colOff>114300</xdr:colOff>
      <xdr:row>79</xdr:row>
      <xdr:rowOff>95090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611098"/>
          <a:ext cx="889000" cy="2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66548</xdr:rowOff>
    </xdr:from>
    <xdr:to>
      <xdr:col>45</xdr:col>
      <xdr:colOff>177800</xdr:colOff>
      <xdr:row>79</xdr:row>
      <xdr:rowOff>92903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611098"/>
          <a:ext cx="8890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1022</xdr:rowOff>
    </xdr:from>
    <xdr:to>
      <xdr:col>41</xdr:col>
      <xdr:colOff>50800</xdr:colOff>
      <xdr:row>79</xdr:row>
      <xdr:rowOff>92903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45572"/>
          <a:ext cx="889000" cy="9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43703</xdr:rowOff>
    </xdr:from>
    <xdr:to>
      <xdr:col>55</xdr:col>
      <xdr:colOff>50800</xdr:colOff>
      <xdr:row>79</xdr:row>
      <xdr:rowOff>145303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130080</xdr:rowOff>
    </xdr:from>
    <xdr:ext cx="378565"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503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44290</xdr:rowOff>
    </xdr:from>
    <xdr:to>
      <xdr:col>50</xdr:col>
      <xdr:colOff>165100</xdr:colOff>
      <xdr:row>79</xdr:row>
      <xdr:rowOff>145890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8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137017</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50017" y="13681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15748</xdr:rowOff>
    </xdr:from>
    <xdr:to>
      <xdr:col>46</xdr:col>
      <xdr:colOff>38100</xdr:colOff>
      <xdr:row>79</xdr:row>
      <xdr:rowOff>117348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108475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5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42103</xdr:rowOff>
    </xdr:from>
    <xdr:to>
      <xdr:col>41</xdr:col>
      <xdr:colOff>101600</xdr:colOff>
      <xdr:row>79</xdr:row>
      <xdr:rowOff>143703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134830</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72017" y="13679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121672</xdr:rowOff>
    </xdr:from>
    <xdr:to>
      <xdr:col>36</xdr:col>
      <xdr:colOff>165100</xdr:colOff>
      <xdr:row>79</xdr:row>
      <xdr:rowOff>51822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9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42949</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8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73537</xdr:rowOff>
    </xdr:from>
    <xdr:to>
      <xdr:col>55</xdr:col>
      <xdr:colOff>0</xdr:colOff>
      <xdr:row>93</xdr:row>
      <xdr:rowOff>164863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018387"/>
          <a:ext cx="838200" cy="9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81353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540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73537</xdr:rowOff>
    </xdr:from>
    <xdr:to>
      <xdr:col>50</xdr:col>
      <xdr:colOff>114300</xdr:colOff>
      <xdr:row>94</xdr:row>
      <xdr:rowOff>32649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018387"/>
          <a:ext cx="889000" cy="13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118533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5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141464</xdr:rowOff>
    </xdr:from>
    <xdr:to>
      <xdr:col>45</xdr:col>
      <xdr:colOff>177800</xdr:colOff>
      <xdr:row>94</xdr:row>
      <xdr:rowOff>32649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5914864"/>
          <a:ext cx="889000" cy="23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141464</xdr:rowOff>
    </xdr:from>
    <xdr:to>
      <xdr:col>41</xdr:col>
      <xdr:colOff>50800</xdr:colOff>
      <xdr:row>95</xdr:row>
      <xdr:rowOff>116856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5914864"/>
          <a:ext cx="889000" cy="48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124362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165330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6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114063</xdr:rowOff>
    </xdr:from>
    <xdr:to>
      <xdr:col>55</xdr:col>
      <xdr:colOff>50800</xdr:colOff>
      <xdr:row>94</xdr:row>
      <xdr:rowOff>44213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0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136940</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591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22737</xdr:rowOff>
    </xdr:from>
    <xdr:to>
      <xdr:col>50</xdr:col>
      <xdr:colOff>165100</xdr:colOff>
      <xdr:row>93</xdr:row>
      <xdr:rowOff>124337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59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140864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574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153299</xdr:rowOff>
    </xdr:from>
    <xdr:to>
      <xdr:col>46</xdr:col>
      <xdr:colOff>38100</xdr:colOff>
      <xdr:row>94</xdr:row>
      <xdr:rowOff>83449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0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99976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587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90664</xdr:rowOff>
    </xdr:from>
    <xdr:to>
      <xdr:col>41</xdr:col>
      <xdr:colOff>101600</xdr:colOff>
      <xdr:row>93</xdr:row>
      <xdr:rowOff>20814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586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37341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563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66056</xdr:rowOff>
    </xdr:from>
    <xdr:to>
      <xdr:col>36</xdr:col>
      <xdr:colOff>165100</xdr:colOff>
      <xdr:row>95</xdr:row>
      <xdr:rowOff>167656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35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12733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12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56686</xdr:rowOff>
    </xdr:from>
    <xdr:to>
      <xdr:col>85</xdr:col>
      <xdr:colOff>127000</xdr:colOff>
      <xdr:row>39</xdr:row>
      <xdr:rowOff>20191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571786"/>
          <a:ext cx="838200" cy="13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154391</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66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121003</xdr:rowOff>
    </xdr:from>
    <xdr:to>
      <xdr:col>81</xdr:col>
      <xdr:colOff>50800</xdr:colOff>
      <xdr:row>39</xdr:row>
      <xdr:rowOff>20191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36103"/>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83900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7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121003</xdr:rowOff>
    </xdr:from>
    <xdr:to>
      <xdr:col>76</xdr:col>
      <xdr:colOff>114300</xdr:colOff>
      <xdr:row>39</xdr:row>
      <xdr:rowOff>3536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636103"/>
          <a:ext cx="889000" cy="5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78414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76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3536</xdr:rowOff>
    </xdr:from>
    <xdr:to>
      <xdr:col>71</xdr:col>
      <xdr:colOff>177800</xdr:colOff>
      <xdr:row>39</xdr:row>
      <xdr:rowOff>92576</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690086"/>
          <a:ext cx="889000" cy="8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81794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76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5886</xdr:rowOff>
    </xdr:from>
    <xdr:to>
      <xdr:col>85</xdr:col>
      <xdr:colOff>177800</xdr:colOff>
      <xdr:row>38</xdr:row>
      <xdr:rowOff>107486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28763</xdr:rowOff>
    </xdr:from>
    <xdr:ext cx="534377"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37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140841</xdr:rowOff>
    </xdr:from>
    <xdr:to>
      <xdr:col>81</xdr:col>
      <xdr:colOff>101600</xdr:colOff>
      <xdr:row>39</xdr:row>
      <xdr:rowOff>70991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87518</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43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70203</xdr:rowOff>
    </xdr:from>
    <xdr:to>
      <xdr:col>76</xdr:col>
      <xdr:colOff>165100</xdr:colOff>
      <xdr:row>39</xdr:row>
      <xdr:rowOff>353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16881</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3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124186</xdr:rowOff>
    </xdr:from>
    <xdr:to>
      <xdr:col>72</xdr:col>
      <xdr:colOff>38100</xdr:colOff>
      <xdr:row>39</xdr:row>
      <xdr:rowOff>54336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3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70863</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41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41776</xdr:rowOff>
    </xdr:from>
    <xdr:to>
      <xdr:col>67</xdr:col>
      <xdr:colOff>101600</xdr:colOff>
      <xdr:row>39</xdr:row>
      <xdr:rowOff>143376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134503</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821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134100</xdr:rowOff>
    </xdr:from>
    <xdr:to>
      <xdr:col>85</xdr:col>
      <xdr:colOff>127000</xdr:colOff>
      <xdr:row>71</xdr:row>
      <xdr:rowOff>161207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2307050"/>
          <a:ext cx="838200" cy="2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88227</xdr:rowOff>
    </xdr:from>
    <xdr:to>
      <xdr:col>81</xdr:col>
      <xdr:colOff>50800</xdr:colOff>
      <xdr:row>71</xdr:row>
      <xdr:rowOff>134100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2261177"/>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123696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63309</xdr:rowOff>
    </xdr:from>
    <xdr:to>
      <xdr:col>76</xdr:col>
      <xdr:colOff>114300</xdr:colOff>
      <xdr:row>71</xdr:row>
      <xdr:rowOff>88227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236259"/>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39745</xdr:rowOff>
    </xdr:from>
    <xdr:to>
      <xdr:col>71</xdr:col>
      <xdr:colOff>177800</xdr:colOff>
      <xdr:row>71</xdr:row>
      <xdr:rowOff>63309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212695"/>
          <a:ext cx="8890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106075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100112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110407</xdr:rowOff>
    </xdr:from>
    <xdr:to>
      <xdr:col>85</xdr:col>
      <xdr:colOff>177800</xdr:colOff>
      <xdr:row>72</xdr:row>
      <xdr:rowOff>40557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2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133284</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13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83300</xdr:rowOff>
    </xdr:from>
    <xdr:to>
      <xdr:col>81</xdr:col>
      <xdr:colOff>101600</xdr:colOff>
      <xdr:row>72</xdr:row>
      <xdr:rowOff>13450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29977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03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37427</xdr:rowOff>
    </xdr:from>
    <xdr:to>
      <xdr:col>76</xdr:col>
      <xdr:colOff>165100</xdr:colOff>
      <xdr:row>71</xdr:row>
      <xdr:rowOff>139027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2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155554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198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12509</xdr:rowOff>
    </xdr:from>
    <xdr:to>
      <xdr:col>72</xdr:col>
      <xdr:colOff>38100</xdr:colOff>
      <xdr:row>71</xdr:row>
      <xdr:rowOff>114109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18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130636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196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160395</xdr:rowOff>
    </xdr:from>
    <xdr:to>
      <xdr:col>67</xdr:col>
      <xdr:colOff>101600</xdr:colOff>
      <xdr:row>71</xdr:row>
      <xdr:rowOff>90545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1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107072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19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34151</xdr:rowOff>
    </xdr:from>
    <xdr:to>
      <xdr:col>85</xdr:col>
      <xdr:colOff>127000</xdr:colOff>
      <xdr:row>98</xdr:row>
      <xdr:rowOff>52786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36251"/>
          <a:ext cx="838200" cy="1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148942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0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52786</xdr:rowOff>
    </xdr:from>
    <xdr:to>
      <xdr:col>81</xdr:col>
      <xdr:colOff>50800</xdr:colOff>
      <xdr:row>98</xdr:row>
      <xdr:rowOff>108866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54886"/>
          <a:ext cx="889000" cy="5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108866</xdr:rowOff>
    </xdr:from>
    <xdr:to>
      <xdr:col>76</xdr:col>
      <xdr:colOff>114300</xdr:colOff>
      <xdr:row>98</xdr:row>
      <xdr:rowOff>124092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10966"/>
          <a:ext cx="889000" cy="1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121408</xdr:rowOff>
    </xdr:from>
    <xdr:to>
      <xdr:col>71</xdr:col>
      <xdr:colOff>177800</xdr:colOff>
      <xdr:row>98</xdr:row>
      <xdr:rowOff>124092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23508"/>
          <a:ext cx="8890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154801</xdr:rowOff>
    </xdr:from>
    <xdr:to>
      <xdr:col>85</xdr:col>
      <xdr:colOff>177800</xdr:colOff>
      <xdr:row>98</xdr:row>
      <xdr:rowOff>84951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104493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3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1986</xdr:rowOff>
    </xdr:from>
    <xdr:to>
      <xdr:col>81</xdr:col>
      <xdr:colOff>101600</xdr:colOff>
      <xdr:row>98</xdr:row>
      <xdr:rowOff>103586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94713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9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58066</xdr:rowOff>
    </xdr:from>
    <xdr:to>
      <xdr:col>76</xdr:col>
      <xdr:colOff>165100</xdr:colOff>
      <xdr:row>98</xdr:row>
      <xdr:rowOff>159666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150793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5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73292</xdr:rowOff>
    </xdr:from>
    <xdr:to>
      <xdr:col>72</xdr:col>
      <xdr:colOff>38100</xdr:colOff>
      <xdr:row>99</xdr:row>
      <xdr:rowOff>3442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166019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6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70608</xdr:rowOff>
    </xdr:from>
    <xdr:to>
      <xdr:col>67</xdr:col>
      <xdr:colOff>101600</xdr:colOff>
      <xdr:row>99</xdr:row>
      <xdr:rowOff>758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163335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166942</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82042"/>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116142</xdr:rowOff>
    </xdr:from>
    <xdr:to>
      <xdr:col>98</xdr:col>
      <xdr:colOff>38100</xdr:colOff>
      <xdr:row>39</xdr:row>
      <xdr:rowOff>46292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37419</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23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66548</xdr:rowOff>
    </xdr:from>
    <xdr:to>
      <xdr:col>116</xdr:col>
      <xdr:colOff>63500</xdr:colOff>
      <xdr:row>57</xdr:row>
      <xdr:rowOff>71501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839198"/>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71501</xdr:rowOff>
    </xdr:from>
    <xdr:to>
      <xdr:col>111</xdr:col>
      <xdr:colOff>177800</xdr:colOff>
      <xdr:row>57</xdr:row>
      <xdr:rowOff>77851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84415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77851</xdr:rowOff>
    </xdr:from>
    <xdr:to>
      <xdr:col>107</xdr:col>
      <xdr:colOff>50800</xdr:colOff>
      <xdr:row>57</xdr:row>
      <xdr:rowOff>83566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85050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83566</xdr:rowOff>
    </xdr:from>
    <xdr:to>
      <xdr:col>102</xdr:col>
      <xdr:colOff>114300</xdr:colOff>
      <xdr:row>57</xdr:row>
      <xdr:rowOff>88519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85621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7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165625</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20701</xdr:rowOff>
    </xdr:from>
    <xdr:to>
      <xdr:col>112</xdr:col>
      <xdr:colOff>38100</xdr:colOff>
      <xdr:row>57</xdr:row>
      <xdr:rowOff>122301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9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113428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88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27051</xdr:rowOff>
    </xdr:from>
    <xdr:to>
      <xdr:col>107</xdr:col>
      <xdr:colOff>101600</xdr:colOff>
      <xdr:row>57</xdr:row>
      <xdr:rowOff>128651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119778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89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32766</xdr:rowOff>
    </xdr:from>
    <xdr:to>
      <xdr:col>102</xdr:col>
      <xdr:colOff>165100</xdr:colOff>
      <xdr:row>57</xdr:row>
      <xdr:rowOff>134366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150893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58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37719</xdr:rowOff>
    </xdr:from>
    <xdr:to>
      <xdr:col>98</xdr:col>
      <xdr:colOff>38100</xdr:colOff>
      <xdr:row>57</xdr:row>
      <xdr:rowOff>139319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130446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90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2174</xdr:rowOff>
    </xdr:from>
    <xdr:to>
      <xdr:col>116</xdr:col>
      <xdr:colOff>63500</xdr:colOff>
      <xdr:row>72</xdr:row>
      <xdr:rowOff>45220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346574"/>
          <a:ext cx="838200" cy="4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111538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97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45220</xdr:rowOff>
    </xdr:from>
    <xdr:to>
      <xdr:col>111</xdr:col>
      <xdr:colOff>177800</xdr:colOff>
      <xdr:row>72</xdr:row>
      <xdr:rowOff>106530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389620"/>
          <a:ext cx="889000" cy="6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87307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84356</xdr:rowOff>
    </xdr:from>
    <xdr:to>
      <xdr:col>107</xdr:col>
      <xdr:colOff>50800</xdr:colOff>
      <xdr:row>72</xdr:row>
      <xdr:rowOff>106530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242875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99514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84356</xdr:rowOff>
    </xdr:from>
    <xdr:to>
      <xdr:col>102</xdr:col>
      <xdr:colOff>114300</xdr:colOff>
      <xdr:row>72</xdr:row>
      <xdr:rowOff>113663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428756"/>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151658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97822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122824</xdr:rowOff>
    </xdr:from>
    <xdr:to>
      <xdr:col>116</xdr:col>
      <xdr:colOff>114300</xdr:colOff>
      <xdr:row>72</xdr:row>
      <xdr:rowOff>52974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2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37751</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21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165870</xdr:rowOff>
    </xdr:from>
    <xdr:to>
      <xdr:col>112</xdr:col>
      <xdr:colOff>38100</xdr:colOff>
      <xdr:row>72</xdr:row>
      <xdr:rowOff>96020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33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112547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11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55730</xdr:rowOff>
    </xdr:from>
    <xdr:to>
      <xdr:col>107</xdr:col>
      <xdr:colOff>101600</xdr:colOff>
      <xdr:row>72</xdr:row>
      <xdr:rowOff>157330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40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2407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17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33556</xdr:rowOff>
    </xdr:from>
    <xdr:to>
      <xdr:col>102</xdr:col>
      <xdr:colOff>165100</xdr:colOff>
      <xdr:row>72</xdr:row>
      <xdr:rowOff>135156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37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151683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15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62863</xdr:rowOff>
    </xdr:from>
    <xdr:to>
      <xdr:col>98</xdr:col>
      <xdr:colOff>38100</xdr:colOff>
      <xdr:row>72</xdr:row>
      <xdr:rowOff>164463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40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9540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18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646,109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円となっており、義務的経費である人件費、扶助費及び公債費の合計が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261,117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円（構成比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％）で、投資的経費である普通建設事業費、災害復旧費の合計は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78,621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円（構成比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％）となっている。住民一人当たりコストが最も高いのは人件費の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120,078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円で、次いで物件費の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103,309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円、補助費等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94,949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円と続いており、いずれも類似団体平均と比べて高い水準にある。前年度と比べ増減の大きい項目の要因は次のとおりである。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％）：降雪量が少なかっため除雪経費が前年度より減少したほか、町道などの維持補修工事の減少が要因である。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％）：子育て世帯への臨時特別給付金支給の減や住民税非課税世帯に対する給付金支給の減少などが要因である。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月の大雨災害による土木施設や農業用施設、公共施設の復旧工事により増加している。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％）：漆沢地区町有施設解体工事、原油価格高騰に伴う保養センター等施設指定管理委託料の追加などにより増加している。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21,774
21,576
460.67
15,005,437
14,068,369
784,730
8,862,059
12,106,484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2540</xdr:rowOff>
    </xdr:from>
    <xdr:to>
      <xdr:col>24</xdr:col>
      <xdr:colOff>62865</xdr:colOff>
      <xdr:row>38</xdr:row>
      <xdr:rowOff>134475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488940"/>
          <a:ext cx="1270" cy="116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138302</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134475</xdr:rowOff>
    </xdr:from>
    <xdr:to>
      <xdr:col>24</xdr:col>
      <xdr:colOff>152400</xdr:colOff>
      <xdr:row>38</xdr:row>
      <xdr:rowOff>134475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120667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26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2540</xdr:rowOff>
    </xdr:from>
    <xdr:to>
      <xdr:col>24</xdr:col>
      <xdr:colOff>152400</xdr:colOff>
      <xdr:row>32</xdr:row>
      <xdr:rowOff>2540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48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2540</xdr:rowOff>
    </xdr:from>
    <xdr:to>
      <xdr:col>24</xdr:col>
      <xdr:colOff>63500</xdr:colOff>
      <xdr:row>32</xdr:row>
      <xdr:rowOff>46301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488940"/>
          <a:ext cx="8382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82023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103596</xdr:rowOff>
    </xdr:from>
    <xdr:to>
      <xdr:col>24</xdr:col>
      <xdr:colOff>114300</xdr:colOff>
      <xdr:row>36</xdr:row>
      <xdr:rowOff>33746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0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152110</xdr:rowOff>
    </xdr:from>
    <xdr:to>
      <xdr:col>19</xdr:col>
      <xdr:colOff>177800</xdr:colOff>
      <xdr:row>32</xdr:row>
      <xdr:rowOff>46301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467060"/>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97391</xdr:rowOff>
    </xdr:from>
    <xdr:to>
      <xdr:col>20</xdr:col>
      <xdr:colOff>38100</xdr:colOff>
      <xdr:row>36</xdr:row>
      <xdr:rowOff>27541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18668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9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28339</xdr:rowOff>
    </xdr:from>
    <xdr:to>
      <xdr:col>15</xdr:col>
      <xdr:colOff>50800</xdr:colOff>
      <xdr:row>31</xdr:row>
      <xdr:rowOff>152110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43289"/>
          <a:ext cx="889000" cy="12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112087</xdr:rowOff>
    </xdr:from>
    <xdr:to>
      <xdr:col>15</xdr:col>
      <xdr:colOff>101600</xdr:colOff>
      <xdr:row>36</xdr:row>
      <xdr:rowOff>42237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1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33364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0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28339</xdr:rowOff>
    </xdr:from>
    <xdr:to>
      <xdr:col>10</xdr:col>
      <xdr:colOff>114300</xdr:colOff>
      <xdr:row>31</xdr:row>
      <xdr:rowOff>45648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43289"/>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54610</xdr:rowOff>
    </xdr:from>
    <xdr:to>
      <xdr:col>10</xdr:col>
      <xdr:colOff>165100</xdr:colOff>
      <xdr:row>35</xdr:row>
      <xdr:rowOff>156210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147337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25219</xdr:rowOff>
    </xdr:from>
    <xdr:to>
      <xdr:col>6</xdr:col>
      <xdr:colOff>38100</xdr:colOff>
      <xdr:row>35</xdr:row>
      <xdr:rowOff>126819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117946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123190</xdr:rowOff>
    </xdr:from>
    <xdr:to>
      <xdr:col>24</xdr:col>
      <xdr:colOff>114300</xdr:colOff>
      <xdr:row>32</xdr:row>
      <xdr:rowOff>53340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76217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166951</xdr:rowOff>
    </xdr:from>
    <xdr:to>
      <xdr:col>20</xdr:col>
      <xdr:colOff>38100</xdr:colOff>
      <xdr:row>32</xdr:row>
      <xdr:rowOff>97101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113628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2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101310</xdr:rowOff>
    </xdr:from>
    <xdr:to>
      <xdr:col>15</xdr:col>
      <xdr:colOff>101600</xdr:colOff>
      <xdr:row>32</xdr:row>
      <xdr:rowOff>31460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47987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1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148989</xdr:rowOff>
    </xdr:from>
    <xdr:to>
      <xdr:col>10</xdr:col>
      <xdr:colOff>165100</xdr:colOff>
      <xdr:row>31</xdr:row>
      <xdr:rowOff>79139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29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95666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6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166298</xdr:rowOff>
    </xdr:from>
    <xdr:to>
      <xdr:col>6</xdr:col>
      <xdr:colOff>38100</xdr:colOff>
      <xdr:row>31</xdr:row>
      <xdr:rowOff>96448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112975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99371</xdr:rowOff>
    </xdr:from>
    <xdr:to>
      <xdr:col>24</xdr:col>
      <xdr:colOff>63500</xdr:colOff>
      <xdr:row>57</xdr:row>
      <xdr:rowOff>112640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72021"/>
          <a:ext cx="838200" cy="1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81570</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74664</xdr:rowOff>
    </xdr:from>
    <xdr:to>
      <xdr:col>19</xdr:col>
      <xdr:colOff>177800</xdr:colOff>
      <xdr:row>57</xdr:row>
      <xdr:rowOff>99371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75864"/>
          <a:ext cx="889000" cy="19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158573</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74664</xdr:rowOff>
    </xdr:from>
    <xdr:to>
      <xdr:col>15</xdr:col>
      <xdr:colOff>50800</xdr:colOff>
      <xdr:row>57</xdr:row>
      <xdr:rowOff>129100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75864"/>
          <a:ext cx="889000" cy="22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142626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129100</xdr:rowOff>
    </xdr:from>
    <xdr:to>
      <xdr:col>10</xdr:col>
      <xdr:colOff>114300</xdr:colOff>
      <xdr:row>57</xdr:row>
      <xdr:rowOff>157261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01750"/>
          <a:ext cx="889000" cy="2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32413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61840</xdr:rowOff>
    </xdr:from>
    <xdr:to>
      <xdr:col>24</xdr:col>
      <xdr:colOff>114300</xdr:colOff>
      <xdr:row>57</xdr:row>
      <xdr:rowOff>163440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37119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48571</xdr:rowOff>
    </xdr:from>
    <xdr:to>
      <xdr:col>20</xdr:col>
      <xdr:colOff>38100</xdr:colOff>
      <xdr:row>57</xdr:row>
      <xdr:rowOff>150171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166698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9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23864</xdr:rowOff>
    </xdr:from>
    <xdr:to>
      <xdr:col>15</xdr:col>
      <xdr:colOff>101600</xdr:colOff>
      <xdr:row>56</xdr:row>
      <xdr:rowOff>125464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141991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0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78300</xdr:rowOff>
    </xdr:from>
    <xdr:to>
      <xdr:col>10</xdr:col>
      <xdr:colOff>165100</xdr:colOff>
      <xdr:row>58</xdr:row>
      <xdr:rowOff>8450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24977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2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106461</xdr:rowOff>
    </xdr:from>
    <xdr:to>
      <xdr:col>6</xdr:col>
      <xdr:colOff>38100</xdr:colOff>
      <xdr:row>58</xdr:row>
      <xdr:rowOff>36611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27738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7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85903</xdr:rowOff>
    </xdr:from>
    <xdr:to>
      <xdr:col>24</xdr:col>
      <xdr:colOff>63500</xdr:colOff>
      <xdr:row>74</xdr:row>
      <xdr:rowOff>153810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73203"/>
          <a:ext cx="838200" cy="6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141521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71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85903</xdr:rowOff>
    </xdr:from>
    <xdr:to>
      <xdr:col>19</xdr:col>
      <xdr:colOff>177800</xdr:colOff>
      <xdr:row>76</xdr:row>
      <xdr:rowOff>52705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73203"/>
          <a:ext cx="889000" cy="30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123589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5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52705</xdr:rowOff>
    </xdr:from>
    <xdr:to>
      <xdr:col>15</xdr:col>
      <xdr:colOff>50800</xdr:colOff>
      <xdr:row>76</xdr:row>
      <xdr:rowOff>98310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82905"/>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91127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98310</xdr:rowOff>
    </xdr:from>
    <xdr:to>
      <xdr:col>10</xdr:col>
      <xdr:colOff>114300</xdr:colOff>
      <xdr:row>77</xdr:row>
      <xdr:rowOff>68072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28510"/>
          <a:ext cx="889000" cy="1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103010</xdr:rowOff>
    </xdr:from>
    <xdr:to>
      <xdr:col>24</xdr:col>
      <xdr:colOff>114300</xdr:colOff>
      <xdr:row>75</xdr:row>
      <xdr:rowOff>33160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125887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4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35103</xdr:rowOff>
    </xdr:from>
    <xdr:to>
      <xdr:col>20</xdr:col>
      <xdr:colOff>38100</xdr:colOff>
      <xdr:row>74</xdr:row>
      <xdr:rowOff>136703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153230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9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1905</xdr:rowOff>
    </xdr:from>
    <xdr:to>
      <xdr:col>15</xdr:col>
      <xdr:colOff>101600</xdr:colOff>
      <xdr:row>76</xdr:row>
      <xdr:rowOff>103505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120032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0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47510</xdr:rowOff>
    </xdr:from>
    <xdr:to>
      <xdr:col>10</xdr:col>
      <xdr:colOff>165100</xdr:colOff>
      <xdr:row>76</xdr:row>
      <xdr:rowOff>149110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165638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5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17272</xdr:rowOff>
    </xdr:from>
    <xdr:to>
      <xdr:col>6</xdr:col>
      <xdr:colOff>38100</xdr:colOff>
      <xdr:row>77</xdr:row>
      <xdr:rowOff>118872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135399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9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106781</xdr:rowOff>
    </xdr:from>
    <xdr:to>
      <xdr:col>24</xdr:col>
      <xdr:colOff>62865</xdr:colOff>
      <xdr:row>99</xdr:row>
      <xdr:rowOff>120802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281"/>
          <a:ext cx="1270" cy="15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124629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120802</xdr:rowOff>
    </xdr:from>
    <xdr:to>
      <xdr:col>24</xdr:col>
      <xdr:colOff>152400</xdr:colOff>
      <xdr:row>99</xdr:row>
      <xdr:rowOff>120802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53458</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106781</xdr:rowOff>
    </xdr:from>
    <xdr:to>
      <xdr:col>24</xdr:col>
      <xdr:colOff>152400</xdr:colOff>
      <xdr:row>90</xdr:row>
      <xdr:rowOff>106781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99619</xdr:rowOff>
    </xdr:from>
    <xdr:to>
      <xdr:col>24</xdr:col>
      <xdr:colOff>63500</xdr:colOff>
      <xdr:row>95</xdr:row>
      <xdr:rowOff>161798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5873019"/>
          <a:ext cx="838200" cy="57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80281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101854</xdr:rowOff>
    </xdr:from>
    <xdr:to>
      <xdr:col>24</xdr:col>
      <xdr:colOff>114300</xdr:colOff>
      <xdr:row>97</xdr:row>
      <xdr:rowOff>32004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99619</xdr:rowOff>
    </xdr:from>
    <xdr:to>
      <xdr:col>19</xdr:col>
      <xdr:colOff>177800</xdr:colOff>
      <xdr:row>93</xdr:row>
      <xdr:rowOff>10464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873019"/>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90652</xdr:rowOff>
    </xdr:from>
    <xdr:to>
      <xdr:col>20</xdr:col>
      <xdr:colOff>38100</xdr:colOff>
      <xdr:row>97</xdr:row>
      <xdr:rowOff>20802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11929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10464</xdr:rowOff>
    </xdr:from>
    <xdr:to>
      <xdr:col>15</xdr:col>
      <xdr:colOff>50800</xdr:colOff>
      <xdr:row>97</xdr:row>
      <xdr:rowOff>34544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5955314"/>
          <a:ext cx="889000" cy="7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57658</xdr:rowOff>
    </xdr:from>
    <xdr:to>
      <xdr:col>15</xdr:col>
      <xdr:colOff>101600</xdr:colOff>
      <xdr:row>97</xdr:row>
      <xdr:rowOff>159258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150385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119545</xdr:rowOff>
    </xdr:from>
    <xdr:to>
      <xdr:col>10</xdr:col>
      <xdr:colOff>114300</xdr:colOff>
      <xdr:row>97</xdr:row>
      <xdr:rowOff>34544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235845"/>
          <a:ext cx="889000" cy="4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64097</xdr:rowOff>
    </xdr:from>
    <xdr:to>
      <xdr:col>10</xdr:col>
      <xdr:colOff>165100</xdr:colOff>
      <xdr:row>97</xdr:row>
      <xdr:rowOff>165697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156824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133401</xdr:rowOff>
    </xdr:from>
    <xdr:to>
      <xdr:col>6</xdr:col>
      <xdr:colOff>38100</xdr:colOff>
      <xdr:row>98</xdr:row>
      <xdr:rowOff>63551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54678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110998</xdr:rowOff>
    </xdr:from>
    <xdr:to>
      <xdr:col>24</xdr:col>
      <xdr:colOff>114300</xdr:colOff>
      <xdr:row>96</xdr:row>
      <xdr:rowOff>41148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133875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5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48819</xdr:rowOff>
    </xdr:from>
    <xdr:to>
      <xdr:col>20</xdr:col>
      <xdr:colOff>38100</xdr:colOff>
      <xdr:row>92</xdr:row>
      <xdr:rowOff>150419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8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166946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5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131114</xdr:rowOff>
    </xdr:from>
    <xdr:to>
      <xdr:col>15</xdr:col>
      <xdr:colOff>101600</xdr:colOff>
      <xdr:row>93</xdr:row>
      <xdr:rowOff>61264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90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77791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67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155194</xdr:rowOff>
    </xdr:from>
    <xdr:to>
      <xdr:col>10</xdr:col>
      <xdr:colOff>165100</xdr:colOff>
      <xdr:row>97</xdr:row>
      <xdr:rowOff>85344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101871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68745</xdr:rowOff>
    </xdr:from>
    <xdr:to>
      <xdr:col>6</xdr:col>
      <xdr:colOff>38100</xdr:colOff>
      <xdr:row>94</xdr:row>
      <xdr:rowOff>170345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1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15422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59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130175</xdr:rowOff>
    </xdr:from>
    <xdr:to>
      <xdr:col>55</xdr:col>
      <xdr:colOff>0</xdr:colOff>
      <xdr:row>39</xdr:row>
      <xdr:rowOff>37211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73825"/>
          <a:ext cx="838200" cy="2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10160</xdr:rowOff>
    </xdr:from>
    <xdr:to>
      <xdr:col>50</xdr:col>
      <xdr:colOff>114300</xdr:colOff>
      <xdr:row>37</xdr:row>
      <xdr:rowOff>130175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182360"/>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10160</xdr:rowOff>
    </xdr:from>
    <xdr:to>
      <xdr:col>45</xdr:col>
      <xdr:colOff>177800</xdr:colOff>
      <xdr:row>38</xdr:row>
      <xdr:rowOff>64262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182360"/>
          <a:ext cx="889000" cy="39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64262</xdr:rowOff>
    </xdr:from>
    <xdr:to>
      <xdr:col>41</xdr:col>
      <xdr:colOff>50800</xdr:colOff>
      <xdr:row>38</xdr:row>
      <xdr:rowOff>119888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79362"/>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157861</xdr:rowOff>
    </xdr:from>
    <xdr:to>
      <xdr:col>55</xdr:col>
      <xdr:colOff>50800</xdr:colOff>
      <xdr:row>39</xdr:row>
      <xdr:rowOff>88011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72788</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87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79375</xdr:rowOff>
    </xdr:from>
    <xdr:to>
      <xdr:col>50</xdr:col>
      <xdr:colOff>165100</xdr:colOff>
      <xdr:row>38</xdr:row>
      <xdr:rowOff>9525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652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15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130810</xdr:rowOff>
    </xdr:from>
    <xdr:to>
      <xdr:col>46</xdr:col>
      <xdr:colOff>38100</xdr:colOff>
      <xdr:row>36</xdr:row>
      <xdr:rowOff>60960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77487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90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13462</xdr:rowOff>
    </xdr:from>
    <xdr:to>
      <xdr:col>41</xdr:col>
      <xdr:colOff>101600</xdr:colOff>
      <xdr:row>38</xdr:row>
      <xdr:rowOff>115062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106189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69088</xdr:rowOff>
    </xdr:from>
    <xdr:to>
      <xdr:col>36</xdr:col>
      <xdr:colOff>165100</xdr:colOff>
      <xdr:row>38</xdr:row>
      <xdr:rowOff>170688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161815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76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116745</xdr:rowOff>
    </xdr:from>
    <xdr:to>
      <xdr:col>55</xdr:col>
      <xdr:colOff>0</xdr:colOff>
      <xdr:row>55</xdr:row>
      <xdr:rowOff>103372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375045"/>
          <a:ext cx="838200" cy="1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134116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35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103372</xdr:rowOff>
    </xdr:from>
    <xdr:to>
      <xdr:col>50</xdr:col>
      <xdr:colOff>114300</xdr:colOff>
      <xdr:row>56</xdr:row>
      <xdr:rowOff>16808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533122"/>
          <a:ext cx="889000" cy="8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97085</xdr:rowOff>
    </xdr:from>
    <xdr:to>
      <xdr:col>45</xdr:col>
      <xdr:colOff>177800</xdr:colOff>
      <xdr:row>56</xdr:row>
      <xdr:rowOff>16808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526835"/>
          <a:ext cx="889000" cy="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97085</xdr:rowOff>
    </xdr:from>
    <xdr:to>
      <xdr:col>41</xdr:col>
      <xdr:colOff>50800</xdr:colOff>
      <xdr:row>56</xdr:row>
      <xdr:rowOff>41821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526835"/>
          <a:ext cx="889000" cy="11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50468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54887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65945</xdr:rowOff>
    </xdr:from>
    <xdr:to>
      <xdr:col>55</xdr:col>
      <xdr:colOff>50800</xdr:colOff>
      <xdr:row>54</xdr:row>
      <xdr:rowOff>167545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3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88822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17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52572</xdr:rowOff>
    </xdr:from>
    <xdr:to>
      <xdr:col>50</xdr:col>
      <xdr:colOff>165100</xdr:colOff>
      <xdr:row>55</xdr:row>
      <xdr:rowOff>154172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48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170699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25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137458</xdr:rowOff>
    </xdr:from>
    <xdr:to>
      <xdr:col>46</xdr:col>
      <xdr:colOff>38100</xdr:colOff>
      <xdr:row>56</xdr:row>
      <xdr:rowOff>67608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6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84135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34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46285</xdr:rowOff>
    </xdr:from>
    <xdr:to>
      <xdr:col>41</xdr:col>
      <xdr:colOff>101600</xdr:colOff>
      <xdr:row>55</xdr:row>
      <xdr:rowOff>147885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4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164412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2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162471</xdr:rowOff>
    </xdr:from>
    <xdr:to>
      <xdr:col>36</xdr:col>
      <xdr:colOff>165100</xdr:colOff>
      <xdr:row>56</xdr:row>
      <xdr:rowOff>92621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9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109148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140843</xdr:rowOff>
    </xdr:from>
    <xdr:to>
      <xdr:col>55</xdr:col>
      <xdr:colOff>0</xdr:colOff>
      <xdr:row>74</xdr:row>
      <xdr:rowOff>114815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656693"/>
          <a:ext cx="838200" cy="14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52599</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8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140843</xdr:rowOff>
    </xdr:from>
    <xdr:to>
      <xdr:col>50</xdr:col>
      <xdr:colOff>114300</xdr:colOff>
      <xdr:row>74</xdr:row>
      <xdr:rowOff>102895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656693"/>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51292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5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102895</xdr:rowOff>
    </xdr:from>
    <xdr:to>
      <xdr:col>45</xdr:col>
      <xdr:colOff>177800</xdr:colOff>
      <xdr:row>76</xdr:row>
      <xdr:rowOff>29025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790195"/>
          <a:ext cx="889000" cy="26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46198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2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77684</xdr:rowOff>
    </xdr:from>
    <xdr:to>
      <xdr:col>41</xdr:col>
      <xdr:colOff>50800</xdr:colOff>
      <xdr:row>76</xdr:row>
      <xdr:rowOff>29025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936434"/>
          <a:ext cx="889000" cy="1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159224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64015</xdr:rowOff>
    </xdr:from>
    <xdr:to>
      <xdr:col>55</xdr:col>
      <xdr:colOff>50800</xdr:colOff>
      <xdr:row>74</xdr:row>
      <xdr:rowOff>165615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75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86892</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60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90043</xdr:rowOff>
    </xdr:from>
    <xdr:to>
      <xdr:col>50</xdr:col>
      <xdr:colOff>165100</xdr:colOff>
      <xdr:row>74</xdr:row>
      <xdr:rowOff>20193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6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36720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38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52095</xdr:rowOff>
    </xdr:from>
    <xdr:to>
      <xdr:col>46</xdr:col>
      <xdr:colOff>38100</xdr:colOff>
      <xdr:row>74</xdr:row>
      <xdr:rowOff>153695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7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170222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51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149675</xdr:rowOff>
    </xdr:from>
    <xdr:to>
      <xdr:col>41</xdr:col>
      <xdr:colOff>101600</xdr:colOff>
      <xdr:row>76</xdr:row>
      <xdr:rowOff>79825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0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96352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7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26884</xdr:rowOff>
    </xdr:from>
    <xdr:to>
      <xdr:col>36</xdr:col>
      <xdr:colOff>165100</xdr:colOff>
      <xdr:row>75</xdr:row>
      <xdr:rowOff>128484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88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145011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66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165212</xdr:rowOff>
    </xdr:from>
    <xdr:to>
      <xdr:col>55</xdr:col>
      <xdr:colOff>0</xdr:colOff>
      <xdr:row>93</xdr:row>
      <xdr:rowOff>76287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5767162"/>
          <a:ext cx="838200" cy="2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74688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2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27617</xdr:rowOff>
    </xdr:from>
    <xdr:to>
      <xdr:col>50</xdr:col>
      <xdr:colOff>114300</xdr:colOff>
      <xdr:row>93</xdr:row>
      <xdr:rowOff>76287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5972467"/>
          <a:ext cx="889000" cy="4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13149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51050</xdr:rowOff>
    </xdr:from>
    <xdr:to>
      <xdr:col>45</xdr:col>
      <xdr:colOff>177800</xdr:colOff>
      <xdr:row>93</xdr:row>
      <xdr:rowOff>27617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5824450"/>
          <a:ext cx="889000" cy="14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28877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31984</xdr:rowOff>
    </xdr:from>
    <xdr:to>
      <xdr:col>41</xdr:col>
      <xdr:colOff>50800</xdr:colOff>
      <xdr:row>92</xdr:row>
      <xdr:rowOff>51050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5805384"/>
          <a:ext cx="889000" cy="1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12532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55760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114412</xdr:rowOff>
    </xdr:from>
    <xdr:to>
      <xdr:col>55</xdr:col>
      <xdr:colOff>50800</xdr:colOff>
      <xdr:row>92</xdr:row>
      <xdr:rowOff>44562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571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137289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56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25487</xdr:rowOff>
    </xdr:from>
    <xdr:to>
      <xdr:col>50</xdr:col>
      <xdr:colOff>165100</xdr:colOff>
      <xdr:row>93</xdr:row>
      <xdr:rowOff>127087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59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143614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74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148267</xdr:rowOff>
    </xdr:from>
    <xdr:to>
      <xdr:col>46</xdr:col>
      <xdr:colOff>38100</xdr:colOff>
      <xdr:row>93</xdr:row>
      <xdr:rowOff>78417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592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94944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569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250</xdr:rowOff>
    </xdr:from>
    <xdr:to>
      <xdr:col>41</xdr:col>
      <xdr:colOff>101600</xdr:colOff>
      <xdr:row>92</xdr:row>
      <xdr:rowOff>101850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57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118377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554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152634</xdr:rowOff>
    </xdr:from>
    <xdr:to>
      <xdr:col>36</xdr:col>
      <xdr:colOff>165100</xdr:colOff>
      <xdr:row>92</xdr:row>
      <xdr:rowOff>82784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575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99311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52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138740</xdr:rowOff>
    </xdr:from>
    <xdr:to>
      <xdr:col>85</xdr:col>
      <xdr:colOff>127000</xdr:colOff>
      <xdr:row>36</xdr:row>
      <xdr:rowOff>57084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139490"/>
          <a:ext cx="838200" cy="8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166174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66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21560</xdr:rowOff>
    </xdr:from>
    <xdr:to>
      <xdr:col>81</xdr:col>
      <xdr:colOff>50800</xdr:colOff>
      <xdr:row>36</xdr:row>
      <xdr:rowOff>57084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193760"/>
          <a:ext cx="8890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123105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21560</xdr:rowOff>
    </xdr:from>
    <xdr:to>
      <xdr:col>76</xdr:col>
      <xdr:colOff>114300</xdr:colOff>
      <xdr:row>36</xdr:row>
      <xdr:rowOff>34132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193760"/>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124475</xdr:rowOff>
    </xdr:from>
    <xdr:to>
      <xdr:col>71</xdr:col>
      <xdr:colOff>177800</xdr:colOff>
      <xdr:row>36</xdr:row>
      <xdr:rowOff>34132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5610875"/>
          <a:ext cx="889000" cy="59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109755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97594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87940</xdr:rowOff>
    </xdr:from>
    <xdr:to>
      <xdr:col>85</xdr:col>
      <xdr:colOff>177800</xdr:colOff>
      <xdr:row>36</xdr:row>
      <xdr:rowOff>18090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08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110817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4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6284</xdr:rowOff>
    </xdr:from>
    <xdr:to>
      <xdr:col>81</xdr:col>
      <xdr:colOff>101600</xdr:colOff>
      <xdr:row>36</xdr:row>
      <xdr:rowOff>107884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124411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95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142210</xdr:rowOff>
    </xdr:from>
    <xdr:to>
      <xdr:col>76</xdr:col>
      <xdr:colOff>165100</xdr:colOff>
      <xdr:row>36</xdr:row>
      <xdr:rowOff>72360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14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63487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3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154782</xdr:rowOff>
    </xdr:from>
    <xdr:to>
      <xdr:col>72</xdr:col>
      <xdr:colOff>38100</xdr:colOff>
      <xdr:row>36</xdr:row>
      <xdr:rowOff>84932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15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101459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73675</xdr:rowOff>
    </xdr:from>
    <xdr:to>
      <xdr:col>67</xdr:col>
      <xdr:colOff>101600</xdr:colOff>
      <xdr:row>33</xdr:row>
      <xdr:rowOff>3825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5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20352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33924</xdr:rowOff>
    </xdr:from>
    <xdr:to>
      <xdr:col>85</xdr:col>
      <xdr:colOff>127000</xdr:colOff>
      <xdr:row>52</xdr:row>
      <xdr:rowOff>141382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8949324"/>
          <a:ext cx="838200" cy="10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1540</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02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33924</xdr:rowOff>
    </xdr:from>
    <xdr:to>
      <xdr:col>81</xdr:col>
      <xdr:colOff>50800</xdr:colOff>
      <xdr:row>52</xdr:row>
      <xdr:rowOff>80525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8949324"/>
          <a:ext cx="889000" cy="4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76895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7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80525</xdr:rowOff>
    </xdr:from>
    <xdr:to>
      <xdr:col>76</xdr:col>
      <xdr:colOff>114300</xdr:colOff>
      <xdr:row>53</xdr:row>
      <xdr:rowOff>97327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8995925"/>
          <a:ext cx="889000" cy="18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60893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97327</xdr:rowOff>
    </xdr:from>
    <xdr:to>
      <xdr:col>71</xdr:col>
      <xdr:colOff>177800</xdr:colOff>
      <xdr:row>54</xdr:row>
      <xdr:rowOff>160992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184177"/>
          <a:ext cx="889000" cy="23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115480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157934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90582</xdr:rowOff>
    </xdr:from>
    <xdr:to>
      <xdr:col>85</xdr:col>
      <xdr:colOff>177800</xdr:colOff>
      <xdr:row>53</xdr:row>
      <xdr:rowOff>20732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0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113459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88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154574</xdr:rowOff>
    </xdr:from>
    <xdr:to>
      <xdr:col>81</xdr:col>
      <xdr:colOff>101600</xdr:colOff>
      <xdr:row>52</xdr:row>
      <xdr:rowOff>84724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889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101251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86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29725</xdr:rowOff>
    </xdr:from>
    <xdr:to>
      <xdr:col>76</xdr:col>
      <xdr:colOff>165100</xdr:colOff>
      <xdr:row>52</xdr:row>
      <xdr:rowOff>131325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89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147852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872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46527</xdr:rowOff>
    </xdr:from>
    <xdr:to>
      <xdr:col>72</xdr:col>
      <xdr:colOff>38100</xdr:colOff>
      <xdr:row>53</xdr:row>
      <xdr:rowOff>148127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13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164654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89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110192</xdr:rowOff>
    </xdr:from>
    <xdr:to>
      <xdr:col>67</xdr:col>
      <xdr:colOff>101600</xdr:colOff>
      <xdr:row>55</xdr:row>
      <xdr:rowOff>40342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3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56869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14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56685</xdr:rowOff>
    </xdr:from>
    <xdr:to>
      <xdr:col>85</xdr:col>
      <xdr:colOff>127000</xdr:colOff>
      <xdr:row>79</xdr:row>
      <xdr:rowOff>20191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429785"/>
          <a:ext cx="838200" cy="13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154391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52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121003</xdr:rowOff>
    </xdr:from>
    <xdr:to>
      <xdr:col>81</xdr:col>
      <xdr:colOff>50800</xdr:colOff>
      <xdr:row>79</xdr:row>
      <xdr:rowOff>20191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94103"/>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83901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62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121003</xdr:rowOff>
    </xdr:from>
    <xdr:to>
      <xdr:col>76</xdr:col>
      <xdr:colOff>114300</xdr:colOff>
      <xdr:row>79</xdr:row>
      <xdr:rowOff>3536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94103"/>
          <a:ext cx="889000" cy="5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78415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2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3536</xdr:rowOff>
    </xdr:from>
    <xdr:to>
      <xdr:col>71</xdr:col>
      <xdr:colOff>177800</xdr:colOff>
      <xdr:row>79</xdr:row>
      <xdr:rowOff>92576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48086"/>
          <a:ext cx="889000" cy="8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81794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6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5885</xdr:rowOff>
    </xdr:from>
    <xdr:to>
      <xdr:col>85</xdr:col>
      <xdr:colOff>177800</xdr:colOff>
      <xdr:row>78</xdr:row>
      <xdr:rowOff>107485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7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28762</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2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140841</xdr:rowOff>
    </xdr:from>
    <xdr:to>
      <xdr:col>81</xdr:col>
      <xdr:colOff>101600</xdr:colOff>
      <xdr:row>79</xdr:row>
      <xdr:rowOff>70991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87518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28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70203</xdr:rowOff>
    </xdr:from>
    <xdr:to>
      <xdr:col>76</xdr:col>
      <xdr:colOff>165100</xdr:colOff>
      <xdr:row>79</xdr:row>
      <xdr:rowOff>353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16880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21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124186</xdr:rowOff>
    </xdr:from>
    <xdr:to>
      <xdr:col>72</xdr:col>
      <xdr:colOff>38100</xdr:colOff>
      <xdr:row>79</xdr:row>
      <xdr:rowOff>54336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70863</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27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41776</xdr:rowOff>
    </xdr:from>
    <xdr:to>
      <xdr:col>67</xdr:col>
      <xdr:colOff>101600</xdr:colOff>
      <xdr:row>79</xdr:row>
      <xdr:rowOff>143376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8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134503</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7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134099</xdr:rowOff>
    </xdr:from>
    <xdr:to>
      <xdr:col>85</xdr:col>
      <xdr:colOff>127000</xdr:colOff>
      <xdr:row>91</xdr:row>
      <xdr:rowOff>161207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5736049"/>
          <a:ext cx="838200" cy="2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88227</xdr:rowOff>
    </xdr:from>
    <xdr:to>
      <xdr:col>81</xdr:col>
      <xdr:colOff>50800</xdr:colOff>
      <xdr:row>91</xdr:row>
      <xdr:rowOff>134099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5690177"/>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123429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63309</xdr:rowOff>
    </xdr:from>
    <xdr:to>
      <xdr:col>76</xdr:col>
      <xdr:colOff>114300</xdr:colOff>
      <xdr:row>91</xdr:row>
      <xdr:rowOff>88227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5665259"/>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39745</xdr:rowOff>
    </xdr:from>
    <xdr:to>
      <xdr:col>71</xdr:col>
      <xdr:colOff>177800</xdr:colOff>
      <xdr:row>91</xdr:row>
      <xdr:rowOff>63309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5641695"/>
          <a:ext cx="8890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106056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100113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110407</xdr:rowOff>
    </xdr:from>
    <xdr:to>
      <xdr:col>85</xdr:col>
      <xdr:colOff>177800</xdr:colOff>
      <xdr:row>92</xdr:row>
      <xdr:rowOff>40557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57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133284</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56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83299</xdr:rowOff>
    </xdr:from>
    <xdr:to>
      <xdr:col>81</xdr:col>
      <xdr:colOff>101600</xdr:colOff>
      <xdr:row>92</xdr:row>
      <xdr:rowOff>13449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56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29976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46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37427</xdr:rowOff>
    </xdr:from>
    <xdr:to>
      <xdr:col>76</xdr:col>
      <xdr:colOff>165100</xdr:colOff>
      <xdr:row>91</xdr:row>
      <xdr:rowOff>139027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56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155554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4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12509</xdr:rowOff>
    </xdr:from>
    <xdr:to>
      <xdr:col>72</xdr:col>
      <xdr:colOff>38100</xdr:colOff>
      <xdr:row>91</xdr:row>
      <xdr:rowOff>114109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561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130636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3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160395</xdr:rowOff>
    </xdr:from>
    <xdr:to>
      <xdr:col>67</xdr:col>
      <xdr:colOff>101600</xdr:colOff>
      <xdr:row>91</xdr:row>
      <xdr:rowOff>90545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55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107072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36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住民一人当たりコストが最も高いのは民生費の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178,889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円で、次いで教育費の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90,897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円、総務費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86,837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円と続いており、いずれも類似団体と比べて高い水準にある。主な増減要因は次のとおりである。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％）：減要因は、減債基金や公共施設等総合管理基金への積立金の減少　　　　　　 　　　　　　　　　　　　　　　　　・民生費（前年比▲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％）：減要因は、子育て世帯への臨時特別給付金支給の減少、住民税非課税世帯に対する給付金支給の減少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％）：減要因は、新型コロナウイルスワクチン接種事業の減少や大崎地域広域行政事務組合の負担金の減少　 ・労働費（前年比▲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％）：減要因は、地域雇用継続協力金支給事業の終了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％）：増要因は、農業資材価格高騰対策支援事業や担い手確保・経営強化支援事業の増加　　　　　　　・商工費（前年比▲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％）：減要因は、感染症拡大防止協力金事業や、名産品・特産品事業者支援事業の終了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％）：増要因は、鳴瀬川総合開発事業基金への積立や道路整備事業の増加　　　　　　　　　　　　　　　　　　　　　 ・教育費（前年比▲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％）：減要因は、中新田公民館整備事業の終了、復興ありがとうホストタウン推進事業の終了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類似団体平均と乖離している費目は、議会費（議員数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団の中でも多い）、民生費（組合老健事業への負担金）、商工費（観光事業を展開）、土木費（面積が広くインフラ網の維持）、教育費（合併で教育施設数が多い）、公債費（臨財債累積、合併で資産多い⇒投資事業多い）　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実質収支比率は、普通交付税の減少や令和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月の大雨による災害復旧費などの影響で単年度収支が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8.85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％となった。また実質単年度収支についても赤字に転じたが、財政調整基金残高は増加し、標準財政規模の</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％水準を確保している。当面は、基金を取崩す財政運営が続く見通しであるが、今後も行財政改革を推進し、財政調整基金取崩しの縮減に努めるため、実質単年度収支の赤字比率は減少していく見込み。</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年度まで、一般会計ほか全ての会計で実質赤字比率は黒字である。令和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年度の連結実質赤字比率は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％の黒字となっており、一般会計で約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8,100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万円、水道事業会計で約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万円の実質収支があり、全会計の約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割の黒字比率を占めている。その他会計（黒字）は、介護サービス事業特別会計、加美郡介護認定審査会特別会計、町営駐車場事業特別会計の合計値となっており、今後も、健全な財政運営により連結実質赤字比率は黒字で推移する見込み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15005437</v>
      </c>
      <c r="BO4" s="371"/>
      <c r="BP4" s="371"/>
      <c r="BQ4" s="371"/>
      <c r="BR4" s="371"/>
      <c r="BS4" s="371"/>
      <c r="BT4" s="371"/>
      <c r="BU4" s="372"/>
      <c r="BV4" s="370">
        <v>15472993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8.9</v>
      </c>
      <c r="CU4" s="377"/>
      <c r="CV4" s="377"/>
      <c r="CW4" s="377"/>
      <c r="CX4" s="377"/>
      <c r="CY4" s="377"/>
      <c r="CZ4" s="377"/>
      <c r="DA4" s="378"/>
      <c r="DB4" s="376">
        <v>9.9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14068369</v>
      </c>
      <c r="BO5" s="408"/>
      <c r="BP5" s="408"/>
      <c r="BQ5" s="408"/>
      <c r="BR5" s="408"/>
      <c r="BS5" s="408"/>
      <c r="BT5" s="408"/>
      <c r="BU5" s="409"/>
      <c r="BV5" s="407">
        <v>14501577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89.4</v>
      </c>
      <c r="CU5" s="405"/>
      <c r="CV5" s="405"/>
      <c r="CW5" s="405"/>
      <c r="CX5" s="405"/>
      <c r="CY5" s="405"/>
      <c r="CZ5" s="405"/>
      <c r="DA5" s="406"/>
      <c r="DB5" s="404">
        <v>84.8</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937068</v>
      </c>
      <c r="BO6" s="408"/>
      <c r="BP6" s="408"/>
      <c r="BQ6" s="408"/>
      <c r="BR6" s="408"/>
      <c r="BS6" s="408"/>
      <c r="BT6" s="408"/>
      <c r="BU6" s="409"/>
      <c r="BV6" s="407">
        <v>971416</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90.4</v>
      </c>
      <c r="CU6" s="445"/>
      <c r="CV6" s="445"/>
      <c r="CW6" s="445"/>
      <c r="CX6" s="445"/>
      <c r="CY6" s="445"/>
      <c r="CZ6" s="445"/>
      <c r="DA6" s="446"/>
      <c r="DB6" s="444">
        <v>88.4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152338</v>
      </c>
      <c r="BO7" s="408"/>
      <c r="BP7" s="408"/>
      <c r="BQ7" s="408"/>
      <c r="BR7" s="408"/>
      <c r="BS7" s="408"/>
      <c r="BT7" s="408"/>
      <c r="BU7" s="409"/>
      <c r="BV7" s="407">
        <v>45265</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8862059</v>
      </c>
      <c r="CU7" s="408"/>
      <c r="CV7" s="408"/>
      <c r="CW7" s="408"/>
      <c r="CX7" s="408"/>
      <c r="CY7" s="408"/>
      <c r="CZ7" s="408"/>
      <c r="DA7" s="409"/>
      <c r="DB7" s="407">
        <v>9327575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784730</v>
      </c>
      <c r="BO8" s="408"/>
      <c r="BP8" s="408"/>
      <c r="BQ8" s="408"/>
      <c r="BR8" s="408"/>
      <c r="BS8" s="408"/>
      <c r="BT8" s="408"/>
      <c r="BU8" s="409"/>
      <c r="BV8" s="407">
        <v>926151</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0.34</v>
      </c>
      <c r="CU8" s="448"/>
      <c r="CV8" s="448"/>
      <c r="CW8" s="448"/>
      <c r="CX8" s="448"/>
      <c r="CY8" s="448"/>
      <c r="CZ8" s="448"/>
      <c r="DA8" s="449"/>
      <c r="DB8" s="447">
        <v>0.35</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21943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-141421</v>
      </c>
      <c r="BO9" s="408"/>
      <c r="BP9" s="408"/>
      <c r="BQ9" s="408"/>
      <c r="BR9" s="408"/>
      <c r="BS9" s="408"/>
      <c r="BT9" s="408"/>
      <c r="BU9" s="409"/>
      <c r="BV9" s="407">
        <v>324843</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12.4</v>
      </c>
      <c r="CU9" s="405"/>
      <c r="CV9" s="405"/>
      <c r="CW9" s="405"/>
      <c r="CX9" s="405"/>
      <c r="CY9" s="405"/>
      <c r="CZ9" s="405"/>
      <c r="DA9" s="406"/>
      <c r="DB9" s="404">
        <v>12.9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23743</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9552</v>
      </c>
      <c r="BO10" s="408"/>
      <c r="BP10" s="408"/>
      <c r="BQ10" s="408"/>
      <c r="BR10" s="408"/>
      <c r="BS10" s="408"/>
      <c r="BT10" s="408"/>
      <c r="BU10" s="409"/>
      <c r="BV10" s="407">
        <v>10291</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123</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21774</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123</v>
      </c>
      <c r="AV12" s="440"/>
      <c r="AW12" s="440"/>
      <c r="AX12" s="440"/>
      <c r="AY12" s="441" t="s">
        <v>138</v>
      </c>
      <c r="AZ12" s="442"/>
      <c r="BA12" s="442"/>
      <c r="BB12" s="442"/>
      <c r="BC12" s="442"/>
      <c r="BD12" s="442"/>
      <c r="BE12" s="442"/>
      <c r="BF12" s="442"/>
      <c r="BG12" s="442"/>
      <c r="BH12" s="442"/>
      <c r="BI12" s="442"/>
      <c r="BJ12" s="442"/>
      <c r="BK12" s="442"/>
      <c r="BL12" s="442"/>
      <c r="BM12" s="443"/>
      <c r="BN12" s="407">
        <v>400000</v>
      </c>
      <c r="BO12" s="408"/>
      <c r="BP12" s="408"/>
      <c r="BQ12" s="408"/>
      <c r="BR12" s="408"/>
      <c r="BS12" s="408"/>
      <c r="BT12" s="408"/>
      <c r="BU12" s="409"/>
      <c r="BV12" s="407">
        <v>200000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21576</v>
      </c>
      <c r="S13" s="492"/>
      <c r="T13" s="492"/>
      <c r="U13" s="492"/>
      <c r="V13" s="493"/>
      <c r="W13" s="423" t="s">
        <v>143</v>
      </c>
      <c r="X13" s="424"/>
      <c r="Y13" s="424"/>
      <c r="Z13" s="424"/>
      <c r="AA13" s="424"/>
      <c r="AB13" s="414"/>
      <c r="AC13" s="458">
        <v>1683</v>
      </c>
      <c r="AD13" s="459"/>
      <c r="AE13" s="459"/>
      <c r="AF13" s="459"/>
      <c r="AG13" s="501"/>
      <c r="AH13" s="458">
        <v>1754</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-531869</v>
      </c>
      <c r="BO13" s="408"/>
      <c r="BP13" s="408"/>
      <c r="BQ13" s="408"/>
      <c r="BR13" s="408"/>
      <c r="BS13" s="408"/>
      <c r="BT13" s="408"/>
      <c r="BU13" s="409"/>
      <c r="BV13" s="407">
        <v>135134</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7.3</v>
      </c>
      <c r="CU13" s="405"/>
      <c r="CV13" s="405"/>
      <c r="CW13" s="405"/>
      <c r="CX13" s="405"/>
      <c r="CY13" s="405"/>
      <c r="CZ13" s="405"/>
      <c r="DA13" s="406"/>
      <c r="DB13" s="404">
        <v>7.5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22115</v>
      </c>
      <c r="S14" s="492"/>
      <c r="T14" s="492"/>
      <c r="U14" s="492"/>
      <c r="V14" s="493"/>
      <c r="W14" s="397"/>
      <c r="X14" s="398"/>
      <c r="Y14" s="398"/>
      <c r="Z14" s="398"/>
      <c r="AA14" s="398"/>
      <c r="AB14" s="387"/>
      <c r="AC14" s="494">
        <v>14.1</v>
      </c>
      <c r="AD14" s="495"/>
      <c r="AE14" s="495"/>
      <c r="AF14" s="495"/>
      <c r="AG14" s="496"/>
      <c r="AH14" s="494">
        <v>14.6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22</v>
      </c>
      <c r="CU14" s="506"/>
      <c r="CV14" s="506"/>
      <c r="CW14" s="506"/>
      <c r="CX14" s="506"/>
      <c r="CY14" s="506"/>
      <c r="CZ14" s="506"/>
      <c r="DA14" s="507"/>
      <c r="DB14" s="505">
        <v>31.1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142</v>
      </c>
      <c r="N15" s="499"/>
      <c r="O15" s="499"/>
      <c r="P15" s="499"/>
      <c r="Q15" s="500"/>
      <c r="R15" s="491">
        <v>21951</v>
      </c>
      <c r="S15" s="492"/>
      <c r="T15" s="492"/>
      <c r="U15" s="492"/>
      <c r="V15" s="493"/>
      <c r="W15" s="423" t="s">
        <v>150</v>
      </c>
      <c r="X15" s="424"/>
      <c r="Y15" s="424"/>
      <c r="Z15" s="424"/>
      <c r="AA15" s="424"/>
      <c r="AB15" s="414"/>
      <c r="AC15" s="458">
        <v>4149</v>
      </c>
      <c r="AD15" s="459"/>
      <c r="AE15" s="459"/>
      <c r="AF15" s="459"/>
      <c r="AG15" s="501"/>
      <c r="AH15" s="458">
        <v>4191</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2778192</v>
      </c>
      <c r="BO15" s="371"/>
      <c r="BP15" s="371"/>
      <c r="BQ15" s="371"/>
      <c r="BR15" s="371"/>
      <c r="BS15" s="371"/>
      <c r="BT15" s="371"/>
      <c r="BU15" s="372"/>
      <c r="BV15" s="370">
        <v>2735772</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34.9</v>
      </c>
      <c r="AD16" s="495"/>
      <c r="AE16" s="495"/>
      <c r="AF16" s="495"/>
      <c r="AG16" s="496"/>
      <c r="AH16" s="494">
        <v>35</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8079523</v>
      </c>
      <c r="BO16" s="408"/>
      <c r="BP16" s="408"/>
      <c r="BQ16" s="408"/>
      <c r="BR16" s="408"/>
      <c r="BS16" s="408"/>
      <c r="BT16" s="408"/>
      <c r="BU16" s="409"/>
      <c r="BV16" s="407">
        <v>8264517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6064</v>
      </c>
      <c r="AD17" s="459"/>
      <c r="AE17" s="459"/>
      <c r="AF17" s="459"/>
      <c r="AG17" s="501"/>
      <c r="AH17" s="458">
        <v>6028</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3472064</v>
      </c>
      <c r="BO17" s="408"/>
      <c r="BP17" s="408"/>
      <c r="BQ17" s="408"/>
      <c r="BR17" s="408"/>
      <c r="BS17" s="408"/>
      <c r="BT17" s="408"/>
      <c r="BU17" s="409"/>
      <c r="BV17" s="407">
        <v>3416803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160</v>
      </c>
      <c r="C18" s="450"/>
      <c r="D18" s="450"/>
      <c r="E18" s="533"/>
      <c r="F18" s="533"/>
      <c r="G18" s="533"/>
      <c r="H18" s="533"/>
      <c r="I18" s="533"/>
      <c r="J18" s="533"/>
      <c r="K18" s="533"/>
      <c r="L18" s="534">
        <v>460.67</v>
      </c>
      <c r="M18" s="534"/>
      <c r="N18" s="534"/>
      <c r="O18" s="534"/>
      <c r="P18" s="534"/>
      <c r="Q18" s="534"/>
      <c r="R18" s="535"/>
      <c r="S18" s="535"/>
      <c r="T18" s="535"/>
      <c r="U18" s="535"/>
      <c r="V18" s="536"/>
      <c r="W18" s="425"/>
      <c r="X18" s="426"/>
      <c r="Y18" s="426"/>
      <c r="Z18" s="426"/>
      <c r="AA18" s="426"/>
      <c r="AB18" s="417"/>
      <c r="AC18" s="537">
        <v>51</v>
      </c>
      <c r="AD18" s="538"/>
      <c r="AE18" s="538"/>
      <c r="AF18" s="538"/>
      <c r="AG18" s="539"/>
      <c r="AH18" s="537">
        <v>50.3</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8032963</v>
      </c>
      <c r="BO18" s="408"/>
      <c r="BP18" s="408"/>
      <c r="BQ18" s="408"/>
      <c r="BR18" s="408"/>
      <c r="BS18" s="408"/>
      <c r="BT18" s="408"/>
      <c r="BU18" s="409"/>
      <c r="BV18" s="407">
        <v>8051585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162</v>
      </c>
      <c r="C19" s="450"/>
      <c r="D19" s="450"/>
      <c r="E19" s="533"/>
      <c r="F19" s="533"/>
      <c r="G19" s="533"/>
      <c r="H19" s="533"/>
      <c r="I19" s="533"/>
      <c r="J19" s="533"/>
      <c r="K19" s="533"/>
      <c r="L19" s="541">
        <v>48</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11097719</v>
      </c>
      <c r="BO19" s="408"/>
      <c r="BP19" s="408"/>
      <c r="BQ19" s="408"/>
      <c r="BR19" s="408"/>
      <c r="BS19" s="408"/>
      <c r="BT19" s="408"/>
      <c r="BU19" s="409"/>
      <c r="BV19" s="407">
        <v>11103257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164</v>
      </c>
      <c r="C20" s="450"/>
      <c r="D20" s="450"/>
      <c r="E20" s="533"/>
      <c r="F20" s="533"/>
      <c r="G20" s="533"/>
      <c r="H20" s="533"/>
      <c r="I20" s="533"/>
      <c r="J20" s="533"/>
      <c r="K20" s="533"/>
      <c r="L20" s="541">
        <v>7641</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12106484</v>
      </c>
      <c r="BO22" s="371"/>
      <c r="BP22" s="371"/>
      <c r="BQ22" s="371"/>
      <c r="BR22" s="371"/>
      <c r="BS22" s="371"/>
      <c r="BT22" s="371"/>
      <c r="BU22" s="372"/>
      <c r="BV22" s="370">
        <v>12671767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9437712</v>
      </c>
      <c r="BO23" s="408"/>
      <c r="BP23" s="408"/>
      <c r="BQ23" s="408"/>
      <c r="BR23" s="408"/>
      <c r="BS23" s="408"/>
      <c r="BT23" s="408"/>
      <c r="BU23" s="409"/>
      <c r="BV23" s="407">
        <v>10100356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8553</v>
      </c>
      <c r="R24" s="459"/>
      <c r="S24" s="459"/>
      <c r="T24" s="459"/>
      <c r="U24" s="459"/>
      <c r="V24" s="501"/>
      <c r="W24" s="553"/>
      <c r="X24" s="554"/>
      <c r="Y24" s="555"/>
      <c r="Z24" s="457" t="s">
        <v>175</v>
      </c>
      <c r="AA24" s="437"/>
      <c r="AB24" s="437"/>
      <c r="AC24" s="437"/>
      <c r="AD24" s="437"/>
      <c r="AE24" s="437"/>
      <c r="AF24" s="437"/>
      <c r="AG24" s="438"/>
      <c r="AH24" s="458">
        <v>236</v>
      </c>
      <c r="AI24" s="459"/>
      <c r="AJ24" s="459"/>
      <c r="AK24" s="459"/>
      <c r="AL24" s="501"/>
      <c r="AM24" s="458">
        <v>693368</v>
      </c>
      <c r="AN24" s="459"/>
      <c r="AO24" s="459"/>
      <c r="AP24" s="459"/>
      <c r="AQ24" s="459"/>
      <c r="AR24" s="501"/>
      <c r="AS24" s="458">
        <v>2938</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7216389</v>
      </c>
      <c r="BO24" s="408"/>
      <c r="BP24" s="408"/>
      <c r="BQ24" s="408"/>
      <c r="BR24" s="408"/>
      <c r="BS24" s="408"/>
      <c r="BT24" s="408"/>
      <c r="BU24" s="409"/>
      <c r="BV24" s="407">
        <v>7349338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6343</v>
      </c>
      <c r="R25" s="459"/>
      <c r="S25" s="459"/>
      <c r="T25" s="459"/>
      <c r="U25" s="459"/>
      <c r="V25" s="501"/>
      <c r="W25" s="553"/>
      <c r="X25" s="554"/>
      <c r="Y25" s="555"/>
      <c r="Z25" s="457" t="s">
        <v>178</v>
      </c>
      <c r="AA25" s="437"/>
      <c r="AB25" s="437"/>
      <c r="AC25" s="437"/>
      <c r="AD25" s="437"/>
      <c r="AE25" s="437"/>
      <c r="AF25" s="437"/>
      <c r="AG25" s="438"/>
      <c r="AH25" s="458" t="s">
        <v>131</v>
      </c>
      <c r="AI25" s="459"/>
      <c r="AJ25" s="459"/>
      <c r="AK25" s="459"/>
      <c r="AL25" s="501"/>
      <c r="AM25" s="458" t="s">
        <v>140</v>
      </c>
      <c r="AN25" s="459"/>
      <c r="AO25" s="459"/>
      <c r="AP25" s="459"/>
      <c r="AQ25" s="459"/>
      <c r="AR25" s="501"/>
      <c r="AS25" s="458" t="s">
        <v>141</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2029051</v>
      </c>
      <c r="BO25" s="371"/>
      <c r="BP25" s="371"/>
      <c r="BQ25" s="371"/>
      <c r="BR25" s="371"/>
      <c r="BS25" s="371"/>
      <c r="BT25" s="371"/>
      <c r="BU25" s="372"/>
      <c r="BV25" s="370">
        <v>2401539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5213</v>
      </c>
      <c r="R26" s="459"/>
      <c r="S26" s="459"/>
      <c r="T26" s="459"/>
      <c r="U26" s="459"/>
      <c r="V26" s="501"/>
      <c r="W26" s="553"/>
      <c r="X26" s="554"/>
      <c r="Y26" s="555"/>
      <c r="Z26" s="457" t="s">
        <v>181</v>
      </c>
      <c r="AA26" s="559"/>
      <c r="AB26" s="559"/>
      <c r="AC26" s="559"/>
      <c r="AD26" s="559"/>
      <c r="AE26" s="559"/>
      <c r="AF26" s="559"/>
      <c r="AG26" s="560"/>
      <c r="AH26" s="458">
        <v>9</v>
      </c>
      <c r="AI26" s="459"/>
      <c r="AJ26" s="459"/>
      <c r="AK26" s="459"/>
      <c r="AL26" s="501"/>
      <c r="AM26" s="458">
        <v>25731</v>
      </c>
      <c r="AN26" s="459"/>
      <c r="AO26" s="459"/>
      <c r="AP26" s="459"/>
      <c r="AQ26" s="459"/>
      <c r="AR26" s="501"/>
      <c r="AS26" s="458">
        <v>2859</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3310</v>
      </c>
      <c r="R27" s="459"/>
      <c r="S27" s="459"/>
      <c r="T27" s="459"/>
      <c r="U27" s="459"/>
      <c r="V27" s="501"/>
      <c r="W27" s="553"/>
      <c r="X27" s="554"/>
      <c r="Y27" s="555"/>
      <c r="Z27" s="457" t="s">
        <v>184</v>
      </c>
      <c r="AA27" s="437"/>
      <c r="AB27" s="437"/>
      <c r="AC27" s="437"/>
      <c r="AD27" s="437"/>
      <c r="AE27" s="437"/>
      <c r="AF27" s="437"/>
      <c r="AG27" s="438"/>
      <c r="AH27" s="458">
        <v>15</v>
      </c>
      <c r="AI27" s="459"/>
      <c r="AJ27" s="459"/>
      <c r="AK27" s="459"/>
      <c r="AL27" s="501"/>
      <c r="AM27" s="458">
        <v>44452</v>
      </c>
      <c r="AN27" s="459"/>
      <c r="AO27" s="459"/>
      <c r="AP27" s="459"/>
      <c r="AQ27" s="459"/>
      <c r="AR27" s="501"/>
      <c r="AS27" s="458">
        <v>2963</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9">
        <v>360484</v>
      </c>
      <c r="BO27" s="530"/>
      <c r="BP27" s="530"/>
      <c r="BQ27" s="530"/>
      <c r="BR27" s="530"/>
      <c r="BS27" s="530"/>
      <c r="BT27" s="530"/>
      <c r="BU27" s="531"/>
      <c r="BV27" s="529">
        <v>360484</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2660</v>
      </c>
      <c r="R28" s="459"/>
      <c r="S28" s="459"/>
      <c r="T28" s="459"/>
      <c r="U28" s="459"/>
      <c r="V28" s="501"/>
      <c r="W28" s="553"/>
      <c r="X28" s="554"/>
      <c r="Y28" s="555"/>
      <c r="Z28" s="457" t="s">
        <v>187</v>
      </c>
      <c r="AA28" s="437"/>
      <c r="AB28" s="437"/>
      <c r="AC28" s="437"/>
      <c r="AD28" s="437"/>
      <c r="AE28" s="437"/>
      <c r="AF28" s="437"/>
      <c r="AG28" s="438"/>
      <c r="AH28" s="458" t="s">
        <v>131</v>
      </c>
      <c r="AI28" s="459"/>
      <c r="AJ28" s="459"/>
      <c r="AK28" s="459"/>
      <c r="AL28" s="501"/>
      <c r="AM28" s="458" t="s">
        <v>141</v>
      </c>
      <c r="AN28" s="459"/>
      <c r="AO28" s="459"/>
      <c r="AP28" s="459"/>
      <c r="AQ28" s="459"/>
      <c r="AR28" s="501"/>
      <c r="AS28" s="458" t="s">
        <v>131</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1964903</v>
      </c>
      <c r="BO28" s="371"/>
      <c r="BP28" s="371"/>
      <c r="BQ28" s="371"/>
      <c r="BR28" s="371"/>
      <c r="BS28" s="371"/>
      <c r="BT28" s="371"/>
      <c r="BU28" s="372"/>
      <c r="BV28" s="370">
        <v>1885351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15</v>
      </c>
      <c r="M29" s="459"/>
      <c r="N29" s="459"/>
      <c r="O29" s="459"/>
      <c r="P29" s="501"/>
      <c r="Q29" s="458">
        <v>2460</v>
      </c>
      <c r="R29" s="459"/>
      <c r="S29" s="459"/>
      <c r="T29" s="459"/>
      <c r="U29" s="459"/>
      <c r="V29" s="501"/>
      <c r="W29" s="556"/>
      <c r="X29" s="557"/>
      <c r="Y29" s="558"/>
      <c r="Z29" s="457" t="s">
        <v>190</v>
      </c>
      <c r="AA29" s="437"/>
      <c r="AB29" s="437"/>
      <c r="AC29" s="437"/>
      <c r="AD29" s="437"/>
      <c r="AE29" s="437"/>
      <c r="AF29" s="437"/>
      <c r="AG29" s="438"/>
      <c r="AH29" s="458">
        <v>251</v>
      </c>
      <c r="AI29" s="459"/>
      <c r="AJ29" s="459"/>
      <c r="AK29" s="459"/>
      <c r="AL29" s="501"/>
      <c r="AM29" s="458">
        <v>737820</v>
      </c>
      <c r="AN29" s="459"/>
      <c r="AO29" s="459"/>
      <c r="AP29" s="459"/>
      <c r="AQ29" s="459"/>
      <c r="AR29" s="501"/>
      <c r="AS29" s="458">
        <v>2940</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412469</v>
      </c>
      <c r="BO29" s="408"/>
      <c r="BP29" s="408"/>
      <c r="BQ29" s="408"/>
      <c r="BR29" s="408"/>
      <c r="BS29" s="408"/>
      <c r="BT29" s="408"/>
      <c r="BU29" s="409"/>
      <c r="BV29" s="407">
        <v>410803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7">
        <v>94.4</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3227877</v>
      </c>
      <c r="BO30" s="530"/>
      <c r="BP30" s="530"/>
      <c r="BQ30" s="530"/>
      <c r="BR30" s="530"/>
      <c r="BS30" s="530"/>
      <c r="BT30" s="530"/>
      <c r="BU30" s="531"/>
      <c r="BV30" s="529">
        <v>3012922</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206</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9</v>
      </c>
      <c r="AN34" s="597"/>
      <c r="AO34" s="598" t="str">
        <f>IF('各会計、関係団体の財政状況及び健全化判断比率'!B33="","",'各会計、関係団体の財政状況及び健全化判断比率'!B33)</f>
        <v>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IF('各会計、関係団体の財政状況及び健全化判断比率'!B34="","",'各会計、関係団体の財政状況及び健全化判断比率'!B34)</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宮城県市町村職員退職手当組合</v>
      </c>
      <c r="BZ34" s="598"/>
      <c r="CA34" s="598"/>
      <c r="CB34" s="598"/>
      <c r="CC34" s="598"/>
      <c r="CD34" s="598"/>
      <c r="CE34" s="598"/>
      <c r="CF34" s="598"/>
      <c r="CG34" s="598"/>
      <c r="CH34" s="598"/>
      <c r="CI34" s="598"/>
      <c r="CJ34" s="598"/>
      <c r="CK34" s="598"/>
      <c r="CL34" s="598"/>
      <c r="CM34" s="598"/>
      <c r="CN34" s="181"/>
      <c r="CO34" s="597">
        <f>IF(CQ34="","",MAX(C34:D43,U34:V43,AM34:AN43,BE34:BF43,BW34:BX43)+1)</f>
        <v>21</v>
      </c>
      <c r="CP34" s="597"/>
      <c r="CQ34" s="598" t="str">
        <f>IF('各会計、関係団体の財政状況及び健全化判断比率'!BS7="","",'各会計、関係団体の財政状況及び健全化判断比率'!BS7)</f>
        <v>加美町畜産公社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加美郡介護認定審査会特別会計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11</v>
      </c>
      <c r="BF35" s="597"/>
      <c r="BG35" s="598" t="str">
        <f>IF('各会計、関係団体の財政状況及び健全化判断比率'!B35="","",'各会計、関係団体の財政状況及び健全化判断比率'!B35)</f>
        <v>浄化槽事業特別会計</v>
      </c>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宮城県市町村非常勤消防団員補償報償組合</v>
      </c>
      <c r="BZ35" s="598"/>
      <c r="CA35" s="598"/>
      <c r="CB35" s="598"/>
      <c r="CC35" s="598"/>
      <c r="CD35" s="598"/>
      <c r="CE35" s="598"/>
      <c r="CF35" s="598"/>
      <c r="CG35" s="598"/>
      <c r="CH35" s="598"/>
      <c r="CI35" s="598"/>
      <c r="CJ35" s="598"/>
      <c r="CK35" s="598"/>
      <c r="CL35" s="598"/>
      <c r="CM35" s="598"/>
      <c r="CN35" s="181"/>
      <c r="CO35" s="597">
        <f t="shared" ref="CO35:CO43" si="3">IF(CQ35="","",CO34+1)</f>
        <v>22</v>
      </c>
      <c r="CP35" s="597"/>
      <c r="CQ35" s="598" t="str">
        <f>IF('各会計、関係団体の財政状況及び健全化判断比率'!BS8="","",'各会計、関係団体の財政状況及び健全化判断比率'!BS8)</f>
        <v>加美町振興公社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霊園事業特別会計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大崎地域広域行政事務組合</v>
      </c>
      <c r="BZ36" s="598"/>
      <c r="CA36" s="598"/>
      <c r="CB36" s="598"/>
      <c r="CC36" s="598"/>
      <c r="CD36" s="598"/>
      <c r="CE36" s="598"/>
      <c r="CF36" s="598"/>
      <c r="CG36" s="598"/>
      <c r="CH36" s="598"/>
      <c r="CI36" s="598"/>
      <c r="CJ36" s="598"/>
      <c r="CK36" s="598"/>
      <c r="CL36" s="598"/>
      <c r="CM36" s="598"/>
      <c r="CN36" s="181"/>
      <c r="CO36" s="597">
        <f t="shared" si="3"/>
        <v>23</v>
      </c>
      <c r="CP36" s="597"/>
      <c r="CQ36" s="598" t="str">
        <f>IF('各会計、関係団体の財政状況及び健全化判断比率'!BS9="","",'各会計、関係団体の財政状況及び健全化判断比率'!BS9)</f>
        <v>かみでん里山公社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介護サービス事業特別会計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宮城県市町村自治振興センター</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8</v>
      </c>
      <c r="V38" s="597"/>
      <c r="W38" s="598" t="str">
        <f>IF('各会計、関係団体の財政状況及び健全化判断比率'!B32="","",'各会計、関係団体の財政状況及び健全化判断比率'!B32)</f>
        <v>町営駐車場事業特別会計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加美郡保健医療福祉行政事務組合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加美郡保健医療福祉行政事務組合：病院会計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18</v>
      </c>
      <c r="BX40" s="597"/>
      <c r="BY40" s="598" t="str">
        <f>IF('各会計、関係団体の財政状況及び健全化判断比率'!B74="","",'各会計、関係団体の財政状況及び健全化判断比率'!B74)</f>
        <v>加美郡保健医療福祉行政事務組合：介護事業会計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19</v>
      </c>
      <c r="BX41" s="597"/>
      <c r="BY41" s="598" t="str">
        <f>IF('各会計、関係団体の財政状況及び健全化判断比率'!B75="","",'各会計、関係団体の財政状況及び健全化判断比率'!B75)</f>
        <v>宮城県後期高齢者医療広域連合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20</v>
      </c>
      <c r="BX42" s="597"/>
      <c r="BY42" s="598" t="str">
        <f>IF('各会計、関係団体の財政状況及び健全化判断比率'!B76="","",'各会計、関係団体の財政状況及び健全化判断比率'!B76)</f>
        <v>宮城県後期高齢者医療事業会計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P6pLpCp+iIVHiUcfhjPUe6iXNEEqtZYmC4+JVIgWefGa2kv/yAvyCKUF68QX4SPGa6vnCsX6eNDlDfGfm7xYDw==" saltValue="jtdPy2WR5J1EDsqpEh2TI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51" t="s">
        <v>579</v>
      </c>
      <c r="D34" s="1151"/>
      <c r="E34" s="1152"/>
      <c r="F34" s="32">
        <v>6.05</v>
      </c>
      <c r="G34" s="33">
        <v>3.24</v>
      </c>
      <c r="H34" s="33">
        <v>6.64</v>
      </c>
      <c r="I34" s="33">
        <v>9.85</v>
      </c>
      <c r="J34" s="34">
        <v>8.8000000000000007</v>
      </c>
      <c r="K34" s="22"/>
      <c r="L34" s="22"/>
      <c r="M34" s="22"/>
      <c r="N34" s="22"/>
      <c r="O34" s="22"/>
      <c r="P34" s="22"/>
    </row>
    <row r="35" spans="1:16" ht="39" customHeight="1" x14ac:dyDescent="0.15">
      <c r="A35" s="22"/>
      <c r="B35" s="35"/>
      <c r="C35" s="1145" t="s">
        <v>580</v>
      </c>
      <c r="D35" s="1146"/>
      <c r="E35" s="1147"/>
      <c r="F35" s="36">
        <v>7.49</v>
      </c>
      <c r="G35" s="37">
        <v>7.63</v>
      </c>
      <c r="H35" s="37">
        <v>7.64</v>
      </c>
      <c r="I35" s="37">
        <v>7.81</v>
      </c>
      <c r="J35" s="38">
        <v>8.42</v>
      </c>
      <c r="K35" s="22"/>
      <c r="L35" s="22"/>
      <c r="M35" s="22"/>
      <c r="N35" s="22"/>
      <c r="O35" s="22"/>
      <c r="P35" s="22"/>
    </row>
    <row r="36" spans="1:16" ht="39" customHeight="1" x14ac:dyDescent="0.15">
      <c r="A36" s="22"/>
      <c r="B36" s="35"/>
      <c r="C36" s="1145" t="s">
        <v>581</v>
      </c>
      <c r="D36" s="1146"/>
      <c r="E36" s="1147"/>
      <c r="F36" s="36">
        <v>1.18</v>
      </c>
      <c r="G36" s="37">
        <v>1.23</v>
      </c>
      <c r="H36" s="37">
        <v>1.62</v>
      </c>
      <c r="I36" s="37">
        <v>2.21</v>
      </c>
      <c r="J36" s="38">
        <v>1.92</v>
      </c>
      <c r="K36" s="22"/>
      <c r="L36" s="22"/>
      <c r="M36" s="22"/>
      <c r="N36" s="22"/>
      <c r="O36" s="22"/>
      <c r="P36" s="22"/>
    </row>
    <row r="37" spans="1:16" ht="39" customHeight="1" x14ac:dyDescent="0.15">
      <c r="A37" s="22"/>
      <c r="B37" s="35"/>
      <c r="C37" s="1145" t="s">
        <v>582</v>
      </c>
      <c r="D37" s="1146"/>
      <c r="E37" s="1147"/>
      <c r="F37" s="36">
        <v>1.45</v>
      </c>
      <c r="G37" s="37">
        <v>1.55</v>
      </c>
      <c r="H37" s="37">
        <v>0.98</v>
      </c>
      <c r="I37" s="37">
        <v>1.75</v>
      </c>
      <c r="J37" s="38">
        <v>1.7</v>
      </c>
      <c r="K37" s="22"/>
      <c r="L37" s="22"/>
      <c r="M37" s="22"/>
      <c r="N37" s="22"/>
      <c r="O37" s="22"/>
      <c r="P37" s="22"/>
    </row>
    <row r="38" spans="1:16" ht="39" customHeight="1" x14ac:dyDescent="0.15">
      <c r="A38" s="22"/>
      <c r="B38" s="35"/>
      <c r="C38" s="1145" t="s">
        <v>583</v>
      </c>
      <c r="D38" s="1146"/>
      <c r="E38" s="1147"/>
      <c r="F38" s="36">
        <v>0.38</v>
      </c>
      <c r="G38" s="37">
        <v>0.23</v>
      </c>
      <c r="H38" s="37">
        <v>0.25</v>
      </c>
      <c r="I38" s="37">
        <v>0.18</v>
      </c>
      <c r="J38" s="38">
        <v>0.08</v>
      </c>
      <c r="K38" s="22"/>
      <c r="L38" s="22"/>
      <c r="M38" s="22"/>
      <c r="N38" s="22"/>
      <c r="O38" s="22"/>
      <c r="P38" s="22"/>
    </row>
    <row r="39" spans="1:16" ht="39" customHeight="1" x14ac:dyDescent="0.15">
      <c r="A39" s="22"/>
      <c r="B39" s="35"/>
      <c r="C39" s="1145" t="s">
        <v>584</v>
      </c>
      <c r="D39" s="1146"/>
      <c r="E39" s="1147"/>
      <c r="F39" s="36">
        <v>0.05</v>
      </c>
      <c r="G39" s="37">
        <v>7.0000000000000007E-2</v>
      </c>
      <c r="H39" s="37">
        <v>0.08</v>
      </c>
      <c r="I39" s="37">
        <v>0.06</v>
      </c>
      <c r="J39" s="38">
        <v>7.0000000000000007E-2</v>
      </c>
      <c r="K39" s="22"/>
      <c r="L39" s="22"/>
      <c r="M39" s="22"/>
      <c r="N39" s="22"/>
      <c r="O39" s="22"/>
      <c r="P39" s="22"/>
    </row>
    <row r="40" spans="1:16" ht="39" customHeight="1" x14ac:dyDescent="0.15">
      <c r="A40" s="22"/>
      <c r="B40" s="35"/>
      <c r="C40" s="1145" t="s">
        <v>585</v>
      </c>
      <c r="D40" s="1146"/>
      <c r="E40" s="1147"/>
      <c r="F40" s="36">
        <v>0.11</v>
      </c>
      <c r="G40" s="37">
        <v>0.04</v>
      </c>
      <c r="H40" s="37">
        <v>0.04</v>
      </c>
      <c r="I40" s="37">
        <v>0.04</v>
      </c>
      <c r="J40" s="38">
        <v>0.06</v>
      </c>
      <c r="K40" s="22"/>
      <c r="L40" s="22"/>
      <c r="M40" s="22"/>
      <c r="N40" s="22"/>
      <c r="O40" s="22"/>
      <c r="P40" s="22"/>
    </row>
    <row r="41" spans="1:16" ht="39" customHeight="1" x14ac:dyDescent="0.15">
      <c r="A41" s="22"/>
      <c r="B41" s="35"/>
      <c r="C41" s="1145" t="s">
        <v>586</v>
      </c>
      <c r="D41" s="1146"/>
      <c r="E41" s="1147"/>
      <c r="F41" s="36">
        <v>0.01</v>
      </c>
      <c r="G41" s="37">
        <v>0.02</v>
      </c>
      <c r="H41" s="37">
        <v>0.02</v>
      </c>
      <c r="I41" s="37">
        <v>0.03</v>
      </c>
      <c r="J41" s="38">
        <v>0.03</v>
      </c>
      <c r="K41" s="22"/>
      <c r="L41" s="22"/>
      <c r="M41" s="22"/>
      <c r="N41" s="22"/>
      <c r="O41" s="22"/>
      <c r="P41" s="22"/>
    </row>
    <row r="42" spans="1:16" ht="39" customHeight="1" x14ac:dyDescent="0.15">
      <c r="A42" s="22"/>
      <c r="B42" s="39"/>
      <c r="C42" s="1145" t="s">
        <v>587</v>
      </c>
      <c r="D42" s="1146"/>
      <c r="E42" s="1147"/>
      <c r="F42" s="36" t="s">
        <v>528</v>
      </c>
      <c r="G42" s="37" t="s">
        <v>528</v>
      </c>
      <c r="H42" s="37" t="s">
        <v>528</v>
      </c>
      <c r="I42" s="37" t="s">
        <v>528</v>
      </c>
      <c r="J42" s="38" t="s">
        <v>528</v>
      </c>
      <c r="K42" s="22"/>
      <c r="L42" s="22"/>
      <c r="M42" s="22"/>
      <c r="N42" s="22"/>
      <c r="O42" s="22"/>
      <c r="P42" s="22"/>
    </row>
    <row r="43" spans="1:16" ht="39" customHeight="1" thickBot="1" x14ac:dyDescent="0.2">
      <c r="A43" s="22"/>
      <c r="B43" s="40"/>
      <c r="C43" s="1148" t="s">
        <v>588</v>
      </c>
      <c r="D43" s="1149"/>
      <c r="E43" s="1150"/>
      <c r="F43" s="41">
        <v>0.06</v>
      </c>
      <c r="G43" s="42">
        <v>0.06</v>
      </c>
      <c r="H43" s="42">
        <v>7.0000000000000007E-2</v>
      </c>
      <c r="I43" s="42">
        <v>7.0000000000000007E-2</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CQvLa5M7UVU3VHfk5sZfVFsW3esgBid9lbxVD7KA2GtVTATcaeClgTAf1sI9hes6l8/KgNziZfjOZJ3xo8K0Q==" saltValue="/mLM2KZRFEZ0tJ30j1Pb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1689</v>
      </c>
      <c r="L45" s="60">
        <v>1633</v>
      </c>
      <c r="M45" s="60">
        <v>1573</v>
      </c>
      <c r="N45" s="60">
        <v>1488</v>
      </c>
      <c r="O45" s="61">
        <v>1434</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528</v>
      </c>
      <c r="L46" s="64" t="s">
        <v>528</v>
      </c>
      <c r="M46" s="64" t="s">
        <v>528</v>
      </c>
      <c r="N46" s="64" t="s">
        <v>528</v>
      </c>
      <c r="O46" s="65" t="s">
        <v>528</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528</v>
      </c>
      <c r="L47" s="64" t="s">
        <v>528</v>
      </c>
      <c r="M47" s="64" t="s">
        <v>528</v>
      </c>
      <c r="N47" s="64" t="s">
        <v>528</v>
      </c>
      <c r="O47" s="65" t="s">
        <v>528</v>
      </c>
      <c r="P47" s="48"/>
      <c r="Q47" s="48"/>
      <c r="R47" s="48"/>
      <c r="S47" s="48"/>
      <c r="T47" s="48"/>
      <c r="U47" s="48"/>
    </row>
    <row r="48" spans="1:21" ht="30.75" customHeight="1" x14ac:dyDescent="0.15">
      <c r="A48" s="48"/>
      <c r="B48" s="1155"/>
      <c r="C48" s="1156"/>
      <c r="D48" s="62"/>
      <c r="E48" s="1161" t="s">
        <v>15</v>
      </c>
      <c r="F48" s="1161"/>
      <c r="G48" s="1161"/>
      <c r="H48" s="1161"/>
      <c r="I48" s="1161"/>
      <c r="J48" s="1162"/>
      <c r="K48" s="63">
        <v>457</v>
      </c>
      <c r="L48" s="64">
        <v>435</v>
      </c>
      <c r="M48" s="64">
        <v>424</v>
      </c>
      <c r="N48" s="64">
        <v>437</v>
      </c>
      <c r="O48" s="65">
        <v>452</v>
      </c>
      <c r="P48" s="48"/>
      <c r="Q48" s="48"/>
      <c r="R48" s="48"/>
      <c r="S48" s="48"/>
      <c r="T48" s="48"/>
      <c r="U48" s="48"/>
    </row>
    <row r="49" spans="1:21" ht="30.75" customHeight="1" x14ac:dyDescent="0.15">
      <c r="A49" s="48"/>
      <c r="B49" s="1155"/>
      <c r="C49" s="1156"/>
      <c r="D49" s="62"/>
      <c r="E49" s="1161" t="s">
        <v>16</v>
      </c>
      <c r="F49" s="1161"/>
      <c r="G49" s="1161"/>
      <c r="H49" s="1161"/>
      <c r="I49" s="1161"/>
      <c r="J49" s="1162"/>
      <c r="K49" s="63">
        <v>165</v>
      </c>
      <c r="L49" s="64">
        <v>178</v>
      </c>
      <c r="M49" s="64">
        <v>170</v>
      </c>
      <c r="N49" s="64">
        <v>163</v>
      </c>
      <c r="O49" s="65">
        <v>173</v>
      </c>
      <c r="P49" s="48"/>
      <c r="Q49" s="48"/>
      <c r="R49" s="48"/>
      <c r="S49" s="48"/>
      <c r="T49" s="48"/>
      <c r="U49" s="48"/>
    </row>
    <row r="50" spans="1:21" ht="30.75" customHeight="1" x14ac:dyDescent="0.15">
      <c r="A50" s="48"/>
      <c r="B50" s="1155"/>
      <c r="C50" s="1156"/>
      <c r="D50" s="62"/>
      <c r="E50" s="1161" t="s">
        <v>17</v>
      </c>
      <c r="F50" s="1161"/>
      <c r="G50" s="1161"/>
      <c r="H50" s="1161"/>
      <c r="I50" s="1161"/>
      <c r="J50" s="1162"/>
      <c r="K50" s="63">
        <v>11</v>
      </c>
      <c r="L50" s="64">
        <v>11</v>
      </c>
      <c r="M50" s="64">
        <v>7</v>
      </c>
      <c r="N50" s="64">
        <v>7</v>
      </c>
      <c r="O50" s="65">
        <v>7</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528</v>
      </c>
      <c r="L51" s="64" t="s">
        <v>528</v>
      </c>
      <c r="M51" s="64" t="s">
        <v>528</v>
      </c>
      <c r="N51" s="64" t="s">
        <v>528</v>
      </c>
      <c r="O51" s="65" t="s">
        <v>528</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1717</v>
      </c>
      <c r="L52" s="64">
        <v>1663</v>
      </c>
      <c r="M52" s="64">
        <v>1612</v>
      </c>
      <c r="N52" s="64">
        <v>1576</v>
      </c>
      <c r="O52" s="65">
        <v>1475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605</v>
      </c>
      <c r="L53" s="69">
        <v>594</v>
      </c>
      <c r="M53" s="69">
        <v>562</v>
      </c>
      <c r="N53" s="69">
        <v>519</v>
      </c>
      <c r="O53" s="70">
        <v>591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589</v>
      </c>
      <c r="P56" s="48"/>
      <c r="Q56" s="48"/>
      <c r="R56" s="48"/>
      <c r="S56" s="48"/>
      <c r="T56" s="48"/>
      <c r="U56" s="48"/>
    </row>
    <row r="57" spans="1:21" ht="31.5" customHeight="1" thickBot="1" x14ac:dyDescent="0.2">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473hp3/C2LCkHiaSA9rh//yqmAwOHlK6V/Nc9XawcjTKxCBd04Z3PFvVp31O4h8j+2SOM2Fb3qprcNEeC1xFQ==" saltValue="UJnL8RyznLOLJfn3CB2tB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570</v>
      </c>
      <c r="J40" s="103" t="s">
        <v>571</v>
      </c>
      <c r="K40" s="103" t="s">
        <v>572</v>
      </c>
      <c r="L40" s="103" t="s">
        <v>573</v>
      </c>
      <c r="M40" s="104" t="s">
        <v>574</v>
      </c>
    </row>
    <row r="41" spans="2:13" ht="27.75" customHeight="1" x14ac:dyDescent="0.15">
      <c r="B41" s="1184" t="s">
        <v>32</v>
      </c>
      <c r="C41" s="1185"/>
      <c r="D41" s="105"/>
      <c r="E41" s="1190" t="s">
        <v>33</v>
      </c>
      <c r="F41" s="1190"/>
      <c r="G41" s="1190"/>
      <c r="H41" s="1191"/>
      <c r="I41" s="355">
        <v>13754</v>
      </c>
      <c r="J41" s="356">
        <v>13460</v>
      </c>
      <c r="K41" s="356">
        <v>12821</v>
      </c>
      <c r="L41" s="356">
        <v>12556</v>
      </c>
      <c r="M41" s="357">
        <v>11806</v>
      </c>
    </row>
    <row r="42" spans="2:13" ht="27.75" customHeight="1" x14ac:dyDescent="0.15">
      <c r="B42" s="1186"/>
      <c r="C42" s="1187"/>
      <c r="D42" s="106"/>
      <c r="E42" s="1192" t="s">
        <v>34</v>
      </c>
      <c r="F42" s="1192"/>
      <c r="G42" s="1192"/>
      <c r="H42" s="1193"/>
      <c r="I42" s="358">
        <v>60</v>
      </c>
      <c r="J42" s="359">
        <v>50</v>
      </c>
      <c r="K42" s="359">
        <v>39</v>
      </c>
      <c r="L42" s="359">
        <v>32</v>
      </c>
      <c r="M42" s="360">
        <v>25</v>
      </c>
    </row>
    <row r="43" spans="2:13" ht="27.75" customHeight="1" x14ac:dyDescent="0.15">
      <c r="B43" s="1186"/>
      <c r="C43" s="1187"/>
      <c r="D43" s="106"/>
      <c r="E43" s="1192" t="s">
        <v>35</v>
      </c>
      <c r="F43" s="1192"/>
      <c r="G43" s="1192"/>
      <c r="H43" s="1193"/>
      <c r="I43" s="358">
        <v>5689</v>
      </c>
      <c r="J43" s="359">
        <v>5423</v>
      </c>
      <c r="K43" s="359">
        <v>5059</v>
      </c>
      <c r="L43" s="359">
        <v>4685</v>
      </c>
      <c r="M43" s="360">
        <v>4464</v>
      </c>
    </row>
    <row r="44" spans="2:13" ht="27.75" customHeight="1" x14ac:dyDescent="0.15">
      <c r="B44" s="1186"/>
      <c r="C44" s="1187"/>
      <c r="D44" s="106"/>
      <c r="E44" s="1192" t="s">
        <v>36</v>
      </c>
      <c r="F44" s="1192"/>
      <c r="G44" s="1192"/>
      <c r="H44" s="1193"/>
      <c r="I44" s="358">
        <v>1521</v>
      </c>
      <c r="J44" s="359">
        <v>1362</v>
      </c>
      <c r="K44" s="359">
        <v>1279</v>
      </c>
      <c r="L44" s="359">
        <v>1183</v>
      </c>
      <c r="M44" s="360">
        <v>1056</v>
      </c>
    </row>
    <row r="45" spans="2:13" ht="27.75" customHeight="1" x14ac:dyDescent="0.15">
      <c r="B45" s="1186"/>
      <c r="C45" s="1187"/>
      <c r="D45" s="106"/>
      <c r="E45" s="1192" t="s">
        <v>37</v>
      </c>
      <c r="F45" s="1192"/>
      <c r="G45" s="1192"/>
      <c r="H45" s="1193"/>
      <c r="I45" s="358">
        <v>2604</v>
      </c>
      <c r="J45" s="359">
        <v>2517</v>
      </c>
      <c r="K45" s="359">
        <v>2380</v>
      </c>
      <c r="L45" s="359">
        <v>2360</v>
      </c>
      <c r="M45" s="360">
        <v>2263</v>
      </c>
    </row>
    <row r="46" spans="2:13" ht="27.75" customHeight="1" x14ac:dyDescent="0.15">
      <c r="B46" s="1186"/>
      <c r="C46" s="1187"/>
      <c r="D46" s="107"/>
      <c r="E46" s="1192" t="s">
        <v>38</v>
      </c>
      <c r="F46" s="1192"/>
      <c r="G46" s="1192"/>
      <c r="H46" s="1193"/>
      <c r="I46" s="358" t="s">
        <v>528</v>
      </c>
      <c r="J46" s="359" t="s">
        <v>528</v>
      </c>
      <c r="K46" s="359" t="s">
        <v>528</v>
      </c>
      <c r="L46" s="359">
        <v>2</v>
      </c>
      <c r="M46" s="360" t="s">
        <v>528</v>
      </c>
    </row>
    <row r="47" spans="2:13" ht="27.75" customHeight="1" x14ac:dyDescent="0.15">
      <c r="B47" s="1186"/>
      <c r="C47" s="1187"/>
      <c r="D47" s="108"/>
      <c r="E47" s="1194" t="s">
        <v>39</v>
      </c>
      <c r="F47" s="1195"/>
      <c r="G47" s="1195"/>
      <c r="H47" s="1196"/>
      <c r="I47" s="358" t="s">
        <v>528</v>
      </c>
      <c r="J47" s="359" t="s">
        <v>528</v>
      </c>
      <c r="K47" s="359" t="s">
        <v>528</v>
      </c>
      <c r="L47" s="359" t="s">
        <v>528</v>
      </c>
      <c r="M47" s="360" t="s">
        <v>528</v>
      </c>
    </row>
    <row r="48" spans="2:13" ht="27.75" customHeight="1" x14ac:dyDescent="0.15">
      <c r="B48" s="1186"/>
      <c r="C48" s="1187"/>
      <c r="D48" s="106"/>
      <c r="E48" s="1192" t="s">
        <v>40</v>
      </c>
      <c r="F48" s="1192"/>
      <c r="G48" s="1192"/>
      <c r="H48" s="1193"/>
      <c r="I48" s="358" t="s">
        <v>528</v>
      </c>
      <c r="J48" s="359" t="s">
        <v>528</v>
      </c>
      <c r="K48" s="359" t="s">
        <v>528</v>
      </c>
      <c r="L48" s="359" t="s">
        <v>528</v>
      </c>
      <c r="M48" s="360" t="s">
        <v>528</v>
      </c>
    </row>
    <row r="49" spans="2:13" ht="27.75" customHeight="1" x14ac:dyDescent="0.15">
      <c r="B49" s="1188"/>
      <c r="C49" s="1189"/>
      <c r="D49" s="106"/>
      <c r="E49" s="1192" t="s">
        <v>41</v>
      </c>
      <c r="F49" s="1192"/>
      <c r="G49" s="1192"/>
      <c r="H49" s="1193"/>
      <c r="I49" s="358" t="s">
        <v>528</v>
      </c>
      <c r="J49" s="359">
        <v>3</v>
      </c>
      <c r="K49" s="359" t="s">
        <v>528</v>
      </c>
      <c r="L49" s="359" t="s">
        <v>528</v>
      </c>
      <c r="M49" s="360" t="s">
        <v>528</v>
      </c>
    </row>
    <row r="50" spans="2:13" ht="27.75" customHeight="1" x14ac:dyDescent="0.15">
      <c r="B50" s="1197" t="s">
        <v>42</v>
      </c>
      <c r="C50" s="1198"/>
      <c r="D50" s="109"/>
      <c r="E50" s="1192" t="s">
        <v>43</v>
      </c>
      <c r="F50" s="1192"/>
      <c r="G50" s="1192"/>
      <c r="H50" s="1193"/>
      <c r="I50" s="358">
        <v>5184</v>
      </c>
      <c r="J50" s="359">
        <v>4834</v>
      </c>
      <c r="K50" s="359">
        <v>4547</v>
      </c>
      <c r="L50" s="359">
        <v>4883</v>
      </c>
      <c r="M50" s="360">
        <v>5352</v>
      </c>
    </row>
    <row r="51" spans="2:13" ht="27.75" customHeight="1" x14ac:dyDescent="0.15">
      <c r="B51" s="1186"/>
      <c r="C51" s="1187"/>
      <c r="D51" s="106"/>
      <c r="E51" s="1192" t="s">
        <v>44</v>
      </c>
      <c r="F51" s="1192"/>
      <c r="G51" s="1192"/>
      <c r="H51" s="1193"/>
      <c r="I51" s="358">
        <v>469</v>
      </c>
      <c r="J51" s="359">
        <v>449</v>
      </c>
      <c r="K51" s="359">
        <v>403</v>
      </c>
      <c r="L51" s="359">
        <v>354</v>
      </c>
      <c r="M51" s="360">
        <v>303</v>
      </c>
    </row>
    <row r="52" spans="2:13" ht="27.75" customHeight="1" x14ac:dyDescent="0.15">
      <c r="B52" s="1188"/>
      <c r="C52" s="1189"/>
      <c r="D52" s="106"/>
      <c r="E52" s="1192" t="s">
        <v>45</v>
      </c>
      <c r="F52" s="1192"/>
      <c r="G52" s="1192"/>
      <c r="H52" s="1193"/>
      <c r="I52" s="358">
        <v>14562</v>
      </c>
      <c r="J52" s="359">
        <v>14125</v>
      </c>
      <c r="K52" s="359">
        <v>13584</v>
      </c>
      <c r="L52" s="359">
        <v>13148</v>
      </c>
      <c r="M52" s="360">
        <v>12318</v>
      </c>
    </row>
    <row r="53" spans="2:13" ht="27.75" customHeight="1" thickBot="1" x14ac:dyDescent="0.2">
      <c r="B53" s="1199" t="s">
        <v>46</v>
      </c>
      <c r="C53" s="1200"/>
      <c r="D53" s="110"/>
      <c r="E53" s="1201" t="s">
        <v>47</v>
      </c>
      <c r="F53" s="1201"/>
      <c r="G53" s="1201"/>
      <c r="H53" s="1202"/>
      <c r="I53" s="361">
        <v>3412</v>
      </c>
      <c r="J53" s="362">
        <v>3406</v>
      </c>
      <c r="K53" s="362">
        <v>3044</v>
      </c>
      <c r="L53" s="362">
        <v>2434</v>
      </c>
      <c r="M53" s="363">
        <v>1640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4zt/PWukcqTl8/PVg3NAx9i6/cuc/YqxTyIowwrYuB0BqXEXbKTr0icQxgN78LvsVTy5b4TgEPO19A3u2sPu4Q==" saltValue="mPEkkH9spDuYAfmS4sTY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572</v>
      </c>
      <c r="G54" s="119" t="s">
        <v>573</v>
      </c>
      <c r="H54" s="120" t="s">
        <v>574</v>
      </c>
    </row>
    <row r="55" spans="2:8" ht="52.5" customHeight="1" x14ac:dyDescent="0.15">
      <c r="B55" s="121"/>
      <c r="C55" s="1211" t="s">
        <v>50</v>
      </c>
      <c r="D55" s="1211"/>
      <c r="E55" s="1212"/>
      <c r="F55" s="122">
        <v>1765</v>
      </c>
      <c r="G55" s="122">
        <v>1885</v>
      </c>
      <c r="H55" s="123">
        <v>1965</v>
      </c>
    </row>
    <row r="56" spans="2:8" ht="52.5" customHeight="1" x14ac:dyDescent="0.15">
      <c r="B56" s="124"/>
      <c r="C56" s="1213" t="s">
        <v>51</v>
      </c>
      <c r="D56" s="1213"/>
      <c r="E56" s="1214"/>
      <c r="F56" s="125">
        <v>311</v>
      </c>
      <c r="G56" s="125">
        <v>411</v>
      </c>
      <c r="H56" s="126">
        <v>412</v>
      </c>
    </row>
    <row r="57" spans="2:8" ht="53.25" customHeight="1" x14ac:dyDescent="0.15">
      <c r="B57" s="124"/>
      <c r="C57" s="1215" t="s">
        <v>52</v>
      </c>
      <c r="D57" s="1215"/>
      <c r="E57" s="1216"/>
      <c r="F57" s="127">
        <v>3029</v>
      </c>
      <c r="G57" s="127">
        <v>3013</v>
      </c>
      <c r="H57" s="128">
        <v>3228</v>
      </c>
    </row>
    <row r="58" spans="2:8" ht="45.75" customHeight="1" x14ac:dyDescent="0.15">
      <c r="B58" s="129"/>
      <c r="C58" s="1203" t="s">
        <v>607</v>
      </c>
      <c r="D58" s="1204"/>
      <c r="E58" s="1205"/>
      <c r="F58" s="130">
        <v>1565</v>
      </c>
      <c r="G58" s="130">
        <v>1446</v>
      </c>
      <c r="H58" s="131">
        <v>1332</v>
      </c>
    </row>
    <row r="59" spans="2:8" ht="45.75" customHeight="1" x14ac:dyDescent="0.15">
      <c r="B59" s="129"/>
      <c r="C59" s="1203" t="s">
        <v>608</v>
      </c>
      <c r="D59" s="1204"/>
      <c r="E59" s="1205"/>
      <c r="F59" s="130">
        <v>813</v>
      </c>
      <c r="G59" s="130">
        <v>814</v>
      </c>
      <c r="H59" s="131">
        <v>818</v>
      </c>
    </row>
    <row r="60" spans="2:8" ht="45.75" customHeight="1" x14ac:dyDescent="0.15">
      <c r="B60" s="129"/>
      <c r="C60" s="1203" t="s">
        <v>609</v>
      </c>
      <c r="D60" s="1204"/>
      <c r="E60" s="1205"/>
      <c r="F60" s="130" t="s">
        <v>528</v>
      </c>
      <c r="G60" s="130" t="s">
        <v>528</v>
      </c>
      <c r="H60" s="131">
        <v>254</v>
      </c>
    </row>
    <row r="61" spans="2:8" ht="45.75" customHeight="1" x14ac:dyDescent="0.15">
      <c r="B61" s="129"/>
      <c r="C61" s="1203" t="s">
        <v>610</v>
      </c>
      <c r="D61" s="1204"/>
      <c r="E61" s="1205"/>
      <c r="F61" s="130">
        <v>141</v>
      </c>
      <c r="G61" s="130">
        <v>174</v>
      </c>
      <c r="H61" s="131">
        <v>207</v>
      </c>
    </row>
    <row r="62" spans="2:8" ht="45.75" customHeight="1" thickBot="1" x14ac:dyDescent="0.2">
      <c r="B62" s="132"/>
      <c r="C62" s="1206" t="s">
        <v>611</v>
      </c>
      <c r="D62" s="1207"/>
      <c r="E62" s="1208"/>
      <c r="F62" s="133">
        <v>108</v>
      </c>
      <c r="G62" s="133">
        <v>108</v>
      </c>
      <c r="H62" s="134">
        <v>117</v>
      </c>
    </row>
    <row r="63" spans="2:8" ht="52.5" customHeight="1" thickBot="1" x14ac:dyDescent="0.2">
      <c r="B63" s="135"/>
      <c r="C63" s="1209" t="s">
        <v>53</v>
      </c>
      <c r="D63" s="1209"/>
      <c r="E63" s="1210"/>
      <c r="F63" s="136">
        <v>5105</v>
      </c>
      <c r="G63" s="136">
        <v>5309</v>
      </c>
      <c r="H63" s="137">
        <v>5605</v>
      </c>
    </row>
    <row r="64" spans="2:8" x14ac:dyDescent="0.15"/>
  </sheetData>
  <sheetProtection algorithmName="SHA-512" hashValue="sf41T0Et9VBQNm4pbD6TOT/5L4B793Jvq6xmkKjlQNQ2Kjm6mK/skpicJsEJ5tqvWyjEfrDmjIAwqIGABiFPYQ==" saltValue="w8QLHnMq03gZzWWkpGKN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567</v>
      </c>
      <c r="G2" s="151"/>
      <c r="H2" s="152"/>
    </row>
    <row r="3" spans="1:8" x14ac:dyDescent="0.15">
      <c r="A3" s="148" t="s">
        <v>560</v>
      </c>
      <c r="B3" s="153"/>
      <c r="C3" s="154"/>
      <c r="D3" s="155">
        <v>51423</v>
      </c>
      <c r="E3" s="156"/>
      <c r="F3" s="157">
        <v>53869</v>
      </c>
      <c r="G3" s="158"/>
      <c r="H3" s="159"/>
    </row>
    <row r="4" spans="1:8" x14ac:dyDescent="0.15">
      <c r="A4" s="160"/>
      <c r="B4" s="161"/>
      <c r="C4" s="162"/>
      <c r="D4" s="163">
        <v>34937</v>
      </c>
      <c r="E4" s="164"/>
      <c r="F4" s="165">
        <v>35046</v>
      </c>
      <c r="G4" s="166"/>
      <c r="H4" s="167"/>
    </row>
    <row r="5" spans="1:8" x14ac:dyDescent="0.15">
      <c r="A5" s="148" t="s">
        <v>562</v>
      </c>
      <c r="B5" s="153"/>
      <c r="C5" s="154"/>
      <c r="D5" s="155">
        <v>76085</v>
      </c>
      <c r="E5" s="156"/>
      <c r="F5" s="157">
        <v>59119</v>
      </c>
      <c r="G5" s="158"/>
      <c r="H5" s="159"/>
    </row>
    <row r="6" spans="1:8" x14ac:dyDescent="0.15">
      <c r="A6" s="160"/>
      <c r="B6" s="161"/>
      <c r="C6" s="162"/>
      <c r="D6" s="163">
        <v>46103</v>
      </c>
      <c r="E6" s="164"/>
      <c r="F6" s="165">
        <v>29900</v>
      </c>
      <c r="G6" s="166"/>
      <c r="H6" s="167"/>
    </row>
    <row r="7" spans="1:8" x14ac:dyDescent="0.15">
      <c r="A7" s="148" t="s">
        <v>563</v>
      </c>
      <c r="B7" s="153"/>
      <c r="C7" s="154"/>
      <c r="D7" s="155">
        <v>62573</v>
      </c>
      <c r="E7" s="156"/>
      <c r="F7" s="157">
        <v>53895</v>
      </c>
      <c r="G7" s="158"/>
      <c r="H7" s="159"/>
    </row>
    <row r="8" spans="1:8" x14ac:dyDescent="0.15">
      <c r="A8" s="160"/>
      <c r="B8" s="161"/>
      <c r="C8" s="162"/>
      <c r="D8" s="163">
        <v>34960</v>
      </c>
      <c r="E8" s="164"/>
      <c r="F8" s="165">
        <v>31224</v>
      </c>
      <c r="G8" s="166"/>
      <c r="H8" s="167"/>
    </row>
    <row r="9" spans="1:8" x14ac:dyDescent="0.15">
      <c r="A9" s="148" t="s">
        <v>564</v>
      </c>
      <c r="B9" s="153"/>
      <c r="C9" s="154"/>
      <c r="D9" s="155">
        <v>67123</v>
      </c>
      <c r="E9" s="156"/>
      <c r="F9" s="157">
        <v>56181</v>
      </c>
      <c r="G9" s="158"/>
      <c r="H9" s="159"/>
    </row>
    <row r="10" spans="1:8" x14ac:dyDescent="0.15">
      <c r="A10" s="160"/>
      <c r="B10" s="161"/>
      <c r="C10" s="162"/>
      <c r="D10" s="163">
        <v>50985</v>
      </c>
      <c r="E10" s="164"/>
      <c r="F10" s="165">
        <v>32039</v>
      </c>
      <c r="G10" s="166"/>
      <c r="H10" s="167"/>
    </row>
    <row r="11" spans="1:8" x14ac:dyDescent="0.15">
      <c r="A11" s="148" t="s">
        <v>565</v>
      </c>
      <c r="B11" s="153"/>
      <c r="C11" s="154"/>
      <c r="D11" s="155">
        <v>65537</v>
      </c>
      <c r="E11" s="156"/>
      <c r="F11" s="157">
        <v>47730</v>
      </c>
      <c r="G11" s="158"/>
      <c r="H11" s="159"/>
    </row>
    <row r="12" spans="1:8" x14ac:dyDescent="0.15">
      <c r="A12" s="160"/>
      <c r="B12" s="161"/>
      <c r="C12" s="168"/>
      <c r="D12" s="163">
        <v>37359</v>
      </c>
      <c r="E12" s="164"/>
      <c r="F12" s="165">
        <v>26378</v>
      </c>
      <c r="G12" s="166"/>
      <c r="H12" s="167"/>
    </row>
    <row r="13" spans="1:8" x14ac:dyDescent="0.15">
      <c r="A13" s="148"/>
      <c r="B13" s="153"/>
      <c r="C13" s="169"/>
      <c r="D13" s="170">
        <v>64548</v>
      </c>
      <c r="E13" s="171"/>
      <c r="F13" s="172">
        <v>54159</v>
      </c>
      <c r="G13" s="173"/>
      <c r="H13" s="159"/>
    </row>
    <row r="14" spans="1:8" x14ac:dyDescent="0.15">
      <c r="A14" s="160"/>
      <c r="B14" s="161"/>
      <c r="C14" s="162"/>
      <c r="D14" s="163">
        <v>40869</v>
      </c>
      <c r="E14" s="164"/>
      <c r="F14" s="165">
        <v>30917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6.09</v>
      </c>
      <c r="C19" s="174">
        <f>ROUND(VALUE(SUBSTITUTE(実質収支比率等に係る経年分析!G$48,"▲","-")),2)</f>
        <v>3.3</v>
      </c>
      <c r="D19" s="174">
        <f>ROUND(VALUE(SUBSTITUTE(実質収支比率等に係る経年分析!H$48,"▲","-")),2)</f>
        <v>6.7</v>
      </c>
      <c r="E19" s="174">
        <f>ROUND(VALUE(SUBSTITUTE(実質収支比率等に係る経年分析!I$48,"▲","-")),2)</f>
        <v>9.93</v>
      </c>
      <c r="F19" s="174">
        <f>ROUND(VALUE(SUBSTITUTE(実質収支比率等に係る経年分析!J$48,"▲","-")),2)</f>
        <v>8.85</v>
      </c>
    </row>
    <row r="20" spans="1:11" x14ac:dyDescent="0.15">
      <c r="A20" s="174" t="s">
        <v>57</v>
      </c>
      <c r="B20" s="174">
        <f>ROUND(VALUE(SUBSTITUTE(実質収支比率等に係る経年分析!F$47,"▲","-")),2)</f>
        <v>29.77</v>
      </c>
      <c r="C20" s="174">
        <f>ROUND(VALUE(SUBSTITUTE(実質収支比率等に係る経年分析!G$47,"▲","-")),2)</f>
        <v>25.37</v>
      </c>
      <c r="D20" s="174">
        <f>ROUND(VALUE(SUBSTITUTE(実質収支比率等に係る経年分析!H$47,"▲","-")),2)</f>
        <v>19.670000000000002</v>
      </c>
      <c r="E20" s="174">
        <f>ROUND(VALUE(SUBSTITUTE(実質収支比率等に係る経年分析!I$47,"▲","-")),2)</f>
        <v>20.21</v>
      </c>
      <c r="F20" s="174">
        <f>ROUND(VALUE(SUBSTITUTE(実質収支比率等に係る経年分析!J$47,"▲","-")),2)</f>
        <v>22.17</v>
      </c>
    </row>
    <row r="21" spans="1:11" x14ac:dyDescent="0.15">
      <c r="A21" s="174" t="s">
        <v>58</v>
      </c>
      <c r="B21" s="174">
        <f>IF(ISNUMBER(VALUE(SUBSTITUTE(実質収支比率等に係る経年分析!F$49,"▲","-"))),ROUND(VALUE(SUBSTITUTE(実質収支比率等に係る経年分析!F$49,"▲","-")),2),NA())</f>
        <v>-9.2899999999999991</v>
      </c>
      <c r="C21" s="174">
        <f>IF(ISNUMBER(VALUE(SUBSTITUTE(実質収支比率等に係る経年分析!G$49,"▲","-"))),ROUND(VALUE(SUBSTITUTE(実質収支比率等に係る経年分析!G$49,"▲","-")),2),NA())</f>
        <v>-10.8</v>
      </c>
      <c r="D21" s="174">
        <f>IF(ISNUMBER(VALUE(SUBSTITUTE(実質収支比率等に係る経年分析!H$49,"▲","-"))),ROUND(VALUE(SUBSTITUTE(実質収支比率等に係る経年分析!H$49,"▲","-")),2),NA())</f>
        <v>-3.06</v>
      </c>
      <c r="E21" s="174">
        <f>IF(ISNUMBER(VALUE(SUBSTITUTE(実質収支比率等に係る経年分析!I$49,"▲","-"))),ROUND(VALUE(SUBSTITUTE(実質収支比率等に係る経年分析!I$49,"▲","-")),2),NA())</f>
        <v>1.45</v>
      </c>
      <c r="F21" s="174">
        <f>IF(ISNUMBER(VALUE(SUBSTITUTE(実質収支比率等に係る経年分析!J$49,"▲","-"))),ROUND(VALUE(SUBSTITUTE(実質収支比率等に係る経年分析!J$49,"▲","-")),2),NA())</f>
        <v>-6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7.0000000000000007E-2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7.0000000000000007E-2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0.04</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加美郡介護認定審査会特別会計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浄化槽事業特別会計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7.0000000000000007E-2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7.0000000000000007E-2</v>
      </c>
    </row>
    <row r="32" spans="1:11" x14ac:dyDescent="0.15">
      <c r="A32" s="175" t="str">
        <f>IF(連結実質赤字比率に係る赤字・黒字の構成分析!C$38="",NA(),連結実質赤字比率に係る赤字・黒字の構成分析!C$38)</f>
        <v>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7.49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7.63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7.64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7.81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8.42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6.05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3.24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6.64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9.85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8.8000000000000007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1717</v>
      </c>
      <c r="E42" s="176"/>
      <c r="F42" s="176"/>
      <c r="G42" s="176">
        <f>'実質公債費比率（分子）の構造'!L$52</f>
        <v>1663</v>
      </c>
      <c r="H42" s="176"/>
      <c r="I42" s="176"/>
      <c r="J42" s="176">
        <f>'実質公債費比率（分子）の構造'!M$52</f>
        <v>1612</v>
      </c>
      <c r="K42" s="176"/>
      <c r="L42" s="176"/>
      <c r="M42" s="176">
        <f>'実質公債費比率（分子）の構造'!N$52</f>
        <v>1576</v>
      </c>
      <c r="N42" s="176"/>
      <c r="O42" s="176"/>
      <c r="P42" s="176">
        <f>'実質公債費比率（分子）の構造'!O$52</f>
        <v>1475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11</v>
      </c>
      <c r="C44" s="176"/>
      <c r="D44" s="176"/>
      <c r="E44" s="176">
        <f>'実質公債費比率（分子）の構造'!L$50</f>
        <v>11</v>
      </c>
      <c r="F44" s="176"/>
      <c r="G44" s="176"/>
      <c r="H44" s="176">
        <f>'実質公債費比率（分子）の構造'!M$50</f>
        <v>7</v>
      </c>
      <c r="I44" s="176"/>
      <c r="J44" s="176"/>
      <c r="K44" s="176">
        <f>'実質公債費比率（分子）の構造'!N$50</f>
        <v>7</v>
      </c>
      <c r="L44" s="176"/>
      <c r="M44" s="176"/>
      <c r="N44" s="176">
        <f>'実質公債費比率（分子）の構造'!O$50</f>
        <v>7</v>
      </c>
      <c r="O44" s="176"/>
      <c r="P44" s="176"/>
    </row>
    <row r="45" spans="1:16" x14ac:dyDescent="0.15">
      <c r="A45" s="176" t="s">
        <v>68</v>
      </c>
      <c r="B45" s="176">
        <f>'実質公債費比率（分子）の構造'!K$49</f>
        <v>165</v>
      </c>
      <c r="C45" s="176"/>
      <c r="D45" s="176"/>
      <c r="E45" s="176">
        <f>'実質公債費比率（分子）の構造'!L$49</f>
        <v>178</v>
      </c>
      <c r="F45" s="176"/>
      <c r="G45" s="176"/>
      <c r="H45" s="176">
        <f>'実質公債費比率（分子）の構造'!M$49</f>
        <v>170</v>
      </c>
      <c r="I45" s="176"/>
      <c r="J45" s="176"/>
      <c r="K45" s="176">
        <f>'実質公債費比率（分子）の構造'!N$49</f>
        <v>163</v>
      </c>
      <c r="L45" s="176"/>
      <c r="M45" s="176"/>
      <c r="N45" s="176">
        <f>'実質公債費比率（分子）の構造'!O$49</f>
        <v>173</v>
      </c>
      <c r="O45" s="176"/>
      <c r="P45" s="176"/>
    </row>
    <row r="46" spans="1:16" x14ac:dyDescent="0.15">
      <c r="A46" s="176" t="s">
        <v>69</v>
      </c>
      <c r="B46" s="176">
        <f>'実質公債費比率（分子）の構造'!K$48</f>
        <v>457</v>
      </c>
      <c r="C46" s="176"/>
      <c r="D46" s="176"/>
      <c r="E46" s="176">
        <f>'実質公債費比率（分子）の構造'!L$48</f>
        <v>435</v>
      </c>
      <c r="F46" s="176"/>
      <c r="G46" s="176"/>
      <c r="H46" s="176">
        <f>'実質公債費比率（分子）の構造'!M$48</f>
        <v>424</v>
      </c>
      <c r="I46" s="176"/>
      <c r="J46" s="176"/>
      <c r="K46" s="176">
        <f>'実質公債費比率（分子）の構造'!N$48</f>
        <v>437</v>
      </c>
      <c r="L46" s="176"/>
      <c r="M46" s="176"/>
      <c r="N46" s="176">
        <f>'実質公債費比率（分子）の構造'!O$48</f>
        <v>452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1689</v>
      </c>
      <c r="C49" s="176"/>
      <c r="D49" s="176"/>
      <c r="E49" s="176">
        <f>'実質公債費比率（分子）の構造'!L$45</f>
        <v>1633</v>
      </c>
      <c r="F49" s="176"/>
      <c r="G49" s="176"/>
      <c r="H49" s="176">
        <f>'実質公債費比率（分子）の構造'!M$45</f>
        <v>1573</v>
      </c>
      <c r="I49" s="176"/>
      <c r="J49" s="176"/>
      <c r="K49" s="176">
        <f>'実質公債費比率（分子）の構造'!N$45</f>
        <v>1488</v>
      </c>
      <c r="L49" s="176"/>
      <c r="M49" s="176"/>
      <c r="N49" s="176">
        <f>'実質公債費比率（分子）の構造'!O$45</f>
        <v>1434</v>
      </c>
      <c r="O49" s="176"/>
      <c r="P49" s="176"/>
    </row>
    <row r="50" spans="1:16" x14ac:dyDescent="0.15">
      <c r="A50" s="176" t="s">
        <v>73</v>
      </c>
      <c r="B50" s="176" t="e">
        <f>NA()</f>
        <v>#N/A</v>
      </c>
      <c r="C50" s="176">
        <f>IF(ISNUMBER('実質公債費比率（分子）の構造'!K$53),'実質公債費比率（分子）の構造'!K$53,NA())</f>
        <v>605</v>
      </c>
      <c r="D50" s="176" t="e">
        <f>NA()</f>
        <v>#N/A</v>
      </c>
      <c r="E50" s="176" t="e">
        <f>NA()</f>
        <v>#N/A</v>
      </c>
      <c r="F50" s="176">
        <f>IF(ISNUMBER('実質公債費比率（分子）の構造'!L$53),'実質公債費比率（分子）の構造'!L$53,NA())</f>
        <v>594</v>
      </c>
      <c r="G50" s="176" t="e">
        <f>NA()</f>
        <v>#N/A</v>
      </c>
      <c r="H50" s="176" t="e">
        <f>NA()</f>
        <v>#N/A</v>
      </c>
      <c r="I50" s="176">
        <f>IF(ISNUMBER('実質公債費比率（分子）の構造'!M$53),'実質公債費比率（分子）の構造'!M$53,NA())</f>
        <v>562</v>
      </c>
      <c r="J50" s="176" t="e">
        <f>NA()</f>
        <v>#N/A</v>
      </c>
      <c r="K50" s="176" t="e">
        <f>NA()</f>
        <v>#N/A</v>
      </c>
      <c r="L50" s="176">
        <f>IF(ISNUMBER('実質公債費比率（分子）の構造'!N$53),'実質公債費比率（分子）の構造'!N$53,NA())</f>
        <v>519</v>
      </c>
      <c r="M50" s="176" t="e">
        <f>NA()</f>
        <v>#N/A</v>
      </c>
      <c r="N50" s="176" t="e">
        <f>NA()</f>
        <v>#N/A</v>
      </c>
      <c r="O50" s="176">
        <f>IF(ISNUMBER('実質公債費比率（分子）の構造'!O$53),'実質公債費比率（分子）の構造'!O$53,NA())</f>
        <v>591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14562</v>
      </c>
      <c r="E56" s="175"/>
      <c r="F56" s="175"/>
      <c r="G56" s="175">
        <f>'将来負担比率（分子）の構造'!J$52</f>
        <v>14125</v>
      </c>
      <c r="H56" s="175"/>
      <c r="I56" s="175"/>
      <c r="J56" s="175">
        <f>'将来負担比率（分子）の構造'!K$52</f>
        <v>13584</v>
      </c>
      <c r="K56" s="175"/>
      <c r="L56" s="175"/>
      <c r="M56" s="175">
        <f>'将来負担比率（分子）の構造'!L$52</f>
        <v>13148</v>
      </c>
      <c r="N56" s="175"/>
      <c r="O56" s="175"/>
      <c r="P56" s="175">
        <f>'将来負担比率（分子）の構造'!M$52</f>
        <v>12318</v>
      </c>
    </row>
    <row r="57" spans="1:16" x14ac:dyDescent="0.15">
      <c r="A57" s="175" t="s">
        <v>44</v>
      </c>
      <c r="B57" s="175"/>
      <c r="C57" s="175"/>
      <c r="D57" s="175">
        <f>'将来負担比率（分子）の構造'!I$51</f>
        <v>469</v>
      </c>
      <c r="E57" s="175"/>
      <c r="F57" s="175"/>
      <c r="G57" s="175">
        <f>'将来負担比率（分子）の構造'!J$51</f>
        <v>449</v>
      </c>
      <c r="H57" s="175"/>
      <c r="I57" s="175"/>
      <c r="J57" s="175">
        <f>'将来負担比率（分子）の構造'!K$51</f>
        <v>403</v>
      </c>
      <c r="K57" s="175"/>
      <c r="L57" s="175"/>
      <c r="M57" s="175">
        <f>'将来負担比率（分子）の構造'!L$51</f>
        <v>354</v>
      </c>
      <c r="N57" s="175"/>
      <c r="O57" s="175"/>
      <c r="P57" s="175">
        <f>'将来負担比率（分子）の構造'!M$51</f>
        <v>303</v>
      </c>
    </row>
    <row r="58" spans="1:16" x14ac:dyDescent="0.15">
      <c r="A58" s="175" t="s">
        <v>43</v>
      </c>
      <c r="B58" s="175"/>
      <c r="C58" s="175"/>
      <c r="D58" s="175">
        <f>'将来負担比率（分子）の構造'!I$50</f>
        <v>5184</v>
      </c>
      <c r="E58" s="175"/>
      <c r="F58" s="175"/>
      <c r="G58" s="175">
        <f>'将来負担比率（分子）の構造'!J$50</f>
        <v>4834</v>
      </c>
      <c r="H58" s="175"/>
      <c r="I58" s="175"/>
      <c r="J58" s="175">
        <f>'将来負担比率（分子）の構造'!K$50</f>
        <v>4547</v>
      </c>
      <c r="K58" s="175"/>
      <c r="L58" s="175"/>
      <c r="M58" s="175">
        <f>'将来負担比率（分子）の構造'!L$50</f>
        <v>4883</v>
      </c>
      <c r="N58" s="175"/>
      <c r="O58" s="175"/>
      <c r="P58" s="175">
        <f>'将来負担比率（分子）の構造'!M$50</f>
        <v>5352</v>
      </c>
    </row>
    <row r="59" spans="1:16" x14ac:dyDescent="0.15">
      <c r="A59" s="175" t="s">
        <v>41</v>
      </c>
      <c r="B59" s="175" t="str">
        <f>'将来負担比率（分子）の構造'!I$49</f>
        <v>-</v>
      </c>
      <c r="C59" s="175"/>
      <c r="D59" s="175"/>
      <c r="E59" s="175">
        <f>'将来負担比率（分子）の構造'!J$49</f>
        <v>3</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f>'将来負担比率（分子）の構造'!L$46</f>
        <v>2</v>
      </c>
      <c r="L61" s="175"/>
      <c r="M61" s="175"/>
      <c r="N61" s="175" t="str">
        <f>'将来負担比率（分子）の構造'!M$46</f>
        <v>-</v>
      </c>
      <c r="O61" s="175"/>
      <c r="P61" s="175"/>
    </row>
    <row r="62" spans="1:16" x14ac:dyDescent="0.15">
      <c r="A62" s="175" t="s">
        <v>37</v>
      </c>
      <c r="B62" s="175">
        <f>'将来負担比率（分子）の構造'!I$45</f>
        <v>2604</v>
      </c>
      <c r="C62" s="175"/>
      <c r="D62" s="175"/>
      <c r="E62" s="175">
        <f>'将来負担比率（分子）の構造'!J$45</f>
        <v>2517</v>
      </c>
      <c r="F62" s="175"/>
      <c r="G62" s="175"/>
      <c r="H62" s="175">
        <f>'将来負担比率（分子）の構造'!K$45</f>
        <v>2380</v>
      </c>
      <c r="I62" s="175"/>
      <c r="J62" s="175"/>
      <c r="K62" s="175">
        <f>'将来負担比率（分子）の構造'!L$45</f>
        <v>2360</v>
      </c>
      <c r="L62" s="175"/>
      <c r="M62" s="175"/>
      <c r="N62" s="175">
        <f>'将来負担比率（分子）の構造'!M$45</f>
        <v>2263</v>
      </c>
      <c r="O62" s="175"/>
      <c r="P62" s="175"/>
    </row>
    <row r="63" spans="1:16" x14ac:dyDescent="0.15">
      <c r="A63" s="175" t="s">
        <v>36</v>
      </c>
      <c r="B63" s="175">
        <f>'将来負担比率（分子）の構造'!I$44</f>
        <v>1521</v>
      </c>
      <c r="C63" s="175"/>
      <c r="D63" s="175"/>
      <c r="E63" s="175">
        <f>'将来負担比率（分子）の構造'!J$44</f>
        <v>1362</v>
      </c>
      <c r="F63" s="175"/>
      <c r="G63" s="175"/>
      <c r="H63" s="175">
        <f>'将来負担比率（分子）の構造'!K$44</f>
        <v>1279</v>
      </c>
      <c r="I63" s="175"/>
      <c r="J63" s="175"/>
      <c r="K63" s="175">
        <f>'将来負担比率（分子）の構造'!L$44</f>
        <v>1183</v>
      </c>
      <c r="L63" s="175"/>
      <c r="M63" s="175"/>
      <c r="N63" s="175">
        <f>'将来負担比率（分子）の構造'!M$44</f>
        <v>1056</v>
      </c>
      <c r="O63" s="175"/>
      <c r="P63" s="175"/>
    </row>
    <row r="64" spans="1:16" x14ac:dyDescent="0.15">
      <c r="A64" s="175" t="s">
        <v>35</v>
      </c>
      <c r="B64" s="175">
        <f>'将来負担比率（分子）の構造'!I$43</f>
        <v>5689</v>
      </c>
      <c r="C64" s="175"/>
      <c r="D64" s="175"/>
      <c r="E64" s="175">
        <f>'将来負担比率（分子）の構造'!J$43</f>
        <v>5423</v>
      </c>
      <c r="F64" s="175"/>
      <c r="G64" s="175"/>
      <c r="H64" s="175">
        <f>'将来負担比率（分子）の構造'!K$43</f>
        <v>5059</v>
      </c>
      <c r="I64" s="175"/>
      <c r="J64" s="175"/>
      <c r="K64" s="175">
        <f>'将来負担比率（分子）の構造'!L$43</f>
        <v>4685</v>
      </c>
      <c r="L64" s="175"/>
      <c r="M64" s="175"/>
      <c r="N64" s="175">
        <f>'将来負担比率（分子）の構造'!M$43</f>
        <v>4464</v>
      </c>
      <c r="O64" s="175"/>
      <c r="P64" s="175"/>
    </row>
    <row r="65" spans="1:16" x14ac:dyDescent="0.15">
      <c r="A65" s="175" t="s">
        <v>34</v>
      </c>
      <c r="B65" s="175">
        <f>'将来負担比率（分子）の構造'!I$42</f>
        <v>60</v>
      </c>
      <c r="C65" s="175"/>
      <c r="D65" s="175"/>
      <c r="E65" s="175">
        <f>'将来負担比率（分子）の構造'!J$42</f>
        <v>50</v>
      </c>
      <c r="F65" s="175"/>
      <c r="G65" s="175"/>
      <c r="H65" s="175">
        <f>'将来負担比率（分子）の構造'!K$42</f>
        <v>39</v>
      </c>
      <c r="I65" s="175"/>
      <c r="J65" s="175"/>
      <c r="K65" s="175">
        <f>'将来負担比率（分子）の構造'!L$42</f>
        <v>32</v>
      </c>
      <c r="L65" s="175"/>
      <c r="M65" s="175"/>
      <c r="N65" s="175">
        <f>'将来負担比率（分子）の構造'!M$42</f>
        <v>25</v>
      </c>
      <c r="O65" s="175"/>
      <c r="P65" s="175"/>
    </row>
    <row r="66" spans="1:16" x14ac:dyDescent="0.15">
      <c r="A66" s="175" t="s">
        <v>33</v>
      </c>
      <c r="B66" s="175">
        <f>'将来負担比率（分子）の構造'!I$41</f>
        <v>13754</v>
      </c>
      <c r="C66" s="175"/>
      <c r="D66" s="175"/>
      <c r="E66" s="175">
        <f>'将来負担比率（分子）の構造'!J$41</f>
        <v>13460</v>
      </c>
      <c r="F66" s="175"/>
      <c r="G66" s="175"/>
      <c r="H66" s="175">
        <f>'将来負担比率（分子）の構造'!K$41</f>
        <v>12821</v>
      </c>
      <c r="I66" s="175"/>
      <c r="J66" s="175"/>
      <c r="K66" s="175">
        <f>'将来負担比率（分子）の構造'!L$41</f>
        <v>12556</v>
      </c>
      <c r="L66" s="175"/>
      <c r="M66" s="175"/>
      <c r="N66" s="175">
        <f>'将来負担比率（分子）の構造'!M$41</f>
        <v>11806</v>
      </c>
      <c r="O66" s="175"/>
      <c r="P66" s="175"/>
    </row>
    <row r="67" spans="1:16" x14ac:dyDescent="0.15">
      <c r="A67" s="175" t="s">
        <v>77</v>
      </c>
      <c r="B67" s="175" t="e">
        <f>NA()</f>
        <v>#N/A</v>
      </c>
      <c r="C67" s="175">
        <f>IF(ISNUMBER('将来負担比率（分子）の構造'!I$53), IF('将来負担比率（分子）の構造'!I$53 &lt; 0, 0, '将来負担比率（分子）の構造'!I$53), NA())</f>
        <v>3412</v>
      </c>
      <c r="D67" s="175" t="e">
        <f>NA()</f>
        <v>#N/A</v>
      </c>
      <c r="E67" s="175" t="e">
        <f>NA()</f>
        <v>#N/A</v>
      </c>
      <c r="F67" s="175">
        <f>IF(ISNUMBER('将来負担比率（分子）の構造'!J$53), IF('将来負担比率（分子）の構造'!J$53 &lt; 0, 0, '将来負担比率（分子）の構造'!J$53), NA())</f>
        <v>3406</v>
      </c>
      <c r="G67" s="175" t="e">
        <f>NA()</f>
        <v>#N/A</v>
      </c>
      <c r="H67" s="175" t="e">
        <f>NA()</f>
        <v>#N/A</v>
      </c>
      <c r="I67" s="175">
        <f>IF(ISNUMBER('将来負担比率（分子）の構造'!K$53), IF('将来負担比率（分子）の構造'!K$53 &lt; 0, 0, '将来負担比率（分子）の構造'!K$53), NA())</f>
        <v>3044</v>
      </c>
      <c r="J67" s="175" t="e">
        <f>NA()</f>
        <v>#N/A</v>
      </c>
      <c r="K67" s="175" t="e">
        <f>NA()</f>
        <v>#N/A</v>
      </c>
      <c r="L67" s="175">
        <f>IF(ISNUMBER('将来負担比率（分子）の構造'!L$53), IF('将来負担比率（分子）の構造'!L$53 &lt; 0, 0, '将来負担比率（分子）の構造'!L$53), NA())</f>
        <v>2434</v>
      </c>
      <c r="M67" s="175" t="e">
        <f>NA()</f>
        <v>#N/A</v>
      </c>
      <c r="N67" s="175" t="e">
        <f>NA()</f>
        <v>#N/A</v>
      </c>
      <c r="O67" s="175">
        <f>IF(ISNUMBER('将来負担比率（分子）の構造'!M$53), IF('将来負担比率（分子）の構造'!M$53 &lt; 0, 0, '将来負担比率（分子）の構造'!M$53), NA())</f>
        <v>1640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1765</v>
      </c>
      <c r="C72" s="179">
        <f>基金残高に係る経年分析!G55</f>
        <v>1885</v>
      </c>
      <c r="D72" s="179">
        <f>基金残高に係る経年分析!H55</f>
        <v>1965</v>
      </c>
    </row>
    <row r="73" spans="1:16" x14ac:dyDescent="0.15">
      <c r="A73" s="178" t="s">
        <v>80</v>
      </c>
      <c r="B73" s="179">
        <f>基金残高に係る経年分析!F56</f>
        <v>311</v>
      </c>
      <c r="C73" s="179">
        <f>基金残高に係る経年分析!G56</f>
        <v>411</v>
      </c>
      <c r="D73" s="179">
        <f>基金残高に係る経年分析!H56</f>
        <v>412</v>
      </c>
    </row>
    <row r="74" spans="1:16" x14ac:dyDescent="0.15">
      <c r="A74" s="178" t="s">
        <v>81</v>
      </c>
      <c r="B74" s="179">
        <f>基金残高に係る経年分析!F57</f>
        <v>3029</v>
      </c>
      <c r="C74" s="179">
        <f>基金残高に係る経年分析!G57</f>
        <v>3013</v>
      </c>
      <c r="D74" s="179">
        <f>基金残高に係る経年分析!H57</f>
        <v>3228</v>
      </c>
    </row>
  </sheetData>
  <sheetProtection algorithmName="SHA-512" hashValue="qJwTrCzSYL7tlY44DKslMOg7B9xaE5OFzu4bJzl6BpudP/09vu8ahxaXvLiAMeFjcdyHOJus6NiaZu1uF/7FBw==" saltValue="90pd9u3JFmH8DPZasmiw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2652423</v>
      </c>
      <c r="S5" s="613"/>
      <c r="T5" s="613"/>
      <c r="U5" s="613"/>
      <c r="V5" s="613"/>
      <c r="W5" s="613"/>
      <c r="X5" s="613"/>
      <c r="Y5" s="614"/>
      <c r="Z5" s="615">
        <v>17.7</v>
      </c>
      <c r="AA5" s="615"/>
      <c r="AB5" s="615"/>
      <c r="AC5" s="615"/>
      <c r="AD5" s="616">
        <v>2652423</v>
      </c>
      <c r="AE5" s="616"/>
      <c r="AF5" s="616"/>
      <c r="AG5" s="616"/>
      <c r="AH5" s="616"/>
      <c r="AI5" s="616"/>
      <c r="AJ5" s="616"/>
      <c r="AK5" s="616"/>
      <c r="AL5" s="617">
        <v>29.9</v>
      </c>
      <c r="AM5" s="618"/>
      <c r="AN5" s="618"/>
      <c r="AO5" s="619"/>
      <c r="AP5" s="609" t="s">
        <v>232</v>
      </c>
      <c r="AQ5" s="610"/>
      <c r="AR5" s="610"/>
      <c r="AS5" s="610"/>
      <c r="AT5" s="610"/>
      <c r="AU5" s="610"/>
      <c r="AV5" s="610"/>
      <c r="AW5" s="610"/>
      <c r="AX5" s="610"/>
      <c r="AY5" s="610"/>
      <c r="AZ5" s="610"/>
      <c r="BA5" s="610"/>
      <c r="BB5" s="610"/>
      <c r="BC5" s="610"/>
      <c r="BD5" s="610"/>
      <c r="BE5" s="610"/>
      <c r="BF5" s="611"/>
      <c r="BG5" s="623">
        <v>2644472</v>
      </c>
      <c r="BH5" s="624"/>
      <c r="BI5" s="624"/>
      <c r="BJ5" s="624"/>
      <c r="BK5" s="624"/>
      <c r="BL5" s="624"/>
      <c r="BM5" s="624"/>
      <c r="BN5" s="625"/>
      <c r="BO5" s="626">
        <v>99.7</v>
      </c>
      <c r="BP5" s="626"/>
      <c r="BQ5" s="626"/>
      <c r="BR5" s="626"/>
      <c r="BS5" s="627" t="s">
        <v>131</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216390</v>
      </c>
      <c r="S6" s="624"/>
      <c r="T6" s="624"/>
      <c r="U6" s="624"/>
      <c r="V6" s="624"/>
      <c r="W6" s="624"/>
      <c r="X6" s="624"/>
      <c r="Y6" s="625"/>
      <c r="Z6" s="626">
        <v>1.4</v>
      </c>
      <c r="AA6" s="626"/>
      <c r="AB6" s="626"/>
      <c r="AC6" s="626"/>
      <c r="AD6" s="627">
        <v>216390</v>
      </c>
      <c r="AE6" s="627"/>
      <c r="AF6" s="627"/>
      <c r="AG6" s="627"/>
      <c r="AH6" s="627"/>
      <c r="AI6" s="627"/>
      <c r="AJ6" s="627"/>
      <c r="AK6" s="627"/>
      <c r="AL6" s="628">
        <v>2.4</v>
      </c>
      <c r="AM6" s="629"/>
      <c r="AN6" s="629"/>
      <c r="AO6" s="630"/>
      <c r="AP6" s="620" t="s">
        <v>237</v>
      </c>
      <c r="AQ6" s="621"/>
      <c r="AR6" s="621"/>
      <c r="AS6" s="621"/>
      <c r="AT6" s="621"/>
      <c r="AU6" s="621"/>
      <c r="AV6" s="621"/>
      <c r="AW6" s="621"/>
      <c r="AX6" s="621"/>
      <c r="AY6" s="621"/>
      <c r="AZ6" s="621"/>
      <c r="BA6" s="621"/>
      <c r="BB6" s="621"/>
      <c r="BC6" s="621"/>
      <c r="BD6" s="621"/>
      <c r="BE6" s="621"/>
      <c r="BF6" s="622"/>
      <c r="BG6" s="623">
        <v>2644472</v>
      </c>
      <c r="BH6" s="624"/>
      <c r="BI6" s="624"/>
      <c r="BJ6" s="624"/>
      <c r="BK6" s="624"/>
      <c r="BL6" s="624"/>
      <c r="BM6" s="624"/>
      <c r="BN6" s="625"/>
      <c r="BO6" s="626">
        <v>99.7</v>
      </c>
      <c r="BP6" s="626"/>
      <c r="BQ6" s="626"/>
      <c r="BR6" s="626"/>
      <c r="BS6" s="627" t="s">
        <v>131</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130001</v>
      </c>
      <c r="CS6" s="624"/>
      <c r="CT6" s="624"/>
      <c r="CU6" s="624"/>
      <c r="CV6" s="624"/>
      <c r="CW6" s="624"/>
      <c r="CX6" s="624"/>
      <c r="CY6" s="625"/>
      <c r="CZ6" s="617">
        <v>0.9</v>
      </c>
      <c r="DA6" s="618"/>
      <c r="DB6" s="618"/>
      <c r="DC6" s="634"/>
      <c r="DD6" s="632" t="s">
        <v>131</v>
      </c>
      <c r="DE6" s="624"/>
      <c r="DF6" s="624"/>
      <c r="DG6" s="624"/>
      <c r="DH6" s="624"/>
      <c r="DI6" s="624"/>
      <c r="DJ6" s="624"/>
      <c r="DK6" s="624"/>
      <c r="DL6" s="624"/>
      <c r="DM6" s="624"/>
      <c r="DN6" s="624"/>
      <c r="DO6" s="624"/>
      <c r="DP6" s="625"/>
      <c r="DQ6" s="632">
        <v>130001</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582</v>
      </c>
      <c r="S7" s="624"/>
      <c r="T7" s="624"/>
      <c r="U7" s="624"/>
      <c r="V7" s="624"/>
      <c r="W7" s="624"/>
      <c r="X7" s="624"/>
      <c r="Y7" s="625"/>
      <c r="Z7" s="626">
        <v>0</v>
      </c>
      <c r="AA7" s="626"/>
      <c r="AB7" s="626"/>
      <c r="AC7" s="626"/>
      <c r="AD7" s="627">
        <v>582</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949380</v>
      </c>
      <c r="BH7" s="624"/>
      <c r="BI7" s="624"/>
      <c r="BJ7" s="624"/>
      <c r="BK7" s="624"/>
      <c r="BL7" s="624"/>
      <c r="BM7" s="624"/>
      <c r="BN7" s="625"/>
      <c r="BO7" s="626">
        <v>35.799999999999997</v>
      </c>
      <c r="BP7" s="626"/>
      <c r="BQ7" s="626"/>
      <c r="BR7" s="626"/>
      <c r="BS7" s="627" t="s">
        <v>131</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1890790</v>
      </c>
      <c r="CS7" s="624"/>
      <c r="CT7" s="624"/>
      <c r="CU7" s="624"/>
      <c r="CV7" s="624"/>
      <c r="CW7" s="624"/>
      <c r="CX7" s="624"/>
      <c r="CY7" s="625"/>
      <c r="CZ7" s="626">
        <v>13.4</v>
      </c>
      <c r="DA7" s="626"/>
      <c r="DB7" s="626"/>
      <c r="DC7" s="626"/>
      <c r="DD7" s="632">
        <v>13682</v>
      </c>
      <c r="DE7" s="624"/>
      <c r="DF7" s="624"/>
      <c r="DG7" s="624"/>
      <c r="DH7" s="624"/>
      <c r="DI7" s="624"/>
      <c r="DJ7" s="624"/>
      <c r="DK7" s="624"/>
      <c r="DL7" s="624"/>
      <c r="DM7" s="624"/>
      <c r="DN7" s="624"/>
      <c r="DO7" s="624"/>
      <c r="DP7" s="625"/>
      <c r="DQ7" s="632">
        <v>1498226</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7081</v>
      </c>
      <c r="S8" s="624"/>
      <c r="T8" s="624"/>
      <c r="U8" s="624"/>
      <c r="V8" s="624"/>
      <c r="W8" s="624"/>
      <c r="X8" s="624"/>
      <c r="Y8" s="625"/>
      <c r="Z8" s="626">
        <v>0</v>
      </c>
      <c r="AA8" s="626"/>
      <c r="AB8" s="626"/>
      <c r="AC8" s="626"/>
      <c r="AD8" s="627">
        <v>7081</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38125</v>
      </c>
      <c r="BH8" s="624"/>
      <c r="BI8" s="624"/>
      <c r="BJ8" s="624"/>
      <c r="BK8" s="624"/>
      <c r="BL8" s="624"/>
      <c r="BM8" s="624"/>
      <c r="BN8" s="625"/>
      <c r="BO8" s="626">
        <v>1.4</v>
      </c>
      <c r="BP8" s="626"/>
      <c r="BQ8" s="626"/>
      <c r="BR8" s="626"/>
      <c r="BS8" s="627" t="s">
        <v>244</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3895119</v>
      </c>
      <c r="CS8" s="624"/>
      <c r="CT8" s="624"/>
      <c r="CU8" s="624"/>
      <c r="CV8" s="624"/>
      <c r="CW8" s="624"/>
      <c r="CX8" s="624"/>
      <c r="CY8" s="625"/>
      <c r="CZ8" s="626">
        <v>27.7</v>
      </c>
      <c r="DA8" s="626"/>
      <c r="DB8" s="626"/>
      <c r="DC8" s="626"/>
      <c r="DD8" s="632">
        <v>70686</v>
      </c>
      <c r="DE8" s="624"/>
      <c r="DF8" s="624"/>
      <c r="DG8" s="624"/>
      <c r="DH8" s="624"/>
      <c r="DI8" s="624"/>
      <c r="DJ8" s="624"/>
      <c r="DK8" s="624"/>
      <c r="DL8" s="624"/>
      <c r="DM8" s="624"/>
      <c r="DN8" s="624"/>
      <c r="DO8" s="624"/>
      <c r="DP8" s="625"/>
      <c r="DQ8" s="632">
        <v>2396419</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5554</v>
      </c>
      <c r="S9" s="624"/>
      <c r="T9" s="624"/>
      <c r="U9" s="624"/>
      <c r="V9" s="624"/>
      <c r="W9" s="624"/>
      <c r="X9" s="624"/>
      <c r="Y9" s="625"/>
      <c r="Z9" s="626">
        <v>0</v>
      </c>
      <c r="AA9" s="626"/>
      <c r="AB9" s="626"/>
      <c r="AC9" s="626"/>
      <c r="AD9" s="627">
        <v>5554</v>
      </c>
      <c r="AE9" s="627"/>
      <c r="AF9" s="627"/>
      <c r="AG9" s="627"/>
      <c r="AH9" s="627"/>
      <c r="AI9" s="627"/>
      <c r="AJ9" s="627"/>
      <c r="AK9" s="627"/>
      <c r="AL9" s="628">
        <v>0.1</v>
      </c>
      <c r="AM9" s="629"/>
      <c r="AN9" s="629"/>
      <c r="AO9" s="630"/>
      <c r="AP9" s="620" t="s">
        <v>247</v>
      </c>
      <c r="AQ9" s="621"/>
      <c r="AR9" s="621"/>
      <c r="AS9" s="621"/>
      <c r="AT9" s="621"/>
      <c r="AU9" s="621"/>
      <c r="AV9" s="621"/>
      <c r="AW9" s="621"/>
      <c r="AX9" s="621"/>
      <c r="AY9" s="621"/>
      <c r="AZ9" s="621"/>
      <c r="BA9" s="621"/>
      <c r="BB9" s="621"/>
      <c r="BC9" s="621"/>
      <c r="BD9" s="621"/>
      <c r="BE9" s="621"/>
      <c r="BF9" s="622"/>
      <c r="BG9" s="623">
        <v>774657</v>
      </c>
      <c r="BH9" s="624"/>
      <c r="BI9" s="624"/>
      <c r="BJ9" s="624"/>
      <c r="BK9" s="624"/>
      <c r="BL9" s="624"/>
      <c r="BM9" s="624"/>
      <c r="BN9" s="625"/>
      <c r="BO9" s="626">
        <v>29.2</v>
      </c>
      <c r="BP9" s="626"/>
      <c r="BQ9" s="626"/>
      <c r="BR9" s="626"/>
      <c r="BS9" s="627" t="s">
        <v>244</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978081</v>
      </c>
      <c r="CS9" s="624"/>
      <c r="CT9" s="624"/>
      <c r="CU9" s="624"/>
      <c r="CV9" s="624"/>
      <c r="CW9" s="624"/>
      <c r="CX9" s="624"/>
      <c r="CY9" s="625"/>
      <c r="CZ9" s="626">
        <v>7</v>
      </c>
      <c r="DA9" s="626"/>
      <c r="DB9" s="626"/>
      <c r="DC9" s="626"/>
      <c r="DD9" s="632">
        <v>9583</v>
      </c>
      <c r="DE9" s="624"/>
      <c r="DF9" s="624"/>
      <c r="DG9" s="624"/>
      <c r="DH9" s="624"/>
      <c r="DI9" s="624"/>
      <c r="DJ9" s="624"/>
      <c r="DK9" s="624"/>
      <c r="DL9" s="624"/>
      <c r="DM9" s="624"/>
      <c r="DN9" s="624"/>
      <c r="DO9" s="624"/>
      <c r="DP9" s="625"/>
      <c r="DQ9" s="632">
        <v>775955</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244</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131</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59807</v>
      </c>
      <c r="BH10" s="624"/>
      <c r="BI10" s="624"/>
      <c r="BJ10" s="624"/>
      <c r="BK10" s="624"/>
      <c r="BL10" s="624"/>
      <c r="BM10" s="624"/>
      <c r="BN10" s="625"/>
      <c r="BO10" s="626">
        <v>2.2999999999999998</v>
      </c>
      <c r="BP10" s="626"/>
      <c r="BQ10" s="626"/>
      <c r="BR10" s="626"/>
      <c r="BS10" s="627" t="s">
        <v>141</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423</v>
      </c>
      <c r="CS10" s="624"/>
      <c r="CT10" s="624"/>
      <c r="CU10" s="624"/>
      <c r="CV10" s="624"/>
      <c r="CW10" s="624"/>
      <c r="CX10" s="624"/>
      <c r="CY10" s="625"/>
      <c r="CZ10" s="626">
        <v>0</v>
      </c>
      <c r="DA10" s="626"/>
      <c r="DB10" s="626"/>
      <c r="DC10" s="626"/>
      <c r="DD10" s="632" t="s">
        <v>244</v>
      </c>
      <c r="DE10" s="624"/>
      <c r="DF10" s="624"/>
      <c r="DG10" s="624"/>
      <c r="DH10" s="624"/>
      <c r="DI10" s="624"/>
      <c r="DJ10" s="624"/>
      <c r="DK10" s="624"/>
      <c r="DL10" s="624"/>
      <c r="DM10" s="624"/>
      <c r="DN10" s="624"/>
      <c r="DO10" s="624"/>
      <c r="DP10" s="625"/>
      <c r="DQ10" s="632">
        <v>423</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563899</v>
      </c>
      <c r="S11" s="624"/>
      <c r="T11" s="624"/>
      <c r="U11" s="624"/>
      <c r="V11" s="624"/>
      <c r="W11" s="624"/>
      <c r="X11" s="624"/>
      <c r="Y11" s="625"/>
      <c r="Z11" s="628">
        <v>3.8</v>
      </c>
      <c r="AA11" s="629"/>
      <c r="AB11" s="629"/>
      <c r="AC11" s="635"/>
      <c r="AD11" s="632">
        <v>563899</v>
      </c>
      <c r="AE11" s="624"/>
      <c r="AF11" s="624"/>
      <c r="AG11" s="624"/>
      <c r="AH11" s="624"/>
      <c r="AI11" s="624"/>
      <c r="AJ11" s="624"/>
      <c r="AK11" s="625"/>
      <c r="AL11" s="628">
        <v>6.3</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76791</v>
      </c>
      <c r="BH11" s="624"/>
      <c r="BI11" s="624"/>
      <c r="BJ11" s="624"/>
      <c r="BK11" s="624"/>
      <c r="BL11" s="624"/>
      <c r="BM11" s="624"/>
      <c r="BN11" s="625"/>
      <c r="BO11" s="626">
        <v>2.9</v>
      </c>
      <c r="BP11" s="626"/>
      <c r="BQ11" s="626"/>
      <c r="BR11" s="626"/>
      <c r="BS11" s="627" t="s">
        <v>244</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897192</v>
      </c>
      <c r="CS11" s="624"/>
      <c r="CT11" s="624"/>
      <c r="CU11" s="624"/>
      <c r="CV11" s="624"/>
      <c r="CW11" s="624"/>
      <c r="CX11" s="624"/>
      <c r="CY11" s="625"/>
      <c r="CZ11" s="626">
        <v>6.4</v>
      </c>
      <c r="DA11" s="626"/>
      <c r="DB11" s="626"/>
      <c r="DC11" s="626"/>
      <c r="DD11" s="632">
        <v>232774</v>
      </c>
      <c r="DE11" s="624"/>
      <c r="DF11" s="624"/>
      <c r="DG11" s="624"/>
      <c r="DH11" s="624"/>
      <c r="DI11" s="624"/>
      <c r="DJ11" s="624"/>
      <c r="DK11" s="624"/>
      <c r="DL11" s="624"/>
      <c r="DM11" s="624"/>
      <c r="DN11" s="624"/>
      <c r="DO11" s="624"/>
      <c r="DP11" s="625"/>
      <c r="DQ11" s="632">
        <v>490957</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v>882</v>
      </c>
      <c r="S12" s="624"/>
      <c r="T12" s="624"/>
      <c r="U12" s="624"/>
      <c r="V12" s="624"/>
      <c r="W12" s="624"/>
      <c r="X12" s="624"/>
      <c r="Y12" s="625"/>
      <c r="Z12" s="626">
        <v>0</v>
      </c>
      <c r="AA12" s="626"/>
      <c r="AB12" s="626"/>
      <c r="AC12" s="626"/>
      <c r="AD12" s="627">
        <v>882</v>
      </c>
      <c r="AE12" s="627"/>
      <c r="AF12" s="627"/>
      <c r="AG12" s="627"/>
      <c r="AH12" s="627"/>
      <c r="AI12" s="627"/>
      <c r="AJ12" s="627"/>
      <c r="AK12" s="627"/>
      <c r="AL12" s="628">
        <v>0</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1392710</v>
      </c>
      <c r="BH12" s="624"/>
      <c r="BI12" s="624"/>
      <c r="BJ12" s="624"/>
      <c r="BK12" s="624"/>
      <c r="BL12" s="624"/>
      <c r="BM12" s="624"/>
      <c r="BN12" s="625"/>
      <c r="BO12" s="626">
        <v>52.5</v>
      </c>
      <c r="BP12" s="626"/>
      <c r="BQ12" s="626"/>
      <c r="BR12" s="626"/>
      <c r="BS12" s="627" t="s">
        <v>131</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560949</v>
      </c>
      <c r="CS12" s="624"/>
      <c r="CT12" s="624"/>
      <c r="CU12" s="624"/>
      <c r="CV12" s="624"/>
      <c r="CW12" s="624"/>
      <c r="CX12" s="624"/>
      <c r="CY12" s="625"/>
      <c r="CZ12" s="626">
        <v>4</v>
      </c>
      <c r="DA12" s="626"/>
      <c r="DB12" s="626"/>
      <c r="DC12" s="626"/>
      <c r="DD12" s="632">
        <v>42479</v>
      </c>
      <c r="DE12" s="624"/>
      <c r="DF12" s="624"/>
      <c r="DG12" s="624"/>
      <c r="DH12" s="624"/>
      <c r="DI12" s="624"/>
      <c r="DJ12" s="624"/>
      <c r="DK12" s="624"/>
      <c r="DL12" s="624"/>
      <c r="DM12" s="624"/>
      <c r="DN12" s="624"/>
      <c r="DO12" s="624"/>
      <c r="DP12" s="625"/>
      <c r="DQ12" s="632">
        <v>427390</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141</v>
      </c>
      <c r="AE13" s="627"/>
      <c r="AF13" s="627"/>
      <c r="AG13" s="627"/>
      <c r="AH13" s="627"/>
      <c r="AI13" s="627"/>
      <c r="AJ13" s="627"/>
      <c r="AK13" s="627"/>
      <c r="AL13" s="628" t="s">
        <v>141</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1356276</v>
      </c>
      <c r="BH13" s="624"/>
      <c r="BI13" s="624"/>
      <c r="BJ13" s="624"/>
      <c r="BK13" s="624"/>
      <c r="BL13" s="624"/>
      <c r="BM13" s="624"/>
      <c r="BN13" s="625"/>
      <c r="BO13" s="626">
        <v>51.1</v>
      </c>
      <c r="BP13" s="626"/>
      <c r="BQ13" s="626"/>
      <c r="BR13" s="626"/>
      <c r="BS13" s="627" t="s">
        <v>131</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1554311</v>
      </c>
      <c r="CS13" s="624"/>
      <c r="CT13" s="624"/>
      <c r="CU13" s="624"/>
      <c r="CV13" s="624"/>
      <c r="CW13" s="624"/>
      <c r="CX13" s="624"/>
      <c r="CY13" s="625"/>
      <c r="CZ13" s="626">
        <v>11</v>
      </c>
      <c r="DA13" s="626"/>
      <c r="DB13" s="626"/>
      <c r="DC13" s="626"/>
      <c r="DD13" s="632">
        <v>436934</v>
      </c>
      <c r="DE13" s="624"/>
      <c r="DF13" s="624"/>
      <c r="DG13" s="624"/>
      <c r="DH13" s="624"/>
      <c r="DI13" s="624"/>
      <c r="DJ13" s="624"/>
      <c r="DK13" s="624"/>
      <c r="DL13" s="624"/>
      <c r="DM13" s="624"/>
      <c r="DN13" s="624"/>
      <c r="DO13" s="624"/>
      <c r="DP13" s="625"/>
      <c r="DQ13" s="632">
        <v>1098353</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v>4</v>
      </c>
      <c r="S14" s="624"/>
      <c r="T14" s="624"/>
      <c r="U14" s="624"/>
      <c r="V14" s="624"/>
      <c r="W14" s="624"/>
      <c r="X14" s="624"/>
      <c r="Y14" s="625"/>
      <c r="Z14" s="626">
        <v>0</v>
      </c>
      <c r="AA14" s="626"/>
      <c r="AB14" s="626"/>
      <c r="AC14" s="626"/>
      <c r="AD14" s="627">
        <v>4</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101957</v>
      </c>
      <c r="BH14" s="624"/>
      <c r="BI14" s="624"/>
      <c r="BJ14" s="624"/>
      <c r="BK14" s="624"/>
      <c r="BL14" s="624"/>
      <c r="BM14" s="624"/>
      <c r="BN14" s="625"/>
      <c r="BO14" s="626">
        <v>3.8</v>
      </c>
      <c r="BP14" s="626"/>
      <c r="BQ14" s="626"/>
      <c r="BR14" s="626"/>
      <c r="BS14" s="627" t="s">
        <v>131</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463155</v>
      </c>
      <c r="CS14" s="624"/>
      <c r="CT14" s="624"/>
      <c r="CU14" s="624"/>
      <c r="CV14" s="624"/>
      <c r="CW14" s="624"/>
      <c r="CX14" s="624"/>
      <c r="CY14" s="625"/>
      <c r="CZ14" s="626">
        <v>3.3</v>
      </c>
      <c r="DA14" s="626"/>
      <c r="DB14" s="626"/>
      <c r="DC14" s="626"/>
      <c r="DD14" s="632">
        <v>35169</v>
      </c>
      <c r="DE14" s="624"/>
      <c r="DF14" s="624"/>
      <c r="DG14" s="624"/>
      <c r="DH14" s="624"/>
      <c r="DI14" s="624"/>
      <c r="DJ14" s="624"/>
      <c r="DK14" s="624"/>
      <c r="DL14" s="624"/>
      <c r="DM14" s="624"/>
      <c r="DN14" s="624"/>
      <c r="DO14" s="624"/>
      <c r="DP14" s="625"/>
      <c r="DQ14" s="632">
        <v>430011</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244</v>
      </c>
      <c r="S15" s="624"/>
      <c r="T15" s="624"/>
      <c r="U15" s="624"/>
      <c r="V15" s="624"/>
      <c r="W15" s="624"/>
      <c r="X15" s="624"/>
      <c r="Y15" s="625"/>
      <c r="Z15" s="626" t="s">
        <v>131</v>
      </c>
      <c r="AA15" s="626"/>
      <c r="AB15" s="626"/>
      <c r="AC15" s="626"/>
      <c r="AD15" s="627" t="s">
        <v>244</v>
      </c>
      <c r="AE15" s="627"/>
      <c r="AF15" s="627"/>
      <c r="AG15" s="627"/>
      <c r="AH15" s="627"/>
      <c r="AI15" s="627"/>
      <c r="AJ15" s="627"/>
      <c r="AK15" s="627"/>
      <c r="AL15" s="628" t="s">
        <v>131</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200425</v>
      </c>
      <c r="BH15" s="624"/>
      <c r="BI15" s="624"/>
      <c r="BJ15" s="624"/>
      <c r="BK15" s="624"/>
      <c r="BL15" s="624"/>
      <c r="BM15" s="624"/>
      <c r="BN15" s="625"/>
      <c r="BO15" s="626">
        <v>7.6</v>
      </c>
      <c r="BP15" s="626"/>
      <c r="BQ15" s="626"/>
      <c r="BR15" s="626"/>
      <c r="BS15" s="627" t="s">
        <v>244</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1979183</v>
      </c>
      <c r="CS15" s="624"/>
      <c r="CT15" s="624"/>
      <c r="CU15" s="624"/>
      <c r="CV15" s="624"/>
      <c r="CW15" s="624"/>
      <c r="CX15" s="624"/>
      <c r="CY15" s="625"/>
      <c r="CZ15" s="626">
        <v>14.1</v>
      </c>
      <c r="DA15" s="626"/>
      <c r="DB15" s="626"/>
      <c r="DC15" s="626"/>
      <c r="DD15" s="632">
        <v>585688</v>
      </c>
      <c r="DE15" s="624"/>
      <c r="DF15" s="624"/>
      <c r="DG15" s="624"/>
      <c r="DH15" s="624"/>
      <c r="DI15" s="624"/>
      <c r="DJ15" s="624"/>
      <c r="DK15" s="624"/>
      <c r="DL15" s="624"/>
      <c r="DM15" s="624"/>
      <c r="DN15" s="624"/>
      <c r="DO15" s="624"/>
      <c r="DP15" s="625"/>
      <c r="DQ15" s="632">
        <v>1339876</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20073</v>
      </c>
      <c r="S16" s="624"/>
      <c r="T16" s="624"/>
      <c r="U16" s="624"/>
      <c r="V16" s="624"/>
      <c r="W16" s="624"/>
      <c r="X16" s="624"/>
      <c r="Y16" s="625"/>
      <c r="Z16" s="626">
        <v>0.1</v>
      </c>
      <c r="AA16" s="626"/>
      <c r="AB16" s="626"/>
      <c r="AC16" s="626"/>
      <c r="AD16" s="627">
        <v>20073</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284900</v>
      </c>
      <c r="CS16" s="624"/>
      <c r="CT16" s="624"/>
      <c r="CU16" s="624"/>
      <c r="CV16" s="624"/>
      <c r="CW16" s="624"/>
      <c r="CX16" s="624"/>
      <c r="CY16" s="625"/>
      <c r="CZ16" s="626">
        <v>2</v>
      </c>
      <c r="DA16" s="626"/>
      <c r="DB16" s="626"/>
      <c r="DC16" s="626"/>
      <c r="DD16" s="632" t="s">
        <v>131</v>
      </c>
      <c r="DE16" s="624"/>
      <c r="DF16" s="624"/>
      <c r="DG16" s="624"/>
      <c r="DH16" s="624"/>
      <c r="DI16" s="624"/>
      <c r="DJ16" s="624"/>
      <c r="DK16" s="624"/>
      <c r="DL16" s="624"/>
      <c r="DM16" s="624"/>
      <c r="DN16" s="624"/>
      <c r="DO16" s="624"/>
      <c r="DP16" s="625"/>
      <c r="DQ16" s="632">
        <v>192624</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49621</v>
      </c>
      <c r="S17" s="624"/>
      <c r="T17" s="624"/>
      <c r="U17" s="624"/>
      <c r="V17" s="624"/>
      <c r="W17" s="624"/>
      <c r="X17" s="624"/>
      <c r="Y17" s="625"/>
      <c r="Z17" s="626">
        <v>0.3</v>
      </c>
      <c r="AA17" s="626"/>
      <c r="AB17" s="626"/>
      <c r="AC17" s="626"/>
      <c r="AD17" s="627">
        <v>49621</v>
      </c>
      <c r="AE17" s="627"/>
      <c r="AF17" s="627"/>
      <c r="AG17" s="627"/>
      <c r="AH17" s="627"/>
      <c r="AI17" s="627"/>
      <c r="AJ17" s="627"/>
      <c r="AK17" s="627"/>
      <c r="AL17" s="628">
        <v>0.6</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244</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1434265</v>
      </c>
      <c r="CS17" s="624"/>
      <c r="CT17" s="624"/>
      <c r="CU17" s="624"/>
      <c r="CV17" s="624"/>
      <c r="CW17" s="624"/>
      <c r="CX17" s="624"/>
      <c r="CY17" s="625"/>
      <c r="CZ17" s="626">
        <v>10.199999999999999</v>
      </c>
      <c r="DA17" s="626"/>
      <c r="DB17" s="626"/>
      <c r="DC17" s="626"/>
      <c r="DD17" s="632" t="s">
        <v>131</v>
      </c>
      <c r="DE17" s="624"/>
      <c r="DF17" s="624"/>
      <c r="DG17" s="624"/>
      <c r="DH17" s="624"/>
      <c r="DI17" s="624"/>
      <c r="DJ17" s="624"/>
      <c r="DK17" s="624"/>
      <c r="DL17" s="624"/>
      <c r="DM17" s="624"/>
      <c r="DN17" s="624"/>
      <c r="DO17" s="624"/>
      <c r="DP17" s="625"/>
      <c r="DQ17" s="632">
        <v>1380416</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20073</v>
      </c>
      <c r="S18" s="624"/>
      <c r="T18" s="624"/>
      <c r="U18" s="624"/>
      <c r="V18" s="624"/>
      <c r="W18" s="624"/>
      <c r="X18" s="624"/>
      <c r="Y18" s="625"/>
      <c r="Z18" s="626">
        <v>0.1</v>
      </c>
      <c r="AA18" s="626"/>
      <c r="AB18" s="626"/>
      <c r="AC18" s="626"/>
      <c r="AD18" s="627">
        <v>20073</v>
      </c>
      <c r="AE18" s="627"/>
      <c r="AF18" s="627"/>
      <c r="AG18" s="627"/>
      <c r="AH18" s="627"/>
      <c r="AI18" s="627"/>
      <c r="AJ18" s="627"/>
      <c r="AK18" s="627"/>
      <c r="AL18" s="628">
        <v>0.2</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244</v>
      </c>
      <c r="CS18" s="624"/>
      <c r="CT18" s="624"/>
      <c r="CU18" s="624"/>
      <c r="CV18" s="624"/>
      <c r="CW18" s="624"/>
      <c r="CX18" s="624"/>
      <c r="CY18" s="625"/>
      <c r="CZ18" s="626" t="s">
        <v>244</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18600</v>
      </c>
      <c r="S19" s="624"/>
      <c r="T19" s="624"/>
      <c r="U19" s="624"/>
      <c r="V19" s="624"/>
      <c r="W19" s="624"/>
      <c r="X19" s="624"/>
      <c r="Y19" s="625"/>
      <c r="Z19" s="626">
        <v>0.1</v>
      </c>
      <c r="AA19" s="626"/>
      <c r="AB19" s="626"/>
      <c r="AC19" s="626"/>
      <c r="AD19" s="627">
        <v>18600</v>
      </c>
      <c r="AE19" s="627"/>
      <c r="AF19" s="627"/>
      <c r="AG19" s="627"/>
      <c r="AH19" s="627"/>
      <c r="AI19" s="627"/>
      <c r="AJ19" s="627"/>
      <c r="AK19" s="627"/>
      <c r="AL19" s="628">
        <v>0.2</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7951</v>
      </c>
      <c r="BH19" s="624"/>
      <c r="BI19" s="624"/>
      <c r="BJ19" s="624"/>
      <c r="BK19" s="624"/>
      <c r="BL19" s="624"/>
      <c r="BM19" s="624"/>
      <c r="BN19" s="625"/>
      <c r="BO19" s="626">
        <v>0.3</v>
      </c>
      <c r="BP19" s="626"/>
      <c r="BQ19" s="626"/>
      <c r="BR19" s="626"/>
      <c r="BS19" s="627" t="s">
        <v>244</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244</v>
      </c>
      <c r="DA19" s="626"/>
      <c r="DB19" s="626"/>
      <c r="DC19" s="626"/>
      <c r="DD19" s="632" t="s">
        <v>244</v>
      </c>
      <c r="DE19" s="624"/>
      <c r="DF19" s="624"/>
      <c r="DG19" s="624"/>
      <c r="DH19" s="624"/>
      <c r="DI19" s="624"/>
      <c r="DJ19" s="624"/>
      <c r="DK19" s="624"/>
      <c r="DL19" s="624"/>
      <c r="DM19" s="624"/>
      <c r="DN19" s="624"/>
      <c r="DO19" s="624"/>
      <c r="DP19" s="625"/>
      <c r="DQ19" s="632" t="s">
        <v>244</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1473</v>
      </c>
      <c r="S20" s="624"/>
      <c r="T20" s="624"/>
      <c r="U20" s="624"/>
      <c r="V20" s="624"/>
      <c r="W20" s="624"/>
      <c r="X20" s="624"/>
      <c r="Y20" s="625"/>
      <c r="Z20" s="626">
        <v>0</v>
      </c>
      <c r="AA20" s="626"/>
      <c r="AB20" s="626"/>
      <c r="AC20" s="626"/>
      <c r="AD20" s="627">
        <v>1473</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7951</v>
      </c>
      <c r="BH20" s="624"/>
      <c r="BI20" s="624"/>
      <c r="BJ20" s="624"/>
      <c r="BK20" s="624"/>
      <c r="BL20" s="624"/>
      <c r="BM20" s="624"/>
      <c r="BN20" s="625"/>
      <c r="BO20" s="626">
        <v>0.3</v>
      </c>
      <c r="BP20" s="626"/>
      <c r="BQ20" s="626"/>
      <c r="BR20" s="626"/>
      <c r="BS20" s="627" t="s">
        <v>131</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14068369</v>
      </c>
      <c r="CS20" s="624"/>
      <c r="CT20" s="624"/>
      <c r="CU20" s="624"/>
      <c r="CV20" s="624"/>
      <c r="CW20" s="624"/>
      <c r="CX20" s="624"/>
      <c r="CY20" s="625"/>
      <c r="CZ20" s="626">
        <v>100</v>
      </c>
      <c r="DA20" s="626"/>
      <c r="DB20" s="626"/>
      <c r="DC20" s="626"/>
      <c r="DD20" s="632">
        <v>1426995</v>
      </c>
      <c r="DE20" s="624"/>
      <c r="DF20" s="624"/>
      <c r="DG20" s="624"/>
      <c r="DH20" s="624"/>
      <c r="DI20" s="624"/>
      <c r="DJ20" s="624"/>
      <c r="DK20" s="624"/>
      <c r="DL20" s="624"/>
      <c r="DM20" s="624"/>
      <c r="DN20" s="624"/>
      <c r="DO20" s="624"/>
      <c r="DP20" s="625"/>
      <c r="DQ20" s="632">
        <v>10160651</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5716328</v>
      </c>
      <c r="S21" s="624"/>
      <c r="T21" s="624"/>
      <c r="U21" s="624"/>
      <c r="V21" s="624"/>
      <c r="W21" s="624"/>
      <c r="X21" s="624"/>
      <c r="Y21" s="625"/>
      <c r="Z21" s="626">
        <v>38.1</v>
      </c>
      <c r="AA21" s="626"/>
      <c r="AB21" s="626"/>
      <c r="AC21" s="626"/>
      <c r="AD21" s="627">
        <v>5287949</v>
      </c>
      <c r="AE21" s="627"/>
      <c r="AF21" s="627"/>
      <c r="AG21" s="627"/>
      <c r="AH21" s="627"/>
      <c r="AI21" s="627"/>
      <c r="AJ21" s="627"/>
      <c r="AK21" s="627"/>
      <c r="AL21" s="628">
        <v>59.5</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7951</v>
      </c>
      <c r="BH21" s="624"/>
      <c r="BI21" s="624"/>
      <c r="BJ21" s="624"/>
      <c r="BK21" s="624"/>
      <c r="BL21" s="624"/>
      <c r="BM21" s="624"/>
      <c r="BN21" s="625"/>
      <c r="BO21" s="626">
        <v>0.3</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5287949</v>
      </c>
      <c r="S22" s="624"/>
      <c r="T22" s="624"/>
      <c r="U22" s="624"/>
      <c r="V22" s="624"/>
      <c r="W22" s="624"/>
      <c r="X22" s="624"/>
      <c r="Y22" s="625"/>
      <c r="Z22" s="626">
        <v>35.200000000000003</v>
      </c>
      <c r="AA22" s="626"/>
      <c r="AB22" s="626"/>
      <c r="AC22" s="626"/>
      <c r="AD22" s="627">
        <v>5287949</v>
      </c>
      <c r="AE22" s="627"/>
      <c r="AF22" s="627"/>
      <c r="AG22" s="627"/>
      <c r="AH22" s="627"/>
      <c r="AI22" s="627"/>
      <c r="AJ22" s="627"/>
      <c r="AK22" s="627"/>
      <c r="AL22" s="628">
        <v>59.5</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409202</v>
      </c>
      <c r="S23" s="624"/>
      <c r="T23" s="624"/>
      <c r="U23" s="624"/>
      <c r="V23" s="624"/>
      <c r="W23" s="624"/>
      <c r="X23" s="624"/>
      <c r="Y23" s="625"/>
      <c r="Z23" s="626">
        <v>2.7</v>
      </c>
      <c r="AA23" s="626"/>
      <c r="AB23" s="626"/>
      <c r="AC23" s="626"/>
      <c r="AD23" s="627" t="s">
        <v>131</v>
      </c>
      <c r="AE23" s="627"/>
      <c r="AF23" s="627"/>
      <c r="AG23" s="627"/>
      <c r="AH23" s="627"/>
      <c r="AI23" s="627"/>
      <c r="AJ23" s="627"/>
      <c r="AK23" s="627"/>
      <c r="AL23" s="628" t="s">
        <v>131</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141</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v>19177</v>
      </c>
      <c r="S24" s="624"/>
      <c r="T24" s="624"/>
      <c r="U24" s="624"/>
      <c r="V24" s="624"/>
      <c r="W24" s="624"/>
      <c r="X24" s="624"/>
      <c r="Y24" s="625"/>
      <c r="Z24" s="626">
        <v>0.1</v>
      </c>
      <c r="AA24" s="626"/>
      <c r="AB24" s="626"/>
      <c r="AC24" s="626"/>
      <c r="AD24" s="627" t="s">
        <v>244</v>
      </c>
      <c r="AE24" s="627"/>
      <c r="AF24" s="627"/>
      <c r="AG24" s="627"/>
      <c r="AH24" s="627"/>
      <c r="AI24" s="627"/>
      <c r="AJ24" s="627"/>
      <c r="AK24" s="627"/>
      <c r="AL24" s="628" t="s">
        <v>244</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5685548</v>
      </c>
      <c r="CS24" s="613"/>
      <c r="CT24" s="613"/>
      <c r="CU24" s="613"/>
      <c r="CV24" s="613"/>
      <c r="CW24" s="613"/>
      <c r="CX24" s="613"/>
      <c r="CY24" s="614"/>
      <c r="CZ24" s="617">
        <v>40.4</v>
      </c>
      <c r="DA24" s="618"/>
      <c r="DB24" s="618"/>
      <c r="DC24" s="634"/>
      <c r="DD24" s="657">
        <v>4323126</v>
      </c>
      <c r="DE24" s="613"/>
      <c r="DF24" s="613"/>
      <c r="DG24" s="613"/>
      <c r="DH24" s="613"/>
      <c r="DI24" s="613"/>
      <c r="DJ24" s="613"/>
      <c r="DK24" s="614"/>
      <c r="DL24" s="657">
        <v>4192015</v>
      </c>
      <c r="DM24" s="613"/>
      <c r="DN24" s="613"/>
      <c r="DO24" s="613"/>
      <c r="DP24" s="613"/>
      <c r="DQ24" s="613"/>
      <c r="DR24" s="613"/>
      <c r="DS24" s="613"/>
      <c r="DT24" s="613"/>
      <c r="DU24" s="613"/>
      <c r="DV24" s="614"/>
      <c r="DW24" s="617">
        <v>46.7</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9252910</v>
      </c>
      <c r="S25" s="624"/>
      <c r="T25" s="624"/>
      <c r="U25" s="624"/>
      <c r="V25" s="624"/>
      <c r="W25" s="624"/>
      <c r="X25" s="624"/>
      <c r="Y25" s="625"/>
      <c r="Z25" s="626">
        <v>61.7</v>
      </c>
      <c r="AA25" s="626"/>
      <c r="AB25" s="626"/>
      <c r="AC25" s="626"/>
      <c r="AD25" s="627">
        <v>8824531</v>
      </c>
      <c r="AE25" s="627"/>
      <c r="AF25" s="627"/>
      <c r="AG25" s="627"/>
      <c r="AH25" s="627"/>
      <c r="AI25" s="627"/>
      <c r="AJ25" s="627"/>
      <c r="AK25" s="627"/>
      <c r="AL25" s="628">
        <v>99.4</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2614584</v>
      </c>
      <c r="CS25" s="653"/>
      <c r="CT25" s="653"/>
      <c r="CU25" s="653"/>
      <c r="CV25" s="653"/>
      <c r="CW25" s="653"/>
      <c r="CX25" s="653"/>
      <c r="CY25" s="654"/>
      <c r="CZ25" s="628">
        <v>18.600000000000001</v>
      </c>
      <c r="DA25" s="655"/>
      <c r="DB25" s="655"/>
      <c r="DC25" s="658"/>
      <c r="DD25" s="632">
        <v>2409483</v>
      </c>
      <c r="DE25" s="653"/>
      <c r="DF25" s="653"/>
      <c r="DG25" s="653"/>
      <c r="DH25" s="653"/>
      <c r="DI25" s="653"/>
      <c r="DJ25" s="653"/>
      <c r="DK25" s="654"/>
      <c r="DL25" s="632">
        <v>2345247</v>
      </c>
      <c r="DM25" s="653"/>
      <c r="DN25" s="653"/>
      <c r="DO25" s="653"/>
      <c r="DP25" s="653"/>
      <c r="DQ25" s="653"/>
      <c r="DR25" s="653"/>
      <c r="DS25" s="653"/>
      <c r="DT25" s="653"/>
      <c r="DU25" s="653"/>
      <c r="DV25" s="654"/>
      <c r="DW25" s="628">
        <v>26.1</v>
      </c>
      <c r="DX25" s="655"/>
      <c r="DY25" s="655"/>
      <c r="DZ25" s="655"/>
      <c r="EA25" s="655"/>
      <c r="EB25" s="655"/>
      <c r="EC25" s="656"/>
    </row>
    <row r="26" spans="2:133" ht="11.25" customHeight="1" x14ac:dyDescent="0.15">
      <c r="B26" s="620" t="s">
        <v>300</v>
      </c>
      <c r="C26" s="621"/>
      <c r="D26" s="621"/>
      <c r="E26" s="621"/>
      <c r="F26" s="621"/>
      <c r="G26" s="621"/>
      <c r="H26" s="621"/>
      <c r="I26" s="621"/>
      <c r="J26" s="621"/>
      <c r="K26" s="621"/>
      <c r="L26" s="621"/>
      <c r="M26" s="621"/>
      <c r="N26" s="621"/>
      <c r="O26" s="621"/>
      <c r="P26" s="621"/>
      <c r="Q26" s="622"/>
      <c r="R26" s="623">
        <v>2964</v>
      </c>
      <c r="S26" s="624"/>
      <c r="T26" s="624"/>
      <c r="U26" s="624"/>
      <c r="V26" s="624"/>
      <c r="W26" s="624"/>
      <c r="X26" s="624"/>
      <c r="Y26" s="625"/>
      <c r="Z26" s="626">
        <v>0</v>
      </c>
      <c r="AA26" s="626"/>
      <c r="AB26" s="626"/>
      <c r="AC26" s="626"/>
      <c r="AD26" s="627">
        <v>2964</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1304292</v>
      </c>
      <c r="CS26" s="624"/>
      <c r="CT26" s="624"/>
      <c r="CU26" s="624"/>
      <c r="CV26" s="624"/>
      <c r="CW26" s="624"/>
      <c r="CX26" s="624"/>
      <c r="CY26" s="625"/>
      <c r="CZ26" s="628">
        <v>9.3000000000000007</v>
      </c>
      <c r="DA26" s="655"/>
      <c r="DB26" s="655"/>
      <c r="DC26" s="658"/>
      <c r="DD26" s="632">
        <v>1194857</v>
      </c>
      <c r="DE26" s="624"/>
      <c r="DF26" s="624"/>
      <c r="DG26" s="624"/>
      <c r="DH26" s="624"/>
      <c r="DI26" s="624"/>
      <c r="DJ26" s="624"/>
      <c r="DK26" s="625"/>
      <c r="DL26" s="632" t="s">
        <v>131</v>
      </c>
      <c r="DM26" s="624"/>
      <c r="DN26" s="624"/>
      <c r="DO26" s="624"/>
      <c r="DP26" s="624"/>
      <c r="DQ26" s="624"/>
      <c r="DR26" s="624"/>
      <c r="DS26" s="624"/>
      <c r="DT26" s="624"/>
      <c r="DU26" s="624"/>
      <c r="DV26" s="625"/>
      <c r="DW26" s="628" t="s">
        <v>244</v>
      </c>
      <c r="DX26" s="655"/>
      <c r="DY26" s="655"/>
      <c r="DZ26" s="655"/>
      <c r="EA26" s="655"/>
      <c r="EB26" s="655"/>
      <c r="EC26" s="656"/>
    </row>
    <row r="27" spans="2:133" ht="11.25" customHeight="1" x14ac:dyDescent="0.15">
      <c r="B27" s="620" t="s">
        <v>303</v>
      </c>
      <c r="C27" s="621"/>
      <c r="D27" s="621"/>
      <c r="E27" s="621"/>
      <c r="F27" s="621"/>
      <c r="G27" s="621"/>
      <c r="H27" s="621"/>
      <c r="I27" s="621"/>
      <c r="J27" s="621"/>
      <c r="K27" s="621"/>
      <c r="L27" s="621"/>
      <c r="M27" s="621"/>
      <c r="N27" s="621"/>
      <c r="O27" s="621"/>
      <c r="P27" s="621"/>
      <c r="Q27" s="622"/>
      <c r="R27" s="623">
        <v>24319</v>
      </c>
      <c r="S27" s="624"/>
      <c r="T27" s="624"/>
      <c r="U27" s="624"/>
      <c r="V27" s="624"/>
      <c r="W27" s="624"/>
      <c r="X27" s="624"/>
      <c r="Y27" s="625"/>
      <c r="Z27" s="626">
        <v>0.2</v>
      </c>
      <c r="AA27" s="626"/>
      <c r="AB27" s="626"/>
      <c r="AC27" s="626"/>
      <c r="AD27" s="627">
        <v>2193</v>
      </c>
      <c r="AE27" s="627"/>
      <c r="AF27" s="627"/>
      <c r="AG27" s="627"/>
      <c r="AH27" s="627"/>
      <c r="AI27" s="627"/>
      <c r="AJ27" s="627"/>
      <c r="AK27" s="627"/>
      <c r="AL27" s="628">
        <v>0</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2652423</v>
      </c>
      <c r="BH27" s="624"/>
      <c r="BI27" s="624"/>
      <c r="BJ27" s="624"/>
      <c r="BK27" s="624"/>
      <c r="BL27" s="624"/>
      <c r="BM27" s="624"/>
      <c r="BN27" s="625"/>
      <c r="BO27" s="626">
        <v>100</v>
      </c>
      <c r="BP27" s="626"/>
      <c r="BQ27" s="626"/>
      <c r="BR27" s="626"/>
      <c r="BS27" s="627" t="s">
        <v>141</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1636699</v>
      </c>
      <c r="CS27" s="653"/>
      <c r="CT27" s="653"/>
      <c r="CU27" s="653"/>
      <c r="CV27" s="653"/>
      <c r="CW27" s="653"/>
      <c r="CX27" s="653"/>
      <c r="CY27" s="654"/>
      <c r="CZ27" s="628">
        <v>11.6</v>
      </c>
      <c r="DA27" s="655"/>
      <c r="DB27" s="655"/>
      <c r="DC27" s="658"/>
      <c r="DD27" s="632">
        <v>533227</v>
      </c>
      <c r="DE27" s="653"/>
      <c r="DF27" s="653"/>
      <c r="DG27" s="653"/>
      <c r="DH27" s="653"/>
      <c r="DI27" s="653"/>
      <c r="DJ27" s="653"/>
      <c r="DK27" s="654"/>
      <c r="DL27" s="632">
        <v>466352</v>
      </c>
      <c r="DM27" s="653"/>
      <c r="DN27" s="653"/>
      <c r="DO27" s="653"/>
      <c r="DP27" s="653"/>
      <c r="DQ27" s="653"/>
      <c r="DR27" s="653"/>
      <c r="DS27" s="653"/>
      <c r="DT27" s="653"/>
      <c r="DU27" s="653"/>
      <c r="DV27" s="654"/>
      <c r="DW27" s="628">
        <v>5.2</v>
      </c>
      <c r="DX27" s="655"/>
      <c r="DY27" s="655"/>
      <c r="DZ27" s="655"/>
      <c r="EA27" s="655"/>
      <c r="EB27" s="655"/>
      <c r="EC27" s="656"/>
    </row>
    <row r="28" spans="2:133" ht="11.25" customHeight="1" x14ac:dyDescent="0.15">
      <c r="B28" s="620" t="s">
        <v>306</v>
      </c>
      <c r="C28" s="621"/>
      <c r="D28" s="621"/>
      <c r="E28" s="621"/>
      <c r="F28" s="621"/>
      <c r="G28" s="621"/>
      <c r="H28" s="621"/>
      <c r="I28" s="621"/>
      <c r="J28" s="621"/>
      <c r="K28" s="621"/>
      <c r="L28" s="621"/>
      <c r="M28" s="621"/>
      <c r="N28" s="621"/>
      <c r="O28" s="621"/>
      <c r="P28" s="621"/>
      <c r="Q28" s="622"/>
      <c r="R28" s="623">
        <v>138753</v>
      </c>
      <c r="S28" s="624"/>
      <c r="T28" s="624"/>
      <c r="U28" s="624"/>
      <c r="V28" s="624"/>
      <c r="W28" s="624"/>
      <c r="X28" s="624"/>
      <c r="Y28" s="625"/>
      <c r="Z28" s="626">
        <v>0.9</v>
      </c>
      <c r="AA28" s="626"/>
      <c r="AB28" s="626"/>
      <c r="AC28" s="626"/>
      <c r="AD28" s="627">
        <v>19115</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1434265</v>
      </c>
      <c r="CS28" s="624"/>
      <c r="CT28" s="624"/>
      <c r="CU28" s="624"/>
      <c r="CV28" s="624"/>
      <c r="CW28" s="624"/>
      <c r="CX28" s="624"/>
      <c r="CY28" s="625"/>
      <c r="CZ28" s="628">
        <v>10.199999999999999</v>
      </c>
      <c r="DA28" s="655"/>
      <c r="DB28" s="655"/>
      <c r="DC28" s="658"/>
      <c r="DD28" s="632">
        <v>1380416</v>
      </c>
      <c r="DE28" s="624"/>
      <c r="DF28" s="624"/>
      <c r="DG28" s="624"/>
      <c r="DH28" s="624"/>
      <c r="DI28" s="624"/>
      <c r="DJ28" s="624"/>
      <c r="DK28" s="625"/>
      <c r="DL28" s="632">
        <v>1380416</v>
      </c>
      <c r="DM28" s="624"/>
      <c r="DN28" s="624"/>
      <c r="DO28" s="624"/>
      <c r="DP28" s="624"/>
      <c r="DQ28" s="624"/>
      <c r="DR28" s="624"/>
      <c r="DS28" s="624"/>
      <c r="DT28" s="624"/>
      <c r="DU28" s="624"/>
      <c r="DV28" s="625"/>
      <c r="DW28" s="628">
        <v>15.4</v>
      </c>
      <c r="DX28" s="655"/>
      <c r="DY28" s="655"/>
      <c r="DZ28" s="655"/>
      <c r="EA28" s="655"/>
      <c r="EB28" s="655"/>
      <c r="EC28" s="656"/>
    </row>
    <row r="29" spans="2:133" ht="11.25" customHeight="1" x14ac:dyDescent="0.15">
      <c r="B29" s="620" t="s">
        <v>308</v>
      </c>
      <c r="C29" s="621"/>
      <c r="D29" s="621"/>
      <c r="E29" s="621"/>
      <c r="F29" s="621"/>
      <c r="G29" s="621"/>
      <c r="H29" s="621"/>
      <c r="I29" s="621"/>
      <c r="J29" s="621"/>
      <c r="K29" s="621"/>
      <c r="L29" s="621"/>
      <c r="M29" s="621"/>
      <c r="N29" s="621"/>
      <c r="O29" s="621"/>
      <c r="P29" s="621"/>
      <c r="Q29" s="622"/>
      <c r="R29" s="623">
        <v>13075</v>
      </c>
      <c r="S29" s="624"/>
      <c r="T29" s="624"/>
      <c r="U29" s="624"/>
      <c r="V29" s="624"/>
      <c r="W29" s="624"/>
      <c r="X29" s="624"/>
      <c r="Y29" s="625"/>
      <c r="Z29" s="626">
        <v>0.1</v>
      </c>
      <c r="AA29" s="626"/>
      <c r="AB29" s="626"/>
      <c r="AC29" s="626"/>
      <c r="AD29" s="627">
        <v>779</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1434265</v>
      </c>
      <c r="CS29" s="653"/>
      <c r="CT29" s="653"/>
      <c r="CU29" s="653"/>
      <c r="CV29" s="653"/>
      <c r="CW29" s="653"/>
      <c r="CX29" s="653"/>
      <c r="CY29" s="654"/>
      <c r="CZ29" s="628">
        <v>10.199999999999999</v>
      </c>
      <c r="DA29" s="655"/>
      <c r="DB29" s="655"/>
      <c r="DC29" s="658"/>
      <c r="DD29" s="632">
        <v>1380416</v>
      </c>
      <c r="DE29" s="653"/>
      <c r="DF29" s="653"/>
      <c r="DG29" s="653"/>
      <c r="DH29" s="653"/>
      <c r="DI29" s="653"/>
      <c r="DJ29" s="653"/>
      <c r="DK29" s="654"/>
      <c r="DL29" s="632">
        <v>1380416</v>
      </c>
      <c r="DM29" s="653"/>
      <c r="DN29" s="653"/>
      <c r="DO29" s="653"/>
      <c r="DP29" s="653"/>
      <c r="DQ29" s="653"/>
      <c r="DR29" s="653"/>
      <c r="DS29" s="653"/>
      <c r="DT29" s="653"/>
      <c r="DU29" s="653"/>
      <c r="DV29" s="654"/>
      <c r="DW29" s="628">
        <v>15.4</v>
      </c>
      <c r="DX29" s="655"/>
      <c r="DY29" s="655"/>
      <c r="DZ29" s="655"/>
      <c r="EA29" s="655"/>
      <c r="EB29" s="655"/>
      <c r="EC29" s="656"/>
    </row>
    <row r="30" spans="2:133" ht="11.25" customHeight="1" x14ac:dyDescent="0.15">
      <c r="B30" s="620" t="s">
        <v>311</v>
      </c>
      <c r="C30" s="621"/>
      <c r="D30" s="621"/>
      <c r="E30" s="621"/>
      <c r="F30" s="621"/>
      <c r="G30" s="621"/>
      <c r="H30" s="621"/>
      <c r="I30" s="621"/>
      <c r="J30" s="621"/>
      <c r="K30" s="621"/>
      <c r="L30" s="621"/>
      <c r="M30" s="621"/>
      <c r="N30" s="621"/>
      <c r="O30" s="621"/>
      <c r="P30" s="621"/>
      <c r="Q30" s="622"/>
      <c r="R30" s="623">
        <v>1891494</v>
      </c>
      <c r="S30" s="624"/>
      <c r="T30" s="624"/>
      <c r="U30" s="624"/>
      <c r="V30" s="624"/>
      <c r="W30" s="624"/>
      <c r="X30" s="624"/>
      <c r="Y30" s="625"/>
      <c r="Z30" s="626">
        <v>12.6</v>
      </c>
      <c r="AA30" s="626"/>
      <c r="AB30" s="626"/>
      <c r="AC30" s="626"/>
      <c r="AD30" s="627" t="s">
        <v>131</v>
      </c>
      <c r="AE30" s="627"/>
      <c r="AF30" s="627"/>
      <c r="AG30" s="627"/>
      <c r="AH30" s="627"/>
      <c r="AI30" s="627"/>
      <c r="AJ30" s="627"/>
      <c r="AK30" s="627"/>
      <c r="AL30" s="628" t="s">
        <v>131</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1416583</v>
      </c>
      <c r="CS30" s="624"/>
      <c r="CT30" s="624"/>
      <c r="CU30" s="624"/>
      <c r="CV30" s="624"/>
      <c r="CW30" s="624"/>
      <c r="CX30" s="624"/>
      <c r="CY30" s="625"/>
      <c r="CZ30" s="628">
        <v>10.1</v>
      </c>
      <c r="DA30" s="655"/>
      <c r="DB30" s="655"/>
      <c r="DC30" s="658"/>
      <c r="DD30" s="632">
        <v>1367023</v>
      </c>
      <c r="DE30" s="624"/>
      <c r="DF30" s="624"/>
      <c r="DG30" s="624"/>
      <c r="DH30" s="624"/>
      <c r="DI30" s="624"/>
      <c r="DJ30" s="624"/>
      <c r="DK30" s="625"/>
      <c r="DL30" s="632">
        <v>1367023</v>
      </c>
      <c r="DM30" s="624"/>
      <c r="DN30" s="624"/>
      <c r="DO30" s="624"/>
      <c r="DP30" s="624"/>
      <c r="DQ30" s="624"/>
      <c r="DR30" s="624"/>
      <c r="DS30" s="624"/>
      <c r="DT30" s="624"/>
      <c r="DU30" s="624"/>
      <c r="DV30" s="625"/>
      <c r="DW30" s="628">
        <v>15.2</v>
      </c>
      <c r="DX30" s="655"/>
      <c r="DY30" s="655"/>
      <c r="DZ30" s="655"/>
      <c r="EA30" s="655"/>
      <c r="EB30" s="655"/>
      <c r="EC30" s="656"/>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131</v>
      </c>
      <c r="AM31" s="629"/>
      <c r="AN31" s="629"/>
      <c r="AO31" s="630"/>
      <c r="AP31" s="671" t="s">
        <v>316</v>
      </c>
      <c r="AQ31" s="672"/>
      <c r="AR31" s="672"/>
      <c r="AS31" s="672"/>
      <c r="AT31" s="677" t="s">
        <v>317</v>
      </c>
      <c r="AU31" s="218"/>
      <c r="AV31" s="218"/>
      <c r="AW31" s="218"/>
      <c r="AX31" s="609" t="s">
        <v>190</v>
      </c>
      <c r="AY31" s="610"/>
      <c r="AZ31" s="610"/>
      <c r="BA31" s="610"/>
      <c r="BB31" s="610"/>
      <c r="BC31" s="610"/>
      <c r="BD31" s="610"/>
      <c r="BE31" s="610"/>
      <c r="BF31" s="611"/>
      <c r="BG31" s="670">
        <v>99.1</v>
      </c>
      <c r="BH31" s="667"/>
      <c r="BI31" s="667"/>
      <c r="BJ31" s="667"/>
      <c r="BK31" s="667"/>
      <c r="BL31" s="667"/>
      <c r="BM31" s="618">
        <v>98.5</v>
      </c>
      <c r="BN31" s="667"/>
      <c r="BO31" s="667"/>
      <c r="BP31" s="667"/>
      <c r="BQ31" s="668"/>
      <c r="BR31" s="670">
        <v>99.5</v>
      </c>
      <c r="BS31" s="667"/>
      <c r="BT31" s="667"/>
      <c r="BU31" s="667"/>
      <c r="BV31" s="667"/>
      <c r="BW31" s="667"/>
      <c r="BX31" s="618">
        <v>98.9</v>
      </c>
      <c r="BY31" s="667"/>
      <c r="BZ31" s="667"/>
      <c r="CA31" s="667"/>
      <c r="CB31" s="668"/>
      <c r="CD31" s="663"/>
      <c r="CE31" s="664"/>
      <c r="CF31" s="620" t="s">
        <v>318</v>
      </c>
      <c r="CG31" s="621"/>
      <c r="CH31" s="621"/>
      <c r="CI31" s="621"/>
      <c r="CJ31" s="621"/>
      <c r="CK31" s="621"/>
      <c r="CL31" s="621"/>
      <c r="CM31" s="621"/>
      <c r="CN31" s="621"/>
      <c r="CO31" s="621"/>
      <c r="CP31" s="621"/>
      <c r="CQ31" s="622"/>
      <c r="CR31" s="623">
        <v>17682</v>
      </c>
      <c r="CS31" s="653"/>
      <c r="CT31" s="653"/>
      <c r="CU31" s="653"/>
      <c r="CV31" s="653"/>
      <c r="CW31" s="653"/>
      <c r="CX31" s="653"/>
      <c r="CY31" s="654"/>
      <c r="CZ31" s="628">
        <v>0.1</v>
      </c>
      <c r="DA31" s="655"/>
      <c r="DB31" s="655"/>
      <c r="DC31" s="658"/>
      <c r="DD31" s="632">
        <v>13393</v>
      </c>
      <c r="DE31" s="653"/>
      <c r="DF31" s="653"/>
      <c r="DG31" s="653"/>
      <c r="DH31" s="653"/>
      <c r="DI31" s="653"/>
      <c r="DJ31" s="653"/>
      <c r="DK31" s="654"/>
      <c r="DL31" s="632">
        <v>13393</v>
      </c>
      <c r="DM31" s="653"/>
      <c r="DN31" s="653"/>
      <c r="DO31" s="653"/>
      <c r="DP31" s="653"/>
      <c r="DQ31" s="653"/>
      <c r="DR31" s="653"/>
      <c r="DS31" s="653"/>
      <c r="DT31" s="653"/>
      <c r="DU31" s="653"/>
      <c r="DV31" s="654"/>
      <c r="DW31" s="628">
        <v>0.1</v>
      </c>
      <c r="DX31" s="655"/>
      <c r="DY31" s="655"/>
      <c r="DZ31" s="655"/>
      <c r="EA31" s="655"/>
      <c r="EB31" s="655"/>
      <c r="EC31" s="656"/>
    </row>
    <row r="32" spans="2:133" ht="11.25" customHeight="1" x14ac:dyDescent="0.15">
      <c r="B32" s="620" t="s">
        <v>319</v>
      </c>
      <c r="C32" s="621"/>
      <c r="D32" s="621"/>
      <c r="E32" s="621"/>
      <c r="F32" s="621"/>
      <c r="G32" s="621"/>
      <c r="H32" s="621"/>
      <c r="I32" s="621"/>
      <c r="J32" s="621"/>
      <c r="K32" s="621"/>
      <c r="L32" s="621"/>
      <c r="M32" s="621"/>
      <c r="N32" s="621"/>
      <c r="O32" s="621"/>
      <c r="P32" s="621"/>
      <c r="Q32" s="622"/>
      <c r="R32" s="623">
        <v>868230</v>
      </c>
      <c r="S32" s="624"/>
      <c r="T32" s="624"/>
      <c r="U32" s="624"/>
      <c r="V32" s="624"/>
      <c r="W32" s="624"/>
      <c r="X32" s="624"/>
      <c r="Y32" s="625"/>
      <c r="Z32" s="626">
        <v>5.8</v>
      </c>
      <c r="AA32" s="626"/>
      <c r="AB32" s="626"/>
      <c r="AC32" s="626"/>
      <c r="AD32" s="627" t="s">
        <v>131</v>
      </c>
      <c r="AE32" s="627"/>
      <c r="AF32" s="627"/>
      <c r="AG32" s="627"/>
      <c r="AH32" s="627"/>
      <c r="AI32" s="627"/>
      <c r="AJ32" s="627"/>
      <c r="AK32" s="627"/>
      <c r="AL32" s="628" t="s">
        <v>131</v>
      </c>
      <c r="AM32" s="629"/>
      <c r="AN32" s="629"/>
      <c r="AO32" s="630"/>
      <c r="AP32" s="673"/>
      <c r="AQ32" s="674"/>
      <c r="AR32" s="674"/>
      <c r="AS32" s="674"/>
      <c r="AT32" s="678"/>
      <c r="AU32" s="214" t="s">
        <v>320</v>
      </c>
      <c r="AX32" s="620" t="s">
        <v>321</v>
      </c>
      <c r="AY32" s="621"/>
      <c r="AZ32" s="621"/>
      <c r="BA32" s="621"/>
      <c r="BB32" s="621"/>
      <c r="BC32" s="621"/>
      <c r="BD32" s="621"/>
      <c r="BE32" s="621"/>
      <c r="BF32" s="622"/>
      <c r="BG32" s="680">
        <v>99.3</v>
      </c>
      <c r="BH32" s="653"/>
      <c r="BI32" s="653"/>
      <c r="BJ32" s="653"/>
      <c r="BK32" s="653"/>
      <c r="BL32" s="653"/>
      <c r="BM32" s="629">
        <v>98.9</v>
      </c>
      <c r="BN32" s="653"/>
      <c r="BO32" s="653"/>
      <c r="BP32" s="653"/>
      <c r="BQ32" s="669"/>
      <c r="BR32" s="680">
        <v>99.5</v>
      </c>
      <c r="BS32" s="653"/>
      <c r="BT32" s="653"/>
      <c r="BU32" s="653"/>
      <c r="BV32" s="653"/>
      <c r="BW32" s="653"/>
      <c r="BX32" s="629">
        <v>99</v>
      </c>
      <c r="BY32" s="653"/>
      <c r="BZ32" s="653"/>
      <c r="CA32" s="653"/>
      <c r="CB32" s="669"/>
      <c r="CD32" s="665"/>
      <c r="CE32" s="666"/>
      <c r="CF32" s="620" t="s">
        <v>322</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5"/>
      <c r="DB32" s="655"/>
      <c r="DC32" s="658"/>
      <c r="DD32" s="632" t="s">
        <v>131</v>
      </c>
      <c r="DE32" s="624"/>
      <c r="DF32" s="624"/>
      <c r="DG32" s="624"/>
      <c r="DH32" s="624"/>
      <c r="DI32" s="624"/>
      <c r="DJ32" s="624"/>
      <c r="DK32" s="625"/>
      <c r="DL32" s="632" t="s">
        <v>131</v>
      </c>
      <c r="DM32" s="624"/>
      <c r="DN32" s="624"/>
      <c r="DO32" s="624"/>
      <c r="DP32" s="624"/>
      <c r="DQ32" s="624"/>
      <c r="DR32" s="624"/>
      <c r="DS32" s="624"/>
      <c r="DT32" s="624"/>
      <c r="DU32" s="624"/>
      <c r="DV32" s="625"/>
      <c r="DW32" s="628" t="s">
        <v>141</v>
      </c>
      <c r="DX32" s="655"/>
      <c r="DY32" s="655"/>
      <c r="DZ32" s="655"/>
      <c r="EA32" s="655"/>
      <c r="EB32" s="655"/>
      <c r="EC32" s="656"/>
    </row>
    <row r="33" spans="2:133" ht="11.25" customHeight="1" x14ac:dyDescent="0.15">
      <c r="B33" s="620" t="s">
        <v>323</v>
      </c>
      <c r="C33" s="621"/>
      <c r="D33" s="621"/>
      <c r="E33" s="621"/>
      <c r="F33" s="621"/>
      <c r="G33" s="621"/>
      <c r="H33" s="621"/>
      <c r="I33" s="621"/>
      <c r="J33" s="621"/>
      <c r="K33" s="621"/>
      <c r="L33" s="621"/>
      <c r="M33" s="621"/>
      <c r="N33" s="621"/>
      <c r="O33" s="621"/>
      <c r="P33" s="621"/>
      <c r="Q33" s="622"/>
      <c r="R33" s="623">
        <v>299197</v>
      </c>
      <c r="S33" s="624"/>
      <c r="T33" s="624"/>
      <c r="U33" s="624"/>
      <c r="V33" s="624"/>
      <c r="W33" s="624"/>
      <c r="X33" s="624"/>
      <c r="Y33" s="625"/>
      <c r="Z33" s="626">
        <v>2</v>
      </c>
      <c r="AA33" s="626"/>
      <c r="AB33" s="626"/>
      <c r="AC33" s="626"/>
      <c r="AD33" s="627">
        <v>27919</v>
      </c>
      <c r="AE33" s="627"/>
      <c r="AF33" s="627"/>
      <c r="AG33" s="627"/>
      <c r="AH33" s="627"/>
      <c r="AI33" s="627"/>
      <c r="AJ33" s="627"/>
      <c r="AK33" s="627"/>
      <c r="AL33" s="628">
        <v>0.3</v>
      </c>
      <c r="AM33" s="629"/>
      <c r="AN33" s="629"/>
      <c r="AO33" s="630"/>
      <c r="AP33" s="675"/>
      <c r="AQ33" s="676"/>
      <c r="AR33" s="676"/>
      <c r="AS33" s="676"/>
      <c r="AT33" s="679"/>
      <c r="AU33" s="219"/>
      <c r="AV33" s="219"/>
      <c r="AW33" s="219"/>
      <c r="AX33" s="644" t="s">
        <v>324</v>
      </c>
      <c r="AY33" s="645"/>
      <c r="AZ33" s="645"/>
      <c r="BA33" s="645"/>
      <c r="BB33" s="645"/>
      <c r="BC33" s="645"/>
      <c r="BD33" s="645"/>
      <c r="BE33" s="645"/>
      <c r="BF33" s="646"/>
      <c r="BG33" s="681">
        <v>98.8</v>
      </c>
      <c r="BH33" s="682"/>
      <c r="BI33" s="682"/>
      <c r="BJ33" s="682"/>
      <c r="BK33" s="682"/>
      <c r="BL33" s="682"/>
      <c r="BM33" s="683">
        <v>98</v>
      </c>
      <c r="BN33" s="682"/>
      <c r="BO33" s="682"/>
      <c r="BP33" s="682"/>
      <c r="BQ33" s="684"/>
      <c r="BR33" s="681">
        <v>99.5</v>
      </c>
      <c r="BS33" s="682"/>
      <c r="BT33" s="682"/>
      <c r="BU33" s="682"/>
      <c r="BV33" s="682"/>
      <c r="BW33" s="682"/>
      <c r="BX33" s="683">
        <v>98.7</v>
      </c>
      <c r="BY33" s="682"/>
      <c r="BZ33" s="682"/>
      <c r="CA33" s="682"/>
      <c r="CB33" s="684"/>
      <c r="CD33" s="620" t="s">
        <v>325</v>
      </c>
      <c r="CE33" s="621"/>
      <c r="CF33" s="621"/>
      <c r="CG33" s="621"/>
      <c r="CH33" s="621"/>
      <c r="CI33" s="621"/>
      <c r="CJ33" s="621"/>
      <c r="CK33" s="621"/>
      <c r="CL33" s="621"/>
      <c r="CM33" s="621"/>
      <c r="CN33" s="621"/>
      <c r="CO33" s="621"/>
      <c r="CP33" s="621"/>
      <c r="CQ33" s="622"/>
      <c r="CR33" s="623">
        <v>6670926</v>
      </c>
      <c r="CS33" s="653"/>
      <c r="CT33" s="653"/>
      <c r="CU33" s="653"/>
      <c r="CV33" s="653"/>
      <c r="CW33" s="653"/>
      <c r="CX33" s="653"/>
      <c r="CY33" s="654"/>
      <c r="CZ33" s="628">
        <v>47.4</v>
      </c>
      <c r="DA33" s="655"/>
      <c r="DB33" s="655"/>
      <c r="DC33" s="658"/>
      <c r="DD33" s="632">
        <v>5428027</v>
      </c>
      <c r="DE33" s="653"/>
      <c r="DF33" s="653"/>
      <c r="DG33" s="653"/>
      <c r="DH33" s="653"/>
      <c r="DI33" s="653"/>
      <c r="DJ33" s="653"/>
      <c r="DK33" s="654"/>
      <c r="DL33" s="632">
        <v>3840948</v>
      </c>
      <c r="DM33" s="653"/>
      <c r="DN33" s="653"/>
      <c r="DO33" s="653"/>
      <c r="DP33" s="653"/>
      <c r="DQ33" s="653"/>
      <c r="DR33" s="653"/>
      <c r="DS33" s="653"/>
      <c r="DT33" s="653"/>
      <c r="DU33" s="653"/>
      <c r="DV33" s="654"/>
      <c r="DW33" s="628">
        <v>42.8</v>
      </c>
      <c r="DX33" s="655"/>
      <c r="DY33" s="655"/>
      <c r="DZ33" s="655"/>
      <c r="EA33" s="655"/>
      <c r="EB33" s="655"/>
      <c r="EC33" s="656"/>
    </row>
    <row r="34" spans="2:133" ht="11.25" customHeight="1" x14ac:dyDescent="0.15">
      <c r="B34" s="620" t="s">
        <v>326</v>
      </c>
      <c r="C34" s="621"/>
      <c r="D34" s="621"/>
      <c r="E34" s="621"/>
      <c r="F34" s="621"/>
      <c r="G34" s="621"/>
      <c r="H34" s="621"/>
      <c r="I34" s="621"/>
      <c r="J34" s="621"/>
      <c r="K34" s="621"/>
      <c r="L34" s="621"/>
      <c r="M34" s="621"/>
      <c r="N34" s="621"/>
      <c r="O34" s="621"/>
      <c r="P34" s="621"/>
      <c r="Q34" s="622"/>
      <c r="R34" s="623">
        <v>176609</v>
      </c>
      <c r="S34" s="624"/>
      <c r="T34" s="624"/>
      <c r="U34" s="624"/>
      <c r="V34" s="624"/>
      <c r="W34" s="624"/>
      <c r="X34" s="624"/>
      <c r="Y34" s="625"/>
      <c r="Z34" s="626">
        <v>1.2</v>
      </c>
      <c r="AA34" s="626"/>
      <c r="AB34" s="626"/>
      <c r="AC34" s="626"/>
      <c r="AD34" s="627" t="s">
        <v>244</v>
      </c>
      <c r="AE34" s="627"/>
      <c r="AF34" s="627"/>
      <c r="AG34" s="627"/>
      <c r="AH34" s="627"/>
      <c r="AI34" s="627"/>
      <c r="AJ34" s="627"/>
      <c r="AK34" s="627"/>
      <c r="AL34" s="628" t="s">
        <v>141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2249448</v>
      </c>
      <c r="CS34" s="624"/>
      <c r="CT34" s="624"/>
      <c r="CU34" s="624"/>
      <c r="CV34" s="624"/>
      <c r="CW34" s="624"/>
      <c r="CX34" s="624"/>
      <c r="CY34" s="625"/>
      <c r="CZ34" s="628">
        <v>16</v>
      </c>
      <c r="DA34" s="655"/>
      <c r="DB34" s="655"/>
      <c r="DC34" s="658"/>
      <c r="DD34" s="632">
        <v>1786453</v>
      </c>
      <c r="DE34" s="624"/>
      <c r="DF34" s="624"/>
      <c r="DG34" s="624"/>
      <c r="DH34" s="624"/>
      <c r="DI34" s="624"/>
      <c r="DJ34" s="624"/>
      <c r="DK34" s="625"/>
      <c r="DL34" s="632">
        <v>1483771</v>
      </c>
      <c r="DM34" s="624"/>
      <c r="DN34" s="624"/>
      <c r="DO34" s="624"/>
      <c r="DP34" s="624"/>
      <c r="DQ34" s="624"/>
      <c r="DR34" s="624"/>
      <c r="DS34" s="624"/>
      <c r="DT34" s="624"/>
      <c r="DU34" s="624"/>
      <c r="DV34" s="625"/>
      <c r="DW34" s="628">
        <v>16.5</v>
      </c>
      <c r="DX34" s="655"/>
      <c r="DY34" s="655"/>
      <c r="DZ34" s="655"/>
      <c r="EA34" s="655"/>
      <c r="EB34" s="655"/>
      <c r="EC34" s="656"/>
    </row>
    <row r="35" spans="2:133" ht="11.25" customHeight="1" x14ac:dyDescent="0.15">
      <c r="B35" s="620" t="s">
        <v>328</v>
      </c>
      <c r="C35" s="621"/>
      <c r="D35" s="621"/>
      <c r="E35" s="621"/>
      <c r="F35" s="621"/>
      <c r="G35" s="621"/>
      <c r="H35" s="621"/>
      <c r="I35" s="621"/>
      <c r="J35" s="621"/>
      <c r="K35" s="621"/>
      <c r="L35" s="621"/>
      <c r="M35" s="621"/>
      <c r="N35" s="621"/>
      <c r="O35" s="621"/>
      <c r="P35" s="621"/>
      <c r="Q35" s="622"/>
      <c r="R35" s="623">
        <v>715090</v>
      </c>
      <c r="S35" s="624"/>
      <c r="T35" s="624"/>
      <c r="U35" s="624"/>
      <c r="V35" s="624"/>
      <c r="W35" s="624"/>
      <c r="X35" s="624"/>
      <c r="Y35" s="625"/>
      <c r="Z35" s="626">
        <v>4.8</v>
      </c>
      <c r="AA35" s="626"/>
      <c r="AB35" s="626"/>
      <c r="AC35" s="626"/>
      <c r="AD35" s="627" t="s">
        <v>141</v>
      </c>
      <c r="AE35" s="627"/>
      <c r="AF35" s="627"/>
      <c r="AG35" s="627"/>
      <c r="AH35" s="627"/>
      <c r="AI35" s="627"/>
      <c r="AJ35" s="627"/>
      <c r="AK35" s="627"/>
      <c r="AL35" s="628" t="s">
        <v>131</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250095</v>
      </c>
      <c r="CS35" s="653"/>
      <c r="CT35" s="653"/>
      <c r="CU35" s="653"/>
      <c r="CV35" s="653"/>
      <c r="CW35" s="653"/>
      <c r="CX35" s="653"/>
      <c r="CY35" s="654"/>
      <c r="CZ35" s="628">
        <v>1.8</v>
      </c>
      <c r="DA35" s="655"/>
      <c r="DB35" s="655"/>
      <c r="DC35" s="658"/>
      <c r="DD35" s="632">
        <v>228323</v>
      </c>
      <c r="DE35" s="653"/>
      <c r="DF35" s="653"/>
      <c r="DG35" s="653"/>
      <c r="DH35" s="653"/>
      <c r="DI35" s="653"/>
      <c r="DJ35" s="653"/>
      <c r="DK35" s="654"/>
      <c r="DL35" s="632">
        <v>228323</v>
      </c>
      <c r="DM35" s="653"/>
      <c r="DN35" s="653"/>
      <c r="DO35" s="653"/>
      <c r="DP35" s="653"/>
      <c r="DQ35" s="653"/>
      <c r="DR35" s="653"/>
      <c r="DS35" s="653"/>
      <c r="DT35" s="653"/>
      <c r="DU35" s="653"/>
      <c r="DV35" s="654"/>
      <c r="DW35" s="628">
        <v>2.5</v>
      </c>
      <c r="DX35" s="655"/>
      <c r="DY35" s="655"/>
      <c r="DZ35" s="655"/>
      <c r="EA35" s="655"/>
      <c r="EB35" s="655"/>
      <c r="EC35" s="656"/>
    </row>
    <row r="36" spans="2:133" ht="11.25" customHeight="1" x14ac:dyDescent="0.15">
      <c r="B36" s="620" t="s">
        <v>332</v>
      </c>
      <c r="C36" s="621"/>
      <c r="D36" s="621"/>
      <c r="E36" s="621"/>
      <c r="F36" s="621"/>
      <c r="G36" s="621"/>
      <c r="H36" s="621"/>
      <c r="I36" s="621"/>
      <c r="J36" s="621"/>
      <c r="K36" s="621"/>
      <c r="L36" s="621"/>
      <c r="M36" s="621"/>
      <c r="N36" s="621"/>
      <c r="O36" s="621"/>
      <c r="P36" s="621"/>
      <c r="Q36" s="622"/>
      <c r="R36" s="623">
        <v>501416</v>
      </c>
      <c r="S36" s="624"/>
      <c r="T36" s="624"/>
      <c r="U36" s="624"/>
      <c r="V36" s="624"/>
      <c r="W36" s="624"/>
      <c r="X36" s="624"/>
      <c r="Y36" s="625"/>
      <c r="Z36" s="626">
        <v>3.3</v>
      </c>
      <c r="AA36" s="626"/>
      <c r="AB36" s="626"/>
      <c r="AC36" s="626"/>
      <c r="AD36" s="627" t="s">
        <v>244</v>
      </c>
      <c r="AE36" s="627"/>
      <c r="AF36" s="627"/>
      <c r="AG36" s="627"/>
      <c r="AH36" s="627"/>
      <c r="AI36" s="627"/>
      <c r="AJ36" s="627"/>
      <c r="AK36" s="627"/>
      <c r="AL36" s="628" t="s">
        <v>131</v>
      </c>
      <c r="AM36" s="629"/>
      <c r="AN36" s="629"/>
      <c r="AO36" s="630"/>
      <c r="AP36" s="222"/>
      <c r="AQ36" s="685" t="s">
        <v>333</v>
      </c>
      <c r="AR36" s="686"/>
      <c r="AS36" s="686"/>
      <c r="AT36" s="686"/>
      <c r="AU36" s="686"/>
      <c r="AV36" s="686"/>
      <c r="AW36" s="686"/>
      <c r="AX36" s="686"/>
      <c r="AY36" s="687"/>
      <c r="AZ36" s="612">
        <v>1847577</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151172</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2067409</v>
      </c>
      <c r="CS36" s="624"/>
      <c r="CT36" s="624"/>
      <c r="CU36" s="624"/>
      <c r="CV36" s="624"/>
      <c r="CW36" s="624"/>
      <c r="CX36" s="624"/>
      <c r="CY36" s="625"/>
      <c r="CZ36" s="628">
        <v>14.7</v>
      </c>
      <c r="DA36" s="655"/>
      <c r="DB36" s="655"/>
      <c r="DC36" s="658"/>
      <c r="DD36" s="632">
        <v>1785742</v>
      </c>
      <c r="DE36" s="624"/>
      <c r="DF36" s="624"/>
      <c r="DG36" s="624"/>
      <c r="DH36" s="624"/>
      <c r="DI36" s="624"/>
      <c r="DJ36" s="624"/>
      <c r="DK36" s="625"/>
      <c r="DL36" s="632">
        <v>849446</v>
      </c>
      <c r="DM36" s="624"/>
      <c r="DN36" s="624"/>
      <c r="DO36" s="624"/>
      <c r="DP36" s="624"/>
      <c r="DQ36" s="624"/>
      <c r="DR36" s="624"/>
      <c r="DS36" s="624"/>
      <c r="DT36" s="624"/>
      <c r="DU36" s="624"/>
      <c r="DV36" s="625"/>
      <c r="DW36" s="628">
        <v>9.5</v>
      </c>
      <c r="DX36" s="655"/>
      <c r="DY36" s="655"/>
      <c r="DZ36" s="655"/>
      <c r="EA36" s="655"/>
      <c r="EB36" s="655"/>
      <c r="EC36" s="656"/>
    </row>
    <row r="37" spans="2:133" ht="11.25" customHeight="1" x14ac:dyDescent="0.15">
      <c r="B37" s="620" t="s">
        <v>336</v>
      </c>
      <c r="C37" s="621"/>
      <c r="D37" s="621"/>
      <c r="E37" s="621"/>
      <c r="F37" s="621"/>
      <c r="G37" s="621"/>
      <c r="H37" s="621"/>
      <c r="I37" s="621"/>
      <c r="J37" s="621"/>
      <c r="K37" s="621"/>
      <c r="L37" s="621"/>
      <c r="M37" s="621"/>
      <c r="N37" s="621"/>
      <c r="O37" s="621"/>
      <c r="P37" s="621"/>
      <c r="Q37" s="622"/>
      <c r="R37" s="623">
        <v>270080</v>
      </c>
      <c r="S37" s="624"/>
      <c r="T37" s="624"/>
      <c r="U37" s="624"/>
      <c r="V37" s="624"/>
      <c r="W37" s="624"/>
      <c r="X37" s="624"/>
      <c r="Y37" s="625"/>
      <c r="Z37" s="626">
        <v>1.8</v>
      </c>
      <c r="AA37" s="626"/>
      <c r="AB37" s="626"/>
      <c r="AC37" s="626"/>
      <c r="AD37" s="627">
        <v>4538</v>
      </c>
      <c r="AE37" s="627"/>
      <c r="AF37" s="627"/>
      <c r="AG37" s="627"/>
      <c r="AH37" s="627"/>
      <c r="AI37" s="627"/>
      <c r="AJ37" s="627"/>
      <c r="AK37" s="627"/>
      <c r="AL37" s="628">
        <v>0.1</v>
      </c>
      <c r="AM37" s="629"/>
      <c r="AN37" s="629"/>
      <c r="AO37" s="630"/>
      <c r="AQ37" s="689" t="s">
        <v>337</v>
      </c>
      <c r="AR37" s="690"/>
      <c r="AS37" s="690"/>
      <c r="AT37" s="690"/>
      <c r="AU37" s="690"/>
      <c r="AV37" s="690"/>
      <c r="AW37" s="690"/>
      <c r="AX37" s="690"/>
      <c r="AY37" s="691"/>
      <c r="AZ37" s="623">
        <v>520880</v>
      </c>
      <c r="BA37" s="624"/>
      <c r="BB37" s="624"/>
      <c r="BC37" s="624"/>
      <c r="BD37" s="653"/>
      <c r="BE37" s="653"/>
      <c r="BF37" s="669"/>
      <c r="BG37" s="620" t="s">
        <v>338</v>
      </c>
      <c r="BH37" s="621"/>
      <c r="BI37" s="621"/>
      <c r="BJ37" s="621"/>
      <c r="BK37" s="621"/>
      <c r="BL37" s="621"/>
      <c r="BM37" s="621"/>
      <c r="BN37" s="621"/>
      <c r="BO37" s="621"/>
      <c r="BP37" s="621"/>
      <c r="BQ37" s="621"/>
      <c r="BR37" s="621"/>
      <c r="BS37" s="621"/>
      <c r="BT37" s="621"/>
      <c r="BU37" s="622"/>
      <c r="BV37" s="623">
        <v>143792</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734739</v>
      </c>
      <c r="CS37" s="653"/>
      <c r="CT37" s="653"/>
      <c r="CU37" s="653"/>
      <c r="CV37" s="653"/>
      <c r="CW37" s="653"/>
      <c r="CX37" s="653"/>
      <c r="CY37" s="654"/>
      <c r="CZ37" s="628">
        <v>5.2</v>
      </c>
      <c r="DA37" s="655"/>
      <c r="DB37" s="655"/>
      <c r="DC37" s="658"/>
      <c r="DD37" s="632">
        <v>734739</v>
      </c>
      <c r="DE37" s="653"/>
      <c r="DF37" s="653"/>
      <c r="DG37" s="653"/>
      <c r="DH37" s="653"/>
      <c r="DI37" s="653"/>
      <c r="DJ37" s="653"/>
      <c r="DK37" s="654"/>
      <c r="DL37" s="632">
        <v>593807</v>
      </c>
      <c r="DM37" s="653"/>
      <c r="DN37" s="653"/>
      <c r="DO37" s="653"/>
      <c r="DP37" s="653"/>
      <c r="DQ37" s="653"/>
      <c r="DR37" s="653"/>
      <c r="DS37" s="653"/>
      <c r="DT37" s="653"/>
      <c r="DU37" s="653"/>
      <c r="DV37" s="654"/>
      <c r="DW37" s="628">
        <v>6.6</v>
      </c>
      <c r="DX37" s="655"/>
      <c r="DY37" s="655"/>
      <c r="DZ37" s="655"/>
      <c r="EA37" s="655"/>
      <c r="EB37" s="655"/>
      <c r="EC37" s="656"/>
    </row>
    <row r="38" spans="2:133" ht="11.25" customHeight="1" x14ac:dyDescent="0.15">
      <c r="B38" s="620" t="s">
        <v>340</v>
      </c>
      <c r="C38" s="621"/>
      <c r="D38" s="621"/>
      <c r="E38" s="621"/>
      <c r="F38" s="621"/>
      <c r="G38" s="621"/>
      <c r="H38" s="621"/>
      <c r="I38" s="621"/>
      <c r="J38" s="621"/>
      <c r="K38" s="621"/>
      <c r="L38" s="621"/>
      <c r="M38" s="621"/>
      <c r="N38" s="621"/>
      <c r="O38" s="621"/>
      <c r="P38" s="621"/>
      <c r="Q38" s="622"/>
      <c r="R38" s="623">
        <v>851300</v>
      </c>
      <c r="S38" s="624"/>
      <c r="T38" s="624"/>
      <c r="U38" s="624"/>
      <c r="V38" s="624"/>
      <c r="W38" s="624"/>
      <c r="X38" s="624"/>
      <c r="Y38" s="625"/>
      <c r="Z38" s="626">
        <v>5.7</v>
      </c>
      <c r="AA38" s="626"/>
      <c r="AB38" s="626"/>
      <c r="AC38" s="626"/>
      <c r="AD38" s="627" t="s">
        <v>244</v>
      </c>
      <c r="AE38" s="627"/>
      <c r="AF38" s="627"/>
      <c r="AG38" s="627"/>
      <c r="AH38" s="627"/>
      <c r="AI38" s="627"/>
      <c r="AJ38" s="627"/>
      <c r="AK38" s="627"/>
      <c r="AL38" s="628" t="s">
        <v>244</v>
      </c>
      <c r="AM38" s="629"/>
      <c r="AN38" s="629"/>
      <c r="AO38" s="630"/>
      <c r="AQ38" s="689" t="s">
        <v>341</v>
      </c>
      <c r="AR38" s="690"/>
      <c r="AS38" s="690"/>
      <c r="AT38" s="690"/>
      <c r="AU38" s="690"/>
      <c r="AV38" s="690"/>
      <c r="AW38" s="690"/>
      <c r="AX38" s="690"/>
      <c r="AY38" s="691"/>
      <c r="AZ38" s="623">
        <v>175909</v>
      </c>
      <c r="BA38" s="624"/>
      <c r="BB38" s="624"/>
      <c r="BC38" s="624"/>
      <c r="BD38" s="653"/>
      <c r="BE38" s="653"/>
      <c r="BF38" s="669"/>
      <c r="BG38" s="620" t="s">
        <v>342</v>
      </c>
      <c r="BH38" s="621"/>
      <c r="BI38" s="621"/>
      <c r="BJ38" s="621"/>
      <c r="BK38" s="621"/>
      <c r="BL38" s="621"/>
      <c r="BM38" s="621"/>
      <c r="BN38" s="621"/>
      <c r="BO38" s="621"/>
      <c r="BP38" s="621"/>
      <c r="BQ38" s="621"/>
      <c r="BR38" s="621"/>
      <c r="BS38" s="621"/>
      <c r="BT38" s="621"/>
      <c r="BU38" s="622"/>
      <c r="BV38" s="623">
        <v>3073</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1546296</v>
      </c>
      <c r="CS38" s="624"/>
      <c r="CT38" s="624"/>
      <c r="CU38" s="624"/>
      <c r="CV38" s="624"/>
      <c r="CW38" s="624"/>
      <c r="CX38" s="624"/>
      <c r="CY38" s="625"/>
      <c r="CZ38" s="628">
        <v>11</v>
      </c>
      <c r="DA38" s="655"/>
      <c r="DB38" s="655"/>
      <c r="DC38" s="658"/>
      <c r="DD38" s="632">
        <v>1370332</v>
      </c>
      <c r="DE38" s="624"/>
      <c r="DF38" s="624"/>
      <c r="DG38" s="624"/>
      <c r="DH38" s="624"/>
      <c r="DI38" s="624"/>
      <c r="DJ38" s="624"/>
      <c r="DK38" s="625"/>
      <c r="DL38" s="632">
        <v>1279408</v>
      </c>
      <c r="DM38" s="624"/>
      <c r="DN38" s="624"/>
      <c r="DO38" s="624"/>
      <c r="DP38" s="624"/>
      <c r="DQ38" s="624"/>
      <c r="DR38" s="624"/>
      <c r="DS38" s="624"/>
      <c r="DT38" s="624"/>
      <c r="DU38" s="624"/>
      <c r="DV38" s="625"/>
      <c r="DW38" s="628">
        <v>14.2</v>
      </c>
      <c r="DX38" s="655"/>
      <c r="DY38" s="655"/>
      <c r="DZ38" s="655"/>
      <c r="EA38" s="655"/>
      <c r="EB38" s="655"/>
      <c r="EC38" s="656"/>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244</v>
      </c>
      <c r="AM39" s="629"/>
      <c r="AN39" s="629"/>
      <c r="AO39" s="630"/>
      <c r="AQ39" s="689" t="s">
        <v>345</v>
      </c>
      <c r="AR39" s="690"/>
      <c r="AS39" s="690"/>
      <c r="AT39" s="690"/>
      <c r="AU39" s="690"/>
      <c r="AV39" s="690"/>
      <c r="AW39" s="690"/>
      <c r="AX39" s="690"/>
      <c r="AY39" s="691"/>
      <c r="AZ39" s="623">
        <v>121811</v>
      </c>
      <c r="BA39" s="624"/>
      <c r="BB39" s="624"/>
      <c r="BC39" s="624"/>
      <c r="BD39" s="653"/>
      <c r="BE39" s="653"/>
      <c r="BF39" s="669"/>
      <c r="BG39" s="620" t="s">
        <v>346</v>
      </c>
      <c r="BH39" s="621"/>
      <c r="BI39" s="621"/>
      <c r="BJ39" s="621"/>
      <c r="BK39" s="621"/>
      <c r="BL39" s="621"/>
      <c r="BM39" s="621"/>
      <c r="BN39" s="621"/>
      <c r="BO39" s="621"/>
      <c r="BP39" s="621"/>
      <c r="BQ39" s="621"/>
      <c r="BR39" s="621"/>
      <c r="BS39" s="621"/>
      <c r="BT39" s="621"/>
      <c r="BU39" s="622"/>
      <c r="BV39" s="623">
        <v>4931</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502678</v>
      </c>
      <c r="CS39" s="653"/>
      <c r="CT39" s="653"/>
      <c r="CU39" s="653"/>
      <c r="CV39" s="653"/>
      <c r="CW39" s="653"/>
      <c r="CX39" s="653"/>
      <c r="CY39" s="654"/>
      <c r="CZ39" s="628">
        <v>3.6</v>
      </c>
      <c r="DA39" s="655"/>
      <c r="DB39" s="655"/>
      <c r="DC39" s="658"/>
      <c r="DD39" s="632">
        <v>257177</v>
      </c>
      <c r="DE39" s="653"/>
      <c r="DF39" s="653"/>
      <c r="DG39" s="653"/>
      <c r="DH39" s="653"/>
      <c r="DI39" s="653"/>
      <c r="DJ39" s="653"/>
      <c r="DK39" s="654"/>
      <c r="DL39" s="632" t="s">
        <v>131</v>
      </c>
      <c r="DM39" s="653"/>
      <c r="DN39" s="653"/>
      <c r="DO39" s="653"/>
      <c r="DP39" s="653"/>
      <c r="DQ39" s="653"/>
      <c r="DR39" s="653"/>
      <c r="DS39" s="653"/>
      <c r="DT39" s="653"/>
      <c r="DU39" s="653"/>
      <c r="DV39" s="654"/>
      <c r="DW39" s="628" t="s">
        <v>244</v>
      </c>
      <c r="DX39" s="655"/>
      <c r="DY39" s="655"/>
      <c r="DZ39" s="655"/>
      <c r="EA39" s="655"/>
      <c r="EB39" s="655"/>
      <c r="EC39" s="656"/>
    </row>
    <row r="40" spans="2:133" ht="11.25" customHeight="1" x14ac:dyDescent="0.15">
      <c r="B40" s="620" t="s">
        <v>348</v>
      </c>
      <c r="C40" s="621"/>
      <c r="D40" s="621"/>
      <c r="E40" s="621"/>
      <c r="F40" s="621"/>
      <c r="G40" s="621"/>
      <c r="H40" s="621"/>
      <c r="I40" s="621"/>
      <c r="J40" s="621"/>
      <c r="K40" s="621"/>
      <c r="L40" s="621"/>
      <c r="M40" s="621"/>
      <c r="N40" s="621"/>
      <c r="O40" s="621"/>
      <c r="P40" s="621"/>
      <c r="Q40" s="622"/>
      <c r="R40" s="623">
        <v>102000</v>
      </c>
      <c r="S40" s="624"/>
      <c r="T40" s="624"/>
      <c r="U40" s="624"/>
      <c r="V40" s="624"/>
      <c r="W40" s="624"/>
      <c r="X40" s="624"/>
      <c r="Y40" s="625"/>
      <c r="Z40" s="626">
        <v>0.7</v>
      </c>
      <c r="AA40" s="626"/>
      <c r="AB40" s="626"/>
      <c r="AC40" s="626"/>
      <c r="AD40" s="627" t="s">
        <v>244</v>
      </c>
      <c r="AE40" s="627"/>
      <c r="AF40" s="627"/>
      <c r="AG40" s="627"/>
      <c r="AH40" s="627"/>
      <c r="AI40" s="627"/>
      <c r="AJ40" s="627"/>
      <c r="AK40" s="627"/>
      <c r="AL40" s="628" t="s">
        <v>244</v>
      </c>
      <c r="AM40" s="629"/>
      <c r="AN40" s="629"/>
      <c r="AO40" s="630"/>
      <c r="AQ40" s="689" t="s">
        <v>349</v>
      </c>
      <c r="AR40" s="690"/>
      <c r="AS40" s="690"/>
      <c r="AT40" s="690"/>
      <c r="AU40" s="690"/>
      <c r="AV40" s="690"/>
      <c r="AW40" s="690"/>
      <c r="AX40" s="690"/>
      <c r="AY40" s="691"/>
      <c r="AZ40" s="623">
        <v>3561</v>
      </c>
      <c r="BA40" s="624"/>
      <c r="BB40" s="624"/>
      <c r="BC40" s="624"/>
      <c r="BD40" s="653"/>
      <c r="BE40" s="653"/>
      <c r="BF40" s="669"/>
      <c r="BG40" s="673" t="s">
        <v>350</v>
      </c>
      <c r="BH40" s="674"/>
      <c r="BI40" s="674"/>
      <c r="BJ40" s="674"/>
      <c r="BK40" s="674"/>
      <c r="BL40" s="223"/>
      <c r="BM40" s="621" t="s">
        <v>351</v>
      </c>
      <c r="BN40" s="621"/>
      <c r="BO40" s="621"/>
      <c r="BP40" s="621"/>
      <c r="BQ40" s="621"/>
      <c r="BR40" s="621"/>
      <c r="BS40" s="621"/>
      <c r="BT40" s="621"/>
      <c r="BU40" s="622"/>
      <c r="BV40" s="623">
        <v>92</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55000</v>
      </c>
      <c r="CS40" s="624"/>
      <c r="CT40" s="624"/>
      <c r="CU40" s="624"/>
      <c r="CV40" s="624"/>
      <c r="CW40" s="624"/>
      <c r="CX40" s="624"/>
      <c r="CY40" s="625"/>
      <c r="CZ40" s="628">
        <v>0.4</v>
      </c>
      <c r="DA40" s="655"/>
      <c r="DB40" s="655"/>
      <c r="DC40" s="658"/>
      <c r="DD40" s="632" t="s">
        <v>131</v>
      </c>
      <c r="DE40" s="624"/>
      <c r="DF40" s="624"/>
      <c r="DG40" s="624"/>
      <c r="DH40" s="624"/>
      <c r="DI40" s="624"/>
      <c r="DJ40" s="624"/>
      <c r="DK40" s="625"/>
      <c r="DL40" s="632" t="s">
        <v>141</v>
      </c>
      <c r="DM40" s="624"/>
      <c r="DN40" s="624"/>
      <c r="DO40" s="624"/>
      <c r="DP40" s="624"/>
      <c r="DQ40" s="624"/>
      <c r="DR40" s="624"/>
      <c r="DS40" s="624"/>
      <c r="DT40" s="624"/>
      <c r="DU40" s="624"/>
      <c r="DV40" s="625"/>
      <c r="DW40" s="628" t="s">
        <v>244</v>
      </c>
      <c r="DX40" s="655"/>
      <c r="DY40" s="655"/>
      <c r="DZ40" s="655"/>
      <c r="EA40" s="655"/>
      <c r="EB40" s="655"/>
      <c r="EC40" s="656"/>
    </row>
    <row r="41" spans="2:133" ht="11.25" customHeight="1" x14ac:dyDescent="0.15">
      <c r="B41" s="644" t="s">
        <v>353</v>
      </c>
      <c r="C41" s="645"/>
      <c r="D41" s="645"/>
      <c r="E41" s="645"/>
      <c r="F41" s="645"/>
      <c r="G41" s="645"/>
      <c r="H41" s="645"/>
      <c r="I41" s="645"/>
      <c r="J41" s="645"/>
      <c r="K41" s="645"/>
      <c r="L41" s="645"/>
      <c r="M41" s="645"/>
      <c r="N41" s="645"/>
      <c r="O41" s="645"/>
      <c r="P41" s="645"/>
      <c r="Q41" s="646"/>
      <c r="R41" s="698">
        <v>15005437</v>
      </c>
      <c r="S41" s="699"/>
      <c r="T41" s="699"/>
      <c r="U41" s="699"/>
      <c r="V41" s="699"/>
      <c r="W41" s="699"/>
      <c r="X41" s="699"/>
      <c r="Y41" s="700"/>
      <c r="Z41" s="701">
        <v>100</v>
      </c>
      <c r="AA41" s="701"/>
      <c r="AB41" s="701"/>
      <c r="AC41" s="701"/>
      <c r="AD41" s="702">
        <v>8882039</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183206</v>
      </c>
      <c r="BA41" s="624"/>
      <c r="BB41" s="624"/>
      <c r="BC41" s="624"/>
      <c r="BD41" s="653"/>
      <c r="BE41" s="653"/>
      <c r="BF41" s="669"/>
      <c r="BG41" s="673"/>
      <c r="BH41" s="674"/>
      <c r="BI41" s="674"/>
      <c r="BJ41" s="674"/>
      <c r="BK41" s="674"/>
      <c r="BL41" s="223"/>
      <c r="BM41" s="621" t="s">
        <v>355</v>
      </c>
      <c r="BN41" s="621"/>
      <c r="BO41" s="621"/>
      <c r="BP41" s="621"/>
      <c r="BQ41" s="621"/>
      <c r="BR41" s="621"/>
      <c r="BS41" s="621"/>
      <c r="BT41" s="621"/>
      <c r="BU41" s="622"/>
      <c r="BV41" s="623" t="s">
        <v>131</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141</v>
      </c>
      <c r="CS41" s="653"/>
      <c r="CT41" s="653"/>
      <c r="CU41" s="653"/>
      <c r="CV41" s="653"/>
      <c r="CW41" s="653"/>
      <c r="CX41" s="653"/>
      <c r="CY41" s="654"/>
      <c r="CZ41" s="628" t="s">
        <v>131</v>
      </c>
      <c r="DA41" s="655"/>
      <c r="DB41" s="655"/>
      <c r="DC41" s="658"/>
      <c r="DD41" s="632" t="s">
        <v>141</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357</v>
      </c>
      <c r="AR42" s="706"/>
      <c r="AS42" s="706"/>
      <c r="AT42" s="706"/>
      <c r="AU42" s="706"/>
      <c r="AV42" s="706"/>
      <c r="AW42" s="706"/>
      <c r="AX42" s="706"/>
      <c r="AY42" s="707"/>
      <c r="AZ42" s="698">
        <v>842210</v>
      </c>
      <c r="BA42" s="699"/>
      <c r="BB42" s="699"/>
      <c r="BC42" s="699"/>
      <c r="BD42" s="682"/>
      <c r="BE42" s="682"/>
      <c r="BF42" s="684"/>
      <c r="BG42" s="675"/>
      <c r="BH42" s="676"/>
      <c r="BI42" s="676"/>
      <c r="BJ42" s="676"/>
      <c r="BK42" s="676"/>
      <c r="BL42" s="224"/>
      <c r="BM42" s="645" t="s">
        <v>358</v>
      </c>
      <c r="BN42" s="645"/>
      <c r="BO42" s="645"/>
      <c r="BP42" s="645"/>
      <c r="BQ42" s="645"/>
      <c r="BR42" s="645"/>
      <c r="BS42" s="645"/>
      <c r="BT42" s="645"/>
      <c r="BU42" s="646"/>
      <c r="BV42" s="698">
        <v>400</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1711895</v>
      </c>
      <c r="CS42" s="653"/>
      <c r="CT42" s="653"/>
      <c r="CU42" s="653"/>
      <c r="CV42" s="653"/>
      <c r="CW42" s="653"/>
      <c r="CX42" s="653"/>
      <c r="CY42" s="654"/>
      <c r="CZ42" s="628">
        <v>12.2</v>
      </c>
      <c r="DA42" s="655"/>
      <c r="DB42" s="655"/>
      <c r="DC42" s="658"/>
      <c r="DD42" s="632">
        <v>409498</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65262</v>
      </c>
      <c r="CS43" s="653"/>
      <c r="CT43" s="653"/>
      <c r="CU43" s="653"/>
      <c r="CV43" s="653"/>
      <c r="CW43" s="653"/>
      <c r="CX43" s="653"/>
      <c r="CY43" s="654"/>
      <c r="CZ43" s="628">
        <v>0.5</v>
      </c>
      <c r="DA43" s="655"/>
      <c r="DB43" s="655"/>
      <c r="DC43" s="658"/>
      <c r="DD43" s="632">
        <v>60829</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1426995</v>
      </c>
      <c r="CS44" s="624"/>
      <c r="CT44" s="624"/>
      <c r="CU44" s="624"/>
      <c r="CV44" s="624"/>
      <c r="CW44" s="624"/>
      <c r="CX44" s="624"/>
      <c r="CY44" s="625"/>
      <c r="CZ44" s="628">
        <v>10.1</v>
      </c>
      <c r="DA44" s="629"/>
      <c r="DB44" s="629"/>
      <c r="DC44" s="635"/>
      <c r="DD44" s="632">
        <v>216874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594916</v>
      </c>
      <c r="CS45" s="653"/>
      <c r="CT45" s="653"/>
      <c r="CU45" s="653"/>
      <c r="CV45" s="653"/>
      <c r="CW45" s="653"/>
      <c r="CX45" s="653"/>
      <c r="CY45" s="654"/>
      <c r="CZ45" s="628">
        <v>4.2</v>
      </c>
      <c r="DA45" s="655"/>
      <c r="DB45" s="655"/>
      <c r="DC45" s="658"/>
      <c r="DD45" s="632">
        <v>35492</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813450</v>
      </c>
      <c r="CS46" s="624"/>
      <c r="CT46" s="624"/>
      <c r="CU46" s="624"/>
      <c r="CV46" s="624"/>
      <c r="CW46" s="624"/>
      <c r="CX46" s="624"/>
      <c r="CY46" s="625"/>
      <c r="CZ46" s="628">
        <v>5.8</v>
      </c>
      <c r="DA46" s="629"/>
      <c r="DB46" s="629"/>
      <c r="DC46" s="635"/>
      <c r="DD46" s="632">
        <v>180953</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v>284900</v>
      </c>
      <c r="CS47" s="653"/>
      <c r="CT47" s="653"/>
      <c r="CU47" s="653"/>
      <c r="CV47" s="653"/>
      <c r="CW47" s="653"/>
      <c r="CX47" s="653"/>
      <c r="CY47" s="654"/>
      <c r="CZ47" s="628">
        <v>2</v>
      </c>
      <c r="DA47" s="655"/>
      <c r="DB47" s="655"/>
      <c r="DC47" s="658"/>
      <c r="DD47" s="632">
        <v>192624</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368</v>
      </c>
      <c r="CG48" s="621"/>
      <c r="CH48" s="621"/>
      <c r="CI48" s="621"/>
      <c r="CJ48" s="621"/>
      <c r="CK48" s="621"/>
      <c r="CL48" s="621"/>
      <c r="CM48" s="621"/>
      <c r="CN48" s="621"/>
      <c r="CO48" s="621"/>
      <c r="CP48" s="621"/>
      <c r="CQ48" s="622"/>
      <c r="CR48" s="623" t="s">
        <v>141</v>
      </c>
      <c r="CS48" s="624"/>
      <c r="CT48" s="624"/>
      <c r="CU48" s="624"/>
      <c r="CV48" s="624"/>
      <c r="CW48" s="624"/>
      <c r="CX48" s="624"/>
      <c r="CY48" s="625"/>
      <c r="CZ48" s="628" t="s">
        <v>131</v>
      </c>
      <c r="DA48" s="629"/>
      <c r="DB48" s="629"/>
      <c r="DC48" s="635"/>
      <c r="DD48" s="632" t="s">
        <v>244</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369</v>
      </c>
      <c r="CE49" s="645"/>
      <c r="CF49" s="645"/>
      <c r="CG49" s="645"/>
      <c r="CH49" s="645"/>
      <c r="CI49" s="645"/>
      <c r="CJ49" s="645"/>
      <c r="CK49" s="645"/>
      <c r="CL49" s="645"/>
      <c r="CM49" s="645"/>
      <c r="CN49" s="645"/>
      <c r="CO49" s="645"/>
      <c r="CP49" s="645"/>
      <c r="CQ49" s="646"/>
      <c r="CR49" s="698">
        <v>14068369</v>
      </c>
      <c r="CS49" s="682"/>
      <c r="CT49" s="682"/>
      <c r="CU49" s="682"/>
      <c r="CV49" s="682"/>
      <c r="CW49" s="682"/>
      <c r="CX49" s="682"/>
      <c r="CY49" s="711"/>
      <c r="CZ49" s="703">
        <v>100</v>
      </c>
      <c r="DA49" s="712"/>
      <c r="DB49" s="712"/>
      <c r="DC49" s="713"/>
      <c r="DD49" s="714">
        <v>10160651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Idul9fa9Pol4fN6sv29DfJ1kFiAIoTHQXjZDa5F02MNcbPG1yzfQQVKjLKj6oaBB8qo3EqTHvwlTLhic8RCGug==" saltValue="Qo/H0ZOncA6U85hlsGEBe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15001</v>
      </c>
      <c r="R7" s="753"/>
      <c r="S7" s="753"/>
      <c r="T7" s="753"/>
      <c r="U7" s="753"/>
      <c r="V7" s="753">
        <v>14068</v>
      </c>
      <c r="W7" s="753"/>
      <c r="X7" s="753"/>
      <c r="Y7" s="753"/>
      <c r="Z7" s="753"/>
      <c r="AA7" s="753">
        <v>933</v>
      </c>
      <c r="AB7" s="753"/>
      <c r="AC7" s="753"/>
      <c r="AD7" s="753"/>
      <c r="AE7" s="754"/>
      <c r="AF7" s="755">
        <v>781</v>
      </c>
      <c r="AG7" s="756"/>
      <c r="AH7" s="756"/>
      <c r="AI7" s="756"/>
      <c r="AJ7" s="757"/>
      <c r="AK7" s="758">
        <v>715</v>
      </c>
      <c r="AL7" s="759"/>
      <c r="AM7" s="759"/>
      <c r="AN7" s="759"/>
      <c r="AO7" s="759"/>
      <c r="AP7" s="759">
        <v>11806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604</v>
      </c>
      <c r="BT7" s="747"/>
      <c r="BU7" s="747"/>
      <c r="BV7" s="747"/>
      <c r="BW7" s="747"/>
      <c r="BX7" s="747"/>
      <c r="BY7" s="747"/>
      <c r="BZ7" s="747"/>
      <c r="CA7" s="747"/>
      <c r="CB7" s="747"/>
      <c r="CC7" s="747"/>
      <c r="CD7" s="747"/>
      <c r="CE7" s="747"/>
      <c r="CF7" s="747"/>
      <c r="CG7" s="762"/>
      <c r="CH7" s="743">
        <v>5</v>
      </c>
      <c r="CI7" s="744"/>
      <c r="CJ7" s="744"/>
      <c r="CK7" s="744"/>
      <c r="CL7" s="745"/>
      <c r="CM7" s="743">
        <v>42</v>
      </c>
      <c r="CN7" s="744"/>
      <c r="CO7" s="744"/>
      <c r="CP7" s="744"/>
      <c r="CQ7" s="745"/>
      <c r="CR7" s="743">
        <v>24</v>
      </c>
      <c r="CS7" s="744"/>
      <c r="CT7" s="744"/>
      <c r="CU7" s="744"/>
      <c r="CV7" s="745"/>
      <c r="CW7" s="743" t="s">
        <v>528</v>
      </c>
      <c r="CX7" s="744"/>
      <c r="CY7" s="744"/>
      <c r="CZ7" s="744"/>
      <c r="DA7" s="745"/>
      <c r="DB7" s="743" t="s">
        <v>528</v>
      </c>
      <c r="DC7" s="744"/>
      <c r="DD7" s="744"/>
      <c r="DE7" s="744"/>
      <c r="DF7" s="745"/>
      <c r="DG7" s="743" t="s">
        <v>528</v>
      </c>
      <c r="DH7" s="744"/>
      <c r="DI7" s="744"/>
      <c r="DJ7" s="744"/>
      <c r="DK7" s="745"/>
      <c r="DL7" s="743" t="s">
        <v>528</v>
      </c>
      <c r="DM7" s="744"/>
      <c r="DN7" s="744"/>
      <c r="DO7" s="744"/>
      <c r="DP7" s="745"/>
      <c r="DQ7" s="743" t="s">
        <v>528</v>
      </c>
      <c r="DR7" s="744"/>
      <c r="DS7" s="744"/>
      <c r="DT7" s="744"/>
      <c r="DU7" s="745"/>
      <c r="DV7" s="746"/>
      <c r="DW7" s="747"/>
      <c r="DX7" s="747"/>
      <c r="DY7" s="747"/>
      <c r="DZ7" s="748"/>
      <c r="EA7" s="234"/>
    </row>
    <row r="8" spans="1:131" s="235" customFormat="1" ht="26.25" customHeight="1" x14ac:dyDescent="0.15">
      <c r="A8" s="238">
        <v>2</v>
      </c>
      <c r="B8" s="780" t="s">
        <v>393</v>
      </c>
      <c r="C8" s="781"/>
      <c r="D8" s="781"/>
      <c r="E8" s="781"/>
      <c r="F8" s="781"/>
      <c r="G8" s="781"/>
      <c r="H8" s="781"/>
      <c r="I8" s="781"/>
      <c r="J8" s="781"/>
      <c r="K8" s="781"/>
      <c r="L8" s="781"/>
      <c r="M8" s="781"/>
      <c r="N8" s="781"/>
      <c r="O8" s="781"/>
      <c r="P8" s="782"/>
      <c r="Q8" s="783">
        <v>8</v>
      </c>
      <c r="R8" s="784"/>
      <c r="S8" s="784"/>
      <c r="T8" s="784"/>
      <c r="U8" s="784"/>
      <c r="V8" s="784">
        <v>5</v>
      </c>
      <c r="W8" s="784"/>
      <c r="X8" s="784"/>
      <c r="Y8" s="784"/>
      <c r="Z8" s="784"/>
      <c r="AA8" s="784">
        <v>3</v>
      </c>
      <c r="AB8" s="784"/>
      <c r="AC8" s="784"/>
      <c r="AD8" s="784"/>
      <c r="AE8" s="785"/>
      <c r="AF8" s="786">
        <v>3</v>
      </c>
      <c r="AG8" s="787"/>
      <c r="AH8" s="787"/>
      <c r="AI8" s="787"/>
      <c r="AJ8" s="788"/>
      <c r="AK8" s="769" t="s">
        <v>528</v>
      </c>
      <c r="AL8" s="770"/>
      <c r="AM8" s="770"/>
      <c r="AN8" s="770"/>
      <c r="AO8" s="770"/>
      <c r="AP8" s="770" t="s">
        <v>528</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605</v>
      </c>
      <c r="BT8" s="774"/>
      <c r="BU8" s="774"/>
      <c r="BV8" s="774"/>
      <c r="BW8" s="774"/>
      <c r="BX8" s="774"/>
      <c r="BY8" s="774"/>
      <c r="BZ8" s="774"/>
      <c r="CA8" s="774"/>
      <c r="CB8" s="774"/>
      <c r="CC8" s="774"/>
      <c r="CD8" s="774"/>
      <c r="CE8" s="774"/>
      <c r="CF8" s="774"/>
      <c r="CG8" s="775"/>
      <c r="CH8" s="776">
        <v>-17</v>
      </c>
      <c r="CI8" s="777"/>
      <c r="CJ8" s="777"/>
      <c r="CK8" s="777"/>
      <c r="CL8" s="778"/>
      <c r="CM8" s="776">
        <v>-5</v>
      </c>
      <c r="CN8" s="777"/>
      <c r="CO8" s="777"/>
      <c r="CP8" s="777"/>
      <c r="CQ8" s="778"/>
      <c r="CR8" s="776">
        <v>53</v>
      </c>
      <c r="CS8" s="777"/>
      <c r="CT8" s="777"/>
      <c r="CU8" s="777"/>
      <c r="CV8" s="778"/>
      <c r="CW8" s="776">
        <v>220</v>
      </c>
      <c r="CX8" s="777"/>
      <c r="CY8" s="777"/>
      <c r="CZ8" s="777"/>
      <c r="DA8" s="778"/>
      <c r="DB8" s="776" t="s">
        <v>528</v>
      </c>
      <c r="DC8" s="777"/>
      <c r="DD8" s="777"/>
      <c r="DE8" s="777"/>
      <c r="DF8" s="778"/>
      <c r="DG8" s="776" t="s">
        <v>528</v>
      </c>
      <c r="DH8" s="777"/>
      <c r="DI8" s="777"/>
      <c r="DJ8" s="777"/>
      <c r="DK8" s="778"/>
      <c r="DL8" s="776" t="s">
        <v>528</v>
      </c>
      <c r="DM8" s="777"/>
      <c r="DN8" s="777"/>
      <c r="DO8" s="777"/>
      <c r="DP8" s="778"/>
      <c r="DQ8" s="776" t="s">
        <v>528</v>
      </c>
      <c r="DR8" s="777"/>
      <c r="DS8" s="777"/>
      <c r="DT8" s="777"/>
      <c r="DU8" s="778"/>
      <c r="DV8" s="773"/>
      <c r="DW8" s="774"/>
      <c r="DX8" s="774"/>
      <c r="DY8" s="774"/>
      <c r="DZ8" s="779"/>
      <c r="EA8" s="234"/>
    </row>
    <row r="9" spans="1:131" s="235" customFormat="1" ht="26.25" customHeight="1" x14ac:dyDescent="0.15">
      <c r="A9" s="238">
        <v>3</v>
      </c>
      <c r="B9" s="780" t="s">
        <v>394</v>
      </c>
      <c r="C9" s="781"/>
      <c r="D9" s="781"/>
      <c r="E9" s="781"/>
      <c r="F9" s="781"/>
      <c r="G9" s="781"/>
      <c r="H9" s="781"/>
      <c r="I9" s="781"/>
      <c r="J9" s="781"/>
      <c r="K9" s="781"/>
      <c r="L9" s="781"/>
      <c r="M9" s="781"/>
      <c r="N9" s="781"/>
      <c r="O9" s="781"/>
      <c r="P9" s="782"/>
      <c r="Q9" s="783">
        <v>5</v>
      </c>
      <c r="R9" s="784"/>
      <c r="S9" s="784"/>
      <c r="T9" s="784"/>
      <c r="U9" s="784"/>
      <c r="V9" s="784">
        <v>4</v>
      </c>
      <c r="W9" s="784"/>
      <c r="X9" s="784"/>
      <c r="Y9" s="784"/>
      <c r="Z9" s="784"/>
      <c r="AA9" s="784">
        <v>1</v>
      </c>
      <c r="AB9" s="784"/>
      <c r="AC9" s="784"/>
      <c r="AD9" s="784"/>
      <c r="AE9" s="785"/>
      <c r="AF9" s="786">
        <v>1</v>
      </c>
      <c r="AG9" s="787"/>
      <c r="AH9" s="787"/>
      <c r="AI9" s="787"/>
      <c r="AJ9" s="788"/>
      <c r="AK9" s="769" t="s">
        <v>528</v>
      </c>
      <c r="AL9" s="770"/>
      <c r="AM9" s="770"/>
      <c r="AN9" s="770"/>
      <c r="AO9" s="770"/>
      <c r="AP9" s="770" t="s">
        <v>528</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606</v>
      </c>
      <c r="BT9" s="774"/>
      <c r="BU9" s="774"/>
      <c r="BV9" s="774"/>
      <c r="BW9" s="774"/>
      <c r="BX9" s="774"/>
      <c r="BY9" s="774"/>
      <c r="BZ9" s="774"/>
      <c r="CA9" s="774"/>
      <c r="CB9" s="774"/>
      <c r="CC9" s="774"/>
      <c r="CD9" s="774"/>
      <c r="CE9" s="774"/>
      <c r="CF9" s="774"/>
      <c r="CG9" s="775"/>
      <c r="CH9" s="776">
        <v>15</v>
      </c>
      <c r="CI9" s="777"/>
      <c r="CJ9" s="777"/>
      <c r="CK9" s="777"/>
      <c r="CL9" s="778"/>
      <c r="CM9" s="776">
        <v>25</v>
      </c>
      <c r="CN9" s="777"/>
      <c r="CO9" s="777"/>
      <c r="CP9" s="777"/>
      <c r="CQ9" s="778"/>
      <c r="CR9" s="776">
        <v>6</v>
      </c>
      <c r="CS9" s="777"/>
      <c r="CT9" s="777"/>
      <c r="CU9" s="777"/>
      <c r="CV9" s="778"/>
      <c r="CW9" s="776" t="s">
        <v>528</v>
      </c>
      <c r="CX9" s="777"/>
      <c r="CY9" s="777"/>
      <c r="CZ9" s="777"/>
      <c r="DA9" s="778"/>
      <c r="DB9" s="776" t="s">
        <v>528</v>
      </c>
      <c r="DC9" s="777"/>
      <c r="DD9" s="777"/>
      <c r="DE9" s="777"/>
      <c r="DF9" s="778"/>
      <c r="DG9" s="776" t="s">
        <v>528</v>
      </c>
      <c r="DH9" s="777"/>
      <c r="DI9" s="777"/>
      <c r="DJ9" s="777"/>
      <c r="DK9" s="778"/>
      <c r="DL9" s="776" t="s">
        <v>528</v>
      </c>
      <c r="DM9" s="777"/>
      <c r="DN9" s="777"/>
      <c r="DO9" s="777"/>
      <c r="DP9" s="778"/>
      <c r="DQ9" s="776" t="s">
        <v>528</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v>15014</v>
      </c>
      <c r="R23" s="793"/>
      <c r="S23" s="793"/>
      <c r="T23" s="793"/>
      <c r="U23" s="793"/>
      <c r="V23" s="793">
        <v>14077</v>
      </c>
      <c r="W23" s="793"/>
      <c r="X23" s="793"/>
      <c r="Y23" s="793"/>
      <c r="Z23" s="793"/>
      <c r="AA23" s="793">
        <v>937</v>
      </c>
      <c r="AB23" s="793"/>
      <c r="AC23" s="793"/>
      <c r="AD23" s="793"/>
      <c r="AE23" s="794"/>
      <c r="AF23" s="795">
        <v>785</v>
      </c>
      <c r="AG23" s="793"/>
      <c r="AH23" s="793"/>
      <c r="AI23" s="793"/>
      <c r="AJ23" s="796"/>
      <c r="AK23" s="797"/>
      <c r="AL23" s="798"/>
      <c r="AM23" s="798"/>
      <c r="AN23" s="798"/>
      <c r="AO23" s="798"/>
      <c r="AP23" s="793">
        <v>11806</v>
      </c>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409</v>
      </c>
      <c r="C28" s="750"/>
      <c r="D28" s="750"/>
      <c r="E28" s="750"/>
      <c r="F28" s="750"/>
      <c r="G28" s="750"/>
      <c r="H28" s="750"/>
      <c r="I28" s="750"/>
      <c r="J28" s="750"/>
      <c r="K28" s="750"/>
      <c r="L28" s="750"/>
      <c r="M28" s="750"/>
      <c r="N28" s="750"/>
      <c r="O28" s="750"/>
      <c r="P28" s="751"/>
      <c r="Q28" s="822">
        <v>2897</v>
      </c>
      <c r="R28" s="823"/>
      <c r="S28" s="823"/>
      <c r="T28" s="823"/>
      <c r="U28" s="823"/>
      <c r="V28" s="823">
        <v>2746</v>
      </c>
      <c r="W28" s="823"/>
      <c r="X28" s="823"/>
      <c r="Y28" s="823"/>
      <c r="Z28" s="823"/>
      <c r="AA28" s="823">
        <v>151</v>
      </c>
      <c r="AB28" s="823"/>
      <c r="AC28" s="823"/>
      <c r="AD28" s="823"/>
      <c r="AE28" s="824"/>
      <c r="AF28" s="825">
        <v>151</v>
      </c>
      <c r="AG28" s="823"/>
      <c r="AH28" s="823"/>
      <c r="AI28" s="823"/>
      <c r="AJ28" s="826"/>
      <c r="AK28" s="827">
        <v>248</v>
      </c>
      <c r="AL28" s="828"/>
      <c r="AM28" s="828"/>
      <c r="AN28" s="828"/>
      <c r="AO28" s="828"/>
      <c r="AP28" s="828" t="s">
        <v>528</v>
      </c>
      <c r="AQ28" s="828"/>
      <c r="AR28" s="828"/>
      <c r="AS28" s="828"/>
      <c r="AT28" s="828"/>
      <c r="AU28" s="828" t="s">
        <v>528</v>
      </c>
      <c r="AV28" s="828"/>
      <c r="AW28" s="828"/>
      <c r="AX28" s="828"/>
      <c r="AY28" s="828"/>
      <c r="AZ28" s="829" t="s">
        <v>528</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410</v>
      </c>
      <c r="C29" s="781"/>
      <c r="D29" s="781"/>
      <c r="E29" s="781"/>
      <c r="F29" s="781"/>
      <c r="G29" s="781"/>
      <c r="H29" s="781"/>
      <c r="I29" s="781"/>
      <c r="J29" s="781"/>
      <c r="K29" s="781"/>
      <c r="L29" s="781"/>
      <c r="M29" s="781"/>
      <c r="N29" s="781"/>
      <c r="O29" s="781"/>
      <c r="P29" s="782"/>
      <c r="Q29" s="783">
        <v>279</v>
      </c>
      <c r="R29" s="784"/>
      <c r="S29" s="784"/>
      <c r="T29" s="784"/>
      <c r="U29" s="784"/>
      <c r="V29" s="784">
        <v>274</v>
      </c>
      <c r="W29" s="784"/>
      <c r="X29" s="784"/>
      <c r="Y29" s="784"/>
      <c r="Z29" s="784"/>
      <c r="AA29" s="784">
        <v>6</v>
      </c>
      <c r="AB29" s="784"/>
      <c r="AC29" s="784"/>
      <c r="AD29" s="784"/>
      <c r="AE29" s="785"/>
      <c r="AF29" s="786">
        <v>6</v>
      </c>
      <c r="AG29" s="787"/>
      <c r="AH29" s="787"/>
      <c r="AI29" s="787"/>
      <c r="AJ29" s="788"/>
      <c r="AK29" s="834">
        <v>79</v>
      </c>
      <c r="AL29" s="830"/>
      <c r="AM29" s="830"/>
      <c r="AN29" s="830"/>
      <c r="AO29" s="830"/>
      <c r="AP29" s="830" t="s">
        <v>528</v>
      </c>
      <c r="AQ29" s="830"/>
      <c r="AR29" s="830"/>
      <c r="AS29" s="830"/>
      <c r="AT29" s="830"/>
      <c r="AU29" s="830" t="s">
        <v>528</v>
      </c>
      <c r="AV29" s="830"/>
      <c r="AW29" s="830"/>
      <c r="AX29" s="830"/>
      <c r="AY29" s="830"/>
      <c r="AZ29" s="831" t="s">
        <v>528</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411</v>
      </c>
      <c r="C30" s="781"/>
      <c r="D30" s="781"/>
      <c r="E30" s="781"/>
      <c r="F30" s="781"/>
      <c r="G30" s="781"/>
      <c r="H30" s="781"/>
      <c r="I30" s="781"/>
      <c r="J30" s="781"/>
      <c r="K30" s="781"/>
      <c r="L30" s="781"/>
      <c r="M30" s="781"/>
      <c r="N30" s="781"/>
      <c r="O30" s="781"/>
      <c r="P30" s="782"/>
      <c r="Q30" s="783">
        <v>3351</v>
      </c>
      <c r="R30" s="784"/>
      <c r="S30" s="784"/>
      <c r="T30" s="784"/>
      <c r="U30" s="784"/>
      <c r="V30" s="784">
        <v>3180</v>
      </c>
      <c r="W30" s="784"/>
      <c r="X30" s="784"/>
      <c r="Y30" s="784"/>
      <c r="Z30" s="784"/>
      <c r="AA30" s="784">
        <v>171</v>
      </c>
      <c r="AB30" s="784"/>
      <c r="AC30" s="784"/>
      <c r="AD30" s="784"/>
      <c r="AE30" s="785"/>
      <c r="AF30" s="786">
        <v>171</v>
      </c>
      <c r="AG30" s="787"/>
      <c r="AH30" s="787"/>
      <c r="AI30" s="787"/>
      <c r="AJ30" s="788"/>
      <c r="AK30" s="834">
        <v>501</v>
      </c>
      <c r="AL30" s="830"/>
      <c r="AM30" s="830"/>
      <c r="AN30" s="830"/>
      <c r="AO30" s="830"/>
      <c r="AP30" s="830" t="s">
        <v>528</v>
      </c>
      <c r="AQ30" s="830"/>
      <c r="AR30" s="830"/>
      <c r="AS30" s="830"/>
      <c r="AT30" s="830"/>
      <c r="AU30" s="830" t="s">
        <v>528</v>
      </c>
      <c r="AV30" s="830"/>
      <c r="AW30" s="830"/>
      <c r="AX30" s="830"/>
      <c r="AY30" s="830"/>
      <c r="AZ30" s="831" t="s">
        <v>528</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412</v>
      </c>
      <c r="C31" s="781"/>
      <c r="D31" s="781"/>
      <c r="E31" s="781"/>
      <c r="F31" s="781"/>
      <c r="G31" s="781"/>
      <c r="H31" s="781"/>
      <c r="I31" s="781"/>
      <c r="J31" s="781"/>
      <c r="K31" s="781"/>
      <c r="L31" s="781"/>
      <c r="M31" s="781"/>
      <c r="N31" s="781"/>
      <c r="O31" s="781"/>
      <c r="P31" s="782"/>
      <c r="Q31" s="783">
        <v>7</v>
      </c>
      <c r="R31" s="784"/>
      <c r="S31" s="784"/>
      <c r="T31" s="784"/>
      <c r="U31" s="784"/>
      <c r="V31" s="784">
        <v>5</v>
      </c>
      <c r="W31" s="784"/>
      <c r="X31" s="784"/>
      <c r="Y31" s="784"/>
      <c r="Z31" s="784"/>
      <c r="AA31" s="784">
        <v>2</v>
      </c>
      <c r="AB31" s="784"/>
      <c r="AC31" s="784"/>
      <c r="AD31" s="784"/>
      <c r="AE31" s="785"/>
      <c r="AF31" s="786">
        <v>2</v>
      </c>
      <c r="AG31" s="787"/>
      <c r="AH31" s="787"/>
      <c r="AI31" s="787"/>
      <c r="AJ31" s="788"/>
      <c r="AK31" s="834" t="s">
        <v>528</v>
      </c>
      <c r="AL31" s="830"/>
      <c r="AM31" s="830"/>
      <c r="AN31" s="830"/>
      <c r="AO31" s="830"/>
      <c r="AP31" s="830" t="s">
        <v>528</v>
      </c>
      <c r="AQ31" s="830"/>
      <c r="AR31" s="830"/>
      <c r="AS31" s="830"/>
      <c r="AT31" s="830"/>
      <c r="AU31" s="830" t="s">
        <v>528</v>
      </c>
      <c r="AV31" s="830"/>
      <c r="AW31" s="830"/>
      <c r="AX31" s="830"/>
      <c r="AY31" s="830"/>
      <c r="AZ31" s="831" t="s">
        <v>528</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413</v>
      </c>
      <c r="C32" s="781"/>
      <c r="D32" s="781"/>
      <c r="E32" s="781"/>
      <c r="F32" s="781"/>
      <c r="G32" s="781"/>
      <c r="H32" s="781"/>
      <c r="I32" s="781"/>
      <c r="J32" s="781"/>
      <c r="K32" s="781"/>
      <c r="L32" s="781"/>
      <c r="M32" s="781"/>
      <c r="N32" s="781"/>
      <c r="O32" s="781"/>
      <c r="P32" s="782"/>
      <c r="Q32" s="783">
        <v>3</v>
      </c>
      <c r="R32" s="784"/>
      <c r="S32" s="784"/>
      <c r="T32" s="784"/>
      <c r="U32" s="784"/>
      <c r="V32" s="784">
        <v>2</v>
      </c>
      <c r="W32" s="784"/>
      <c r="X32" s="784"/>
      <c r="Y32" s="784"/>
      <c r="Z32" s="784"/>
      <c r="AA32" s="784">
        <v>1</v>
      </c>
      <c r="AB32" s="784"/>
      <c r="AC32" s="784"/>
      <c r="AD32" s="784"/>
      <c r="AE32" s="785"/>
      <c r="AF32" s="786">
        <v>1</v>
      </c>
      <c r="AG32" s="787"/>
      <c r="AH32" s="787"/>
      <c r="AI32" s="787"/>
      <c r="AJ32" s="788"/>
      <c r="AK32" s="834">
        <v>1</v>
      </c>
      <c r="AL32" s="830"/>
      <c r="AM32" s="830"/>
      <c r="AN32" s="830"/>
      <c r="AO32" s="830"/>
      <c r="AP32" s="830" t="s">
        <v>528</v>
      </c>
      <c r="AQ32" s="830"/>
      <c r="AR32" s="830"/>
      <c r="AS32" s="830"/>
      <c r="AT32" s="830"/>
      <c r="AU32" s="830" t="s">
        <v>528</v>
      </c>
      <c r="AV32" s="830"/>
      <c r="AW32" s="830"/>
      <c r="AX32" s="830"/>
      <c r="AY32" s="830"/>
      <c r="AZ32" s="831" t="s">
        <v>528</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414</v>
      </c>
      <c r="C33" s="781"/>
      <c r="D33" s="781"/>
      <c r="E33" s="781"/>
      <c r="F33" s="781"/>
      <c r="G33" s="781"/>
      <c r="H33" s="781"/>
      <c r="I33" s="781"/>
      <c r="J33" s="781"/>
      <c r="K33" s="781"/>
      <c r="L33" s="781"/>
      <c r="M33" s="781"/>
      <c r="N33" s="781"/>
      <c r="O33" s="781"/>
      <c r="P33" s="782"/>
      <c r="Q33" s="783">
        <v>489</v>
      </c>
      <c r="R33" s="784"/>
      <c r="S33" s="784"/>
      <c r="T33" s="784"/>
      <c r="U33" s="784"/>
      <c r="V33" s="784">
        <v>470</v>
      </c>
      <c r="W33" s="784"/>
      <c r="X33" s="784"/>
      <c r="Y33" s="784"/>
      <c r="Z33" s="784"/>
      <c r="AA33" s="784">
        <v>19</v>
      </c>
      <c r="AB33" s="784"/>
      <c r="AC33" s="784"/>
      <c r="AD33" s="784"/>
      <c r="AE33" s="785"/>
      <c r="AF33" s="786">
        <v>747</v>
      </c>
      <c r="AG33" s="787"/>
      <c r="AH33" s="787"/>
      <c r="AI33" s="787"/>
      <c r="AJ33" s="788"/>
      <c r="AK33" s="834">
        <v>22</v>
      </c>
      <c r="AL33" s="830"/>
      <c r="AM33" s="830"/>
      <c r="AN33" s="830"/>
      <c r="AO33" s="830"/>
      <c r="AP33" s="830">
        <v>574</v>
      </c>
      <c r="AQ33" s="830"/>
      <c r="AR33" s="830"/>
      <c r="AS33" s="830"/>
      <c r="AT33" s="830"/>
      <c r="AU33" s="830">
        <v>27</v>
      </c>
      <c r="AV33" s="830"/>
      <c r="AW33" s="830"/>
      <c r="AX33" s="830"/>
      <c r="AY33" s="830"/>
      <c r="AZ33" s="831" t="s">
        <v>528</v>
      </c>
      <c r="BA33" s="831"/>
      <c r="BB33" s="831"/>
      <c r="BC33" s="831"/>
      <c r="BD33" s="831"/>
      <c r="BE33" s="832" t="s">
        <v>415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416</v>
      </c>
      <c r="C34" s="781"/>
      <c r="D34" s="781"/>
      <c r="E34" s="781"/>
      <c r="F34" s="781"/>
      <c r="G34" s="781"/>
      <c r="H34" s="781"/>
      <c r="I34" s="781"/>
      <c r="J34" s="781"/>
      <c r="K34" s="781"/>
      <c r="L34" s="781"/>
      <c r="M34" s="781"/>
      <c r="N34" s="781"/>
      <c r="O34" s="781"/>
      <c r="P34" s="782"/>
      <c r="Q34" s="783">
        <v>1147</v>
      </c>
      <c r="R34" s="784"/>
      <c r="S34" s="784"/>
      <c r="T34" s="784"/>
      <c r="U34" s="784"/>
      <c r="V34" s="784">
        <v>1102</v>
      </c>
      <c r="W34" s="784"/>
      <c r="X34" s="784"/>
      <c r="Y34" s="784"/>
      <c r="Z34" s="784"/>
      <c r="AA34" s="784">
        <v>45</v>
      </c>
      <c r="AB34" s="784"/>
      <c r="AC34" s="784"/>
      <c r="AD34" s="784"/>
      <c r="AE34" s="785"/>
      <c r="AF34" s="786">
        <v>8</v>
      </c>
      <c r="AG34" s="787"/>
      <c r="AH34" s="787"/>
      <c r="AI34" s="787"/>
      <c r="AJ34" s="788"/>
      <c r="AK34" s="834">
        <v>487</v>
      </c>
      <c r="AL34" s="830"/>
      <c r="AM34" s="830"/>
      <c r="AN34" s="830"/>
      <c r="AO34" s="830"/>
      <c r="AP34" s="830">
        <v>4346</v>
      </c>
      <c r="AQ34" s="830"/>
      <c r="AR34" s="830"/>
      <c r="AS34" s="830"/>
      <c r="AT34" s="830"/>
      <c r="AU34" s="830">
        <v>4168</v>
      </c>
      <c r="AV34" s="830"/>
      <c r="AW34" s="830"/>
      <c r="AX34" s="830"/>
      <c r="AY34" s="830"/>
      <c r="AZ34" s="831" t="s">
        <v>528</v>
      </c>
      <c r="BA34" s="831"/>
      <c r="BB34" s="831"/>
      <c r="BC34" s="831"/>
      <c r="BD34" s="831"/>
      <c r="BE34" s="832" t="s">
        <v>417</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418</v>
      </c>
      <c r="C35" s="781"/>
      <c r="D35" s="781"/>
      <c r="E35" s="781"/>
      <c r="F35" s="781"/>
      <c r="G35" s="781"/>
      <c r="H35" s="781"/>
      <c r="I35" s="781"/>
      <c r="J35" s="781"/>
      <c r="K35" s="781"/>
      <c r="L35" s="781"/>
      <c r="M35" s="781"/>
      <c r="N35" s="781"/>
      <c r="O35" s="781"/>
      <c r="P35" s="782"/>
      <c r="Q35" s="783">
        <v>95</v>
      </c>
      <c r="R35" s="784"/>
      <c r="S35" s="784"/>
      <c r="T35" s="784"/>
      <c r="U35" s="784"/>
      <c r="V35" s="784">
        <v>88</v>
      </c>
      <c r="W35" s="784"/>
      <c r="X35" s="784"/>
      <c r="Y35" s="784"/>
      <c r="Z35" s="784"/>
      <c r="AA35" s="784">
        <v>7</v>
      </c>
      <c r="AB35" s="784"/>
      <c r="AC35" s="784"/>
      <c r="AD35" s="784"/>
      <c r="AE35" s="785"/>
      <c r="AF35" s="786">
        <v>7</v>
      </c>
      <c r="AG35" s="787"/>
      <c r="AH35" s="787"/>
      <c r="AI35" s="787"/>
      <c r="AJ35" s="788"/>
      <c r="AK35" s="834">
        <v>34</v>
      </c>
      <c r="AL35" s="830"/>
      <c r="AM35" s="830"/>
      <c r="AN35" s="830"/>
      <c r="AO35" s="830"/>
      <c r="AP35" s="830">
        <v>270</v>
      </c>
      <c r="AQ35" s="830"/>
      <c r="AR35" s="830"/>
      <c r="AS35" s="830"/>
      <c r="AT35" s="830"/>
      <c r="AU35" s="830">
        <v>270</v>
      </c>
      <c r="AV35" s="830"/>
      <c r="AW35" s="830"/>
      <c r="AX35" s="830"/>
      <c r="AY35" s="830"/>
      <c r="AZ35" s="831" t="s">
        <v>528</v>
      </c>
      <c r="BA35" s="831"/>
      <c r="BB35" s="831"/>
      <c r="BC35" s="831"/>
      <c r="BD35" s="831"/>
      <c r="BE35" s="832" t="s">
        <v>419</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396</v>
      </c>
      <c r="B63" s="789" t="s">
        <v>421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1092</v>
      </c>
      <c r="AG63" s="844"/>
      <c r="AH63" s="844"/>
      <c r="AI63" s="844"/>
      <c r="AJ63" s="845"/>
      <c r="AK63" s="846"/>
      <c r="AL63" s="841"/>
      <c r="AM63" s="841"/>
      <c r="AN63" s="841"/>
      <c r="AO63" s="841"/>
      <c r="AP63" s="844">
        <v>5190</v>
      </c>
      <c r="AQ63" s="844"/>
      <c r="AR63" s="844"/>
      <c r="AS63" s="844"/>
      <c r="AT63" s="844"/>
      <c r="AU63" s="844">
        <v>4465</v>
      </c>
      <c r="AV63" s="844"/>
      <c r="AW63" s="844"/>
      <c r="AX63" s="844"/>
      <c r="AY63" s="844"/>
      <c r="AZ63" s="848"/>
      <c r="BA63" s="848"/>
      <c r="BB63" s="848"/>
      <c r="BC63" s="848"/>
      <c r="BD63" s="848"/>
      <c r="BE63" s="849"/>
      <c r="BF63" s="849"/>
      <c r="BG63" s="849"/>
      <c r="BH63" s="849"/>
      <c r="BI63" s="850"/>
      <c r="BJ63" s="851" t="s">
        <v>422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424</v>
      </c>
      <c r="B66" s="728"/>
      <c r="C66" s="728"/>
      <c r="D66" s="728"/>
      <c r="E66" s="728"/>
      <c r="F66" s="728"/>
      <c r="G66" s="728"/>
      <c r="H66" s="728"/>
      <c r="I66" s="728"/>
      <c r="J66" s="728"/>
      <c r="K66" s="728"/>
      <c r="L66" s="728"/>
      <c r="M66" s="728"/>
      <c r="N66" s="728"/>
      <c r="O66" s="728"/>
      <c r="P66" s="729"/>
      <c r="Q66" s="733" t="s">
        <v>425</v>
      </c>
      <c r="R66" s="734"/>
      <c r="S66" s="734"/>
      <c r="T66" s="734"/>
      <c r="U66" s="735"/>
      <c r="V66" s="733" t="s">
        <v>426</v>
      </c>
      <c r="W66" s="734"/>
      <c r="X66" s="734"/>
      <c r="Y66" s="734"/>
      <c r="Z66" s="735"/>
      <c r="AA66" s="733" t="s">
        <v>427</v>
      </c>
      <c r="AB66" s="734"/>
      <c r="AC66" s="734"/>
      <c r="AD66" s="734"/>
      <c r="AE66" s="735"/>
      <c r="AF66" s="854" t="s">
        <v>428</v>
      </c>
      <c r="AG66" s="815"/>
      <c r="AH66" s="815"/>
      <c r="AI66" s="815"/>
      <c r="AJ66" s="855"/>
      <c r="AK66" s="733" t="s">
        <v>405</v>
      </c>
      <c r="AL66" s="728"/>
      <c r="AM66" s="728"/>
      <c r="AN66" s="728"/>
      <c r="AO66" s="729"/>
      <c r="AP66" s="733" t="s">
        <v>406</v>
      </c>
      <c r="AQ66" s="734"/>
      <c r="AR66" s="734"/>
      <c r="AS66" s="734"/>
      <c r="AT66" s="735"/>
      <c r="AU66" s="733" t="s">
        <v>429</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595</v>
      </c>
      <c r="C68" s="870"/>
      <c r="D68" s="870"/>
      <c r="E68" s="870"/>
      <c r="F68" s="870"/>
      <c r="G68" s="870"/>
      <c r="H68" s="870"/>
      <c r="I68" s="870"/>
      <c r="J68" s="870"/>
      <c r="K68" s="870"/>
      <c r="L68" s="870"/>
      <c r="M68" s="870"/>
      <c r="N68" s="870"/>
      <c r="O68" s="870"/>
      <c r="P68" s="871"/>
      <c r="Q68" s="872">
        <v>12629</v>
      </c>
      <c r="R68" s="866"/>
      <c r="S68" s="866"/>
      <c r="T68" s="866"/>
      <c r="U68" s="866"/>
      <c r="V68" s="866">
        <v>12063</v>
      </c>
      <c r="W68" s="866"/>
      <c r="X68" s="866"/>
      <c r="Y68" s="866"/>
      <c r="Z68" s="866"/>
      <c r="AA68" s="866">
        <v>566</v>
      </c>
      <c r="AB68" s="866"/>
      <c r="AC68" s="866"/>
      <c r="AD68" s="866"/>
      <c r="AE68" s="866"/>
      <c r="AF68" s="866">
        <v>566</v>
      </c>
      <c r="AG68" s="866"/>
      <c r="AH68" s="866"/>
      <c r="AI68" s="866"/>
      <c r="AJ68" s="866"/>
      <c r="AK68" s="866">
        <v>2179</v>
      </c>
      <c r="AL68" s="866"/>
      <c r="AM68" s="866"/>
      <c r="AN68" s="866"/>
      <c r="AO68" s="866"/>
      <c r="AP68" s="866" t="s">
        <v>528</v>
      </c>
      <c r="AQ68" s="866"/>
      <c r="AR68" s="866"/>
      <c r="AS68" s="866"/>
      <c r="AT68" s="866"/>
      <c r="AU68" s="866" t="s">
        <v>528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596</v>
      </c>
      <c r="C69" s="874"/>
      <c r="D69" s="874"/>
      <c r="E69" s="874"/>
      <c r="F69" s="874"/>
      <c r="G69" s="874"/>
      <c r="H69" s="874"/>
      <c r="I69" s="874"/>
      <c r="J69" s="874"/>
      <c r="K69" s="874"/>
      <c r="L69" s="874"/>
      <c r="M69" s="874"/>
      <c r="N69" s="874"/>
      <c r="O69" s="874"/>
      <c r="P69" s="875"/>
      <c r="Q69" s="876">
        <v>865</v>
      </c>
      <c r="R69" s="830"/>
      <c r="S69" s="830"/>
      <c r="T69" s="830"/>
      <c r="U69" s="830"/>
      <c r="V69" s="830">
        <v>863</v>
      </c>
      <c r="W69" s="830"/>
      <c r="X69" s="830"/>
      <c r="Y69" s="830"/>
      <c r="Z69" s="830"/>
      <c r="AA69" s="830">
        <v>2</v>
      </c>
      <c r="AB69" s="830"/>
      <c r="AC69" s="830"/>
      <c r="AD69" s="830"/>
      <c r="AE69" s="830"/>
      <c r="AF69" s="830">
        <v>2</v>
      </c>
      <c r="AG69" s="830"/>
      <c r="AH69" s="830"/>
      <c r="AI69" s="830"/>
      <c r="AJ69" s="830"/>
      <c r="AK69" s="830">
        <v>2</v>
      </c>
      <c r="AL69" s="830"/>
      <c r="AM69" s="830"/>
      <c r="AN69" s="830"/>
      <c r="AO69" s="830"/>
      <c r="AP69" s="830" t="s">
        <v>528</v>
      </c>
      <c r="AQ69" s="830"/>
      <c r="AR69" s="830"/>
      <c r="AS69" s="830"/>
      <c r="AT69" s="830"/>
      <c r="AU69" s="830" t="s">
        <v>528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597</v>
      </c>
      <c r="C70" s="874"/>
      <c r="D70" s="874"/>
      <c r="E70" s="874"/>
      <c r="F70" s="874"/>
      <c r="G70" s="874"/>
      <c r="H70" s="874"/>
      <c r="I70" s="874"/>
      <c r="J70" s="874"/>
      <c r="K70" s="874"/>
      <c r="L70" s="874"/>
      <c r="M70" s="874"/>
      <c r="N70" s="874"/>
      <c r="O70" s="874"/>
      <c r="P70" s="875"/>
      <c r="Q70" s="876">
        <v>8716</v>
      </c>
      <c r="R70" s="830"/>
      <c r="S70" s="830"/>
      <c r="T70" s="830"/>
      <c r="U70" s="830"/>
      <c r="V70" s="830">
        <v>8392</v>
      </c>
      <c r="W70" s="830"/>
      <c r="X70" s="830"/>
      <c r="Y70" s="830"/>
      <c r="Z70" s="830"/>
      <c r="AA70" s="830">
        <v>325</v>
      </c>
      <c r="AB70" s="830"/>
      <c r="AC70" s="830"/>
      <c r="AD70" s="830"/>
      <c r="AE70" s="830"/>
      <c r="AF70" s="830">
        <v>184</v>
      </c>
      <c r="AG70" s="830"/>
      <c r="AH70" s="830"/>
      <c r="AI70" s="830"/>
      <c r="AJ70" s="830"/>
      <c r="AK70" s="830">
        <v>999</v>
      </c>
      <c r="AL70" s="830"/>
      <c r="AM70" s="830"/>
      <c r="AN70" s="830"/>
      <c r="AO70" s="830"/>
      <c r="AP70" s="830">
        <v>3254</v>
      </c>
      <c r="AQ70" s="830"/>
      <c r="AR70" s="830"/>
      <c r="AS70" s="830"/>
      <c r="AT70" s="830"/>
      <c r="AU70" s="830">
        <v>283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598</v>
      </c>
      <c r="C71" s="874"/>
      <c r="D71" s="874"/>
      <c r="E71" s="874"/>
      <c r="F71" s="874"/>
      <c r="G71" s="874"/>
      <c r="H71" s="874"/>
      <c r="I71" s="874"/>
      <c r="J71" s="874"/>
      <c r="K71" s="874"/>
      <c r="L71" s="874"/>
      <c r="M71" s="874"/>
      <c r="N71" s="874"/>
      <c r="O71" s="874"/>
      <c r="P71" s="875"/>
      <c r="Q71" s="876">
        <v>174</v>
      </c>
      <c r="R71" s="830"/>
      <c r="S71" s="830"/>
      <c r="T71" s="830"/>
      <c r="U71" s="830"/>
      <c r="V71" s="830">
        <v>171</v>
      </c>
      <c r="W71" s="830"/>
      <c r="X71" s="830"/>
      <c r="Y71" s="830"/>
      <c r="Z71" s="830"/>
      <c r="AA71" s="830">
        <v>3</v>
      </c>
      <c r="AB71" s="830"/>
      <c r="AC71" s="830"/>
      <c r="AD71" s="830"/>
      <c r="AE71" s="830"/>
      <c r="AF71" s="830">
        <v>3</v>
      </c>
      <c r="AG71" s="830"/>
      <c r="AH71" s="830"/>
      <c r="AI71" s="830"/>
      <c r="AJ71" s="830"/>
      <c r="AK71" s="830">
        <v>5</v>
      </c>
      <c r="AL71" s="830"/>
      <c r="AM71" s="830"/>
      <c r="AN71" s="830"/>
      <c r="AO71" s="830"/>
      <c r="AP71" s="830" t="s">
        <v>528</v>
      </c>
      <c r="AQ71" s="830"/>
      <c r="AR71" s="830"/>
      <c r="AS71" s="830"/>
      <c r="AT71" s="830"/>
      <c r="AU71" s="830" t="s">
        <v>528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599</v>
      </c>
      <c r="C72" s="874"/>
      <c r="D72" s="874"/>
      <c r="E72" s="874"/>
      <c r="F72" s="874"/>
      <c r="G72" s="874"/>
      <c r="H72" s="874"/>
      <c r="I72" s="874"/>
      <c r="J72" s="874"/>
      <c r="K72" s="874"/>
      <c r="L72" s="874"/>
      <c r="M72" s="874"/>
      <c r="N72" s="874"/>
      <c r="O72" s="874"/>
      <c r="P72" s="875"/>
      <c r="Q72" s="876">
        <v>883</v>
      </c>
      <c r="R72" s="830"/>
      <c r="S72" s="830"/>
      <c r="T72" s="830"/>
      <c r="U72" s="830"/>
      <c r="V72" s="830">
        <v>878</v>
      </c>
      <c r="W72" s="830"/>
      <c r="X72" s="830"/>
      <c r="Y72" s="830"/>
      <c r="Z72" s="830"/>
      <c r="AA72" s="830">
        <v>5</v>
      </c>
      <c r="AB72" s="830"/>
      <c r="AC72" s="830"/>
      <c r="AD72" s="830"/>
      <c r="AE72" s="830"/>
      <c r="AF72" s="830">
        <v>5</v>
      </c>
      <c r="AG72" s="830"/>
      <c r="AH72" s="830"/>
      <c r="AI72" s="830"/>
      <c r="AJ72" s="830"/>
      <c r="AK72" s="830" t="s">
        <v>528</v>
      </c>
      <c r="AL72" s="830"/>
      <c r="AM72" s="830"/>
      <c r="AN72" s="830"/>
      <c r="AO72" s="830"/>
      <c r="AP72" s="830" t="s">
        <v>528</v>
      </c>
      <c r="AQ72" s="830"/>
      <c r="AR72" s="830"/>
      <c r="AS72" s="830"/>
      <c r="AT72" s="830"/>
      <c r="AU72" s="830" t="s">
        <v>528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600</v>
      </c>
      <c r="C73" s="874"/>
      <c r="D73" s="874"/>
      <c r="E73" s="874"/>
      <c r="F73" s="874"/>
      <c r="G73" s="874"/>
      <c r="H73" s="874"/>
      <c r="I73" s="874"/>
      <c r="J73" s="874"/>
      <c r="K73" s="874"/>
      <c r="L73" s="874"/>
      <c r="M73" s="874"/>
      <c r="N73" s="874"/>
      <c r="O73" s="874"/>
      <c r="P73" s="875"/>
      <c r="Q73" s="876">
        <v>1397</v>
      </c>
      <c r="R73" s="830"/>
      <c r="S73" s="830"/>
      <c r="T73" s="830"/>
      <c r="U73" s="830"/>
      <c r="V73" s="830">
        <v>1303</v>
      </c>
      <c r="W73" s="830"/>
      <c r="X73" s="830"/>
      <c r="Y73" s="830"/>
      <c r="Z73" s="830"/>
      <c r="AA73" s="830">
        <v>94</v>
      </c>
      <c r="AB73" s="830"/>
      <c r="AC73" s="830"/>
      <c r="AD73" s="830"/>
      <c r="AE73" s="830"/>
      <c r="AF73" s="830">
        <v>167</v>
      </c>
      <c r="AG73" s="830"/>
      <c r="AH73" s="830"/>
      <c r="AI73" s="830"/>
      <c r="AJ73" s="830"/>
      <c r="AK73" s="830">
        <v>480</v>
      </c>
      <c r="AL73" s="830"/>
      <c r="AM73" s="830"/>
      <c r="AN73" s="830"/>
      <c r="AO73" s="830"/>
      <c r="AP73" s="830">
        <v>961</v>
      </c>
      <c r="AQ73" s="830"/>
      <c r="AR73" s="830"/>
      <c r="AS73" s="830"/>
      <c r="AT73" s="830"/>
      <c r="AU73" s="830">
        <v>358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601</v>
      </c>
      <c r="C74" s="874"/>
      <c r="D74" s="874"/>
      <c r="E74" s="874"/>
      <c r="F74" s="874"/>
      <c r="G74" s="874"/>
      <c r="H74" s="874"/>
      <c r="I74" s="874"/>
      <c r="J74" s="874"/>
      <c r="K74" s="874"/>
      <c r="L74" s="874"/>
      <c r="M74" s="874"/>
      <c r="N74" s="874"/>
      <c r="O74" s="874"/>
      <c r="P74" s="875"/>
      <c r="Q74" s="876">
        <v>607</v>
      </c>
      <c r="R74" s="830"/>
      <c r="S74" s="830"/>
      <c r="T74" s="830"/>
      <c r="U74" s="830"/>
      <c r="V74" s="830">
        <v>592</v>
      </c>
      <c r="W74" s="830"/>
      <c r="X74" s="830"/>
      <c r="Y74" s="830"/>
      <c r="Z74" s="830"/>
      <c r="AA74" s="830">
        <v>15</v>
      </c>
      <c r="AB74" s="830"/>
      <c r="AC74" s="830"/>
      <c r="AD74" s="830"/>
      <c r="AE74" s="830"/>
      <c r="AF74" s="830">
        <v>185</v>
      </c>
      <c r="AG74" s="830"/>
      <c r="AH74" s="830"/>
      <c r="AI74" s="830"/>
      <c r="AJ74" s="830"/>
      <c r="AK74" s="830">
        <v>280</v>
      </c>
      <c r="AL74" s="830"/>
      <c r="AM74" s="830"/>
      <c r="AN74" s="830"/>
      <c r="AO74" s="830"/>
      <c r="AP74" s="830">
        <v>671</v>
      </c>
      <c r="AQ74" s="830"/>
      <c r="AR74" s="830"/>
      <c r="AS74" s="830"/>
      <c r="AT74" s="830"/>
      <c r="AU74" s="830">
        <v>415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602</v>
      </c>
      <c r="C75" s="874"/>
      <c r="D75" s="874"/>
      <c r="E75" s="874"/>
      <c r="F75" s="874"/>
      <c r="G75" s="874"/>
      <c r="H75" s="874"/>
      <c r="I75" s="874"/>
      <c r="J75" s="874"/>
      <c r="K75" s="874"/>
      <c r="L75" s="874"/>
      <c r="M75" s="874"/>
      <c r="N75" s="874"/>
      <c r="O75" s="874"/>
      <c r="P75" s="875"/>
      <c r="Q75" s="877">
        <v>245</v>
      </c>
      <c r="R75" s="878"/>
      <c r="S75" s="878"/>
      <c r="T75" s="878"/>
      <c r="U75" s="834"/>
      <c r="V75" s="879">
        <v>185</v>
      </c>
      <c r="W75" s="878"/>
      <c r="X75" s="878"/>
      <c r="Y75" s="878"/>
      <c r="Z75" s="834"/>
      <c r="AA75" s="879">
        <v>61</v>
      </c>
      <c r="AB75" s="878"/>
      <c r="AC75" s="878"/>
      <c r="AD75" s="878"/>
      <c r="AE75" s="834"/>
      <c r="AF75" s="879">
        <v>61</v>
      </c>
      <c r="AG75" s="878"/>
      <c r="AH75" s="878"/>
      <c r="AI75" s="878"/>
      <c r="AJ75" s="834"/>
      <c r="AK75" s="879">
        <v>35</v>
      </c>
      <c r="AL75" s="878"/>
      <c r="AM75" s="878"/>
      <c r="AN75" s="878"/>
      <c r="AO75" s="834"/>
      <c r="AP75" s="879" t="s">
        <v>528</v>
      </c>
      <c r="AQ75" s="878"/>
      <c r="AR75" s="878"/>
      <c r="AS75" s="878"/>
      <c r="AT75" s="834"/>
      <c r="AU75" s="879" t="s">
        <v>528</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603</v>
      </c>
      <c r="C76" s="874"/>
      <c r="D76" s="874"/>
      <c r="E76" s="874"/>
      <c r="F76" s="874"/>
      <c r="G76" s="874"/>
      <c r="H76" s="874"/>
      <c r="I76" s="874"/>
      <c r="J76" s="874"/>
      <c r="K76" s="874"/>
      <c r="L76" s="874"/>
      <c r="M76" s="874"/>
      <c r="N76" s="874"/>
      <c r="O76" s="874"/>
      <c r="P76" s="875"/>
      <c r="Q76" s="877">
        <v>272540</v>
      </c>
      <c r="R76" s="878"/>
      <c r="S76" s="878"/>
      <c r="T76" s="878"/>
      <c r="U76" s="834"/>
      <c r="V76" s="879">
        <v>265731</v>
      </c>
      <c r="W76" s="878"/>
      <c r="X76" s="878"/>
      <c r="Y76" s="878"/>
      <c r="Z76" s="834"/>
      <c r="AA76" s="879">
        <v>6809</v>
      </c>
      <c r="AB76" s="878"/>
      <c r="AC76" s="878"/>
      <c r="AD76" s="878"/>
      <c r="AE76" s="834"/>
      <c r="AF76" s="879">
        <v>6809</v>
      </c>
      <c r="AG76" s="878"/>
      <c r="AH76" s="878"/>
      <c r="AI76" s="878"/>
      <c r="AJ76" s="834"/>
      <c r="AK76" s="879">
        <v>8222</v>
      </c>
      <c r="AL76" s="878"/>
      <c r="AM76" s="878"/>
      <c r="AN76" s="878"/>
      <c r="AO76" s="834"/>
      <c r="AP76" s="879" t="s">
        <v>528</v>
      </c>
      <c r="AQ76" s="878"/>
      <c r="AR76" s="878"/>
      <c r="AS76" s="878"/>
      <c r="AT76" s="834"/>
      <c r="AU76" s="879" t="s">
        <v>528</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430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7982</v>
      </c>
      <c r="AG88" s="844"/>
      <c r="AH88" s="844"/>
      <c r="AI88" s="844"/>
      <c r="AJ88" s="844"/>
      <c r="AK88" s="841"/>
      <c r="AL88" s="841"/>
      <c r="AM88" s="841"/>
      <c r="AN88" s="841"/>
      <c r="AO88" s="841"/>
      <c r="AP88" s="844">
        <v>4886</v>
      </c>
      <c r="AQ88" s="844"/>
      <c r="AR88" s="844"/>
      <c r="AS88" s="844"/>
      <c r="AT88" s="844"/>
      <c r="AU88" s="844">
        <v>1056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431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83</v>
      </c>
      <c r="CS102" s="852"/>
      <c r="CT102" s="852"/>
      <c r="CU102" s="852"/>
      <c r="CV102" s="891"/>
      <c r="CW102" s="890">
        <v>220</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439</v>
      </c>
      <c r="AB109" s="893"/>
      <c r="AC109" s="893"/>
      <c r="AD109" s="893"/>
      <c r="AE109" s="894"/>
      <c r="AF109" s="892" t="s">
        <v>440</v>
      </c>
      <c r="AG109" s="893"/>
      <c r="AH109" s="893"/>
      <c r="AI109" s="893"/>
      <c r="AJ109" s="894"/>
      <c r="AK109" s="892" t="s">
        <v>312</v>
      </c>
      <c r="AL109" s="893"/>
      <c r="AM109" s="893"/>
      <c r="AN109" s="893"/>
      <c r="AO109" s="894"/>
      <c r="AP109" s="892" t="s">
        <v>441</v>
      </c>
      <c r="AQ109" s="893"/>
      <c r="AR109" s="893"/>
      <c r="AS109" s="893"/>
      <c r="AT109" s="895"/>
      <c r="AU109" s="912" t="s">
        <v>438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439</v>
      </c>
      <c r="BR109" s="893"/>
      <c r="BS109" s="893"/>
      <c r="BT109" s="893"/>
      <c r="BU109" s="894"/>
      <c r="BV109" s="892" t="s">
        <v>440</v>
      </c>
      <c r="BW109" s="893"/>
      <c r="BX109" s="893"/>
      <c r="BY109" s="893"/>
      <c r="BZ109" s="894"/>
      <c r="CA109" s="892" t="s">
        <v>312</v>
      </c>
      <c r="CB109" s="893"/>
      <c r="CC109" s="893"/>
      <c r="CD109" s="893"/>
      <c r="CE109" s="894"/>
      <c r="CF109" s="913" t="s">
        <v>441</v>
      </c>
      <c r="CG109" s="913"/>
      <c r="CH109" s="913"/>
      <c r="CI109" s="913"/>
      <c r="CJ109" s="913"/>
      <c r="CK109" s="892" t="s">
        <v>442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439</v>
      </c>
      <c r="DH109" s="893"/>
      <c r="DI109" s="893"/>
      <c r="DJ109" s="893"/>
      <c r="DK109" s="894"/>
      <c r="DL109" s="892" t="s">
        <v>440</v>
      </c>
      <c r="DM109" s="893"/>
      <c r="DN109" s="893"/>
      <c r="DO109" s="893"/>
      <c r="DP109" s="894"/>
      <c r="DQ109" s="892" t="s">
        <v>312</v>
      </c>
      <c r="DR109" s="893"/>
      <c r="DS109" s="893"/>
      <c r="DT109" s="893"/>
      <c r="DU109" s="894"/>
      <c r="DV109" s="892" t="s">
        <v>441</v>
      </c>
      <c r="DW109" s="893"/>
      <c r="DX109" s="893"/>
      <c r="DY109" s="893"/>
      <c r="DZ109" s="895"/>
    </row>
    <row r="110" spans="1:131" s="230" customFormat="1" ht="26.25" customHeight="1" x14ac:dyDescent="0.15">
      <c r="A110" s="896" t="s">
        <v>443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1573026</v>
      </c>
      <c r="AB110" s="900"/>
      <c r="AC110" s="900"/>
      <c r="AD110" s="900"/>
      <c r="AE110" s="901"/>
      <c r="AF110" s="902">
        <v>1488199</v>
      </c>
      <c r="AG110" s="900"/>
      <c r="AH110" s="900"/>
      <c r="AI110" s="900"/>
      <c r="AJ110" s="901"/>
      <c r="AK110" s="902">
        <v>1434265</v>
      </c>
      <c r="AL110" s="900"/>
      <c r="AM110" s="900"/>
      <c r="AN110" s="900"/>
      <c r="AO110" s="901"/>
      <c r="AP110" s="903">
        <v>19.3</v>
      </c>
      <c r="AQ110" s="904"/>
      <c r="AR110" s="904"/>
      <c r="AS110" s="904"/>
      <c r="AT110" s="905"/>
      <c r="AU110" s="906" t="s">
        <v>75</v>
      </c>
      <c r="AV110" s="907"/>
      <c r="AW110" s="907"/>
      <c r="AX110" s="907"/>
      <c r="AY110" s="907"/>
      <c r="AZ110" s="929" t="s">
        <v>444</v>
      </c>
      <c r="BA110" s="897"/>
      <c r="BB110" s="897"/>
      <c r="BC110" s="897"/>
      <c r="BD110" s="897"/>
      <c r="BE110" s="897"/>
      <c r="BF110" s="897"/>
      <c r="BG110" s="897"/>
      <c r="BH110" s="897"/>
      <c r="BI110" s="897"/>
      <c r="BJ110" s="897"/>
      <c r="BK110" s="897"/>
      <c r="BL110" s="897"/>
      <c r="BM110" s="897"/>
      <c r="BN110" s="897"/>
      <c r="BO110" s="897"/>
      <c r="BP110" s="898"/>
      <c r="BQ110" s="930">
        <v>12821110</v>
      </c>
      <c r="BR110" s="931"/>
      <c r="BS110" s="931"/>
      <c r="BT110" s="931"/>
      <c r="BU110" s="931"/>
      <c r="BV110" s="931">
        <v>12556067</v>
      </c>
      <c r="BW110" s="931"/>
      <c r="BX110" s="931"/>
      <c r="BY110" s="931"/>
      <c r="BZ110" s="931"/>
      <c r="CA110" s="931">
        <v>11805684</v>
      </c>
      <c r="CB110" s="931"/>
      <c r="CC110" s="931"/>
      <c r="CD110" s="931"/>
      <c r="CE110" s="931"/>
      <c r="CF110" s="944">
        <v>158.69999999999999</v>
      </c>
      <c r="CG110" s="945"/>
      <c r="CH110" s="945"/>
      <c r="CI110" s="945"/>
      <c r="CJ110" s="945"/>
      <c r="CK110" s="946" t="s">
        <v>445</v>
      </c>
      <c r="CL110" s="947"/>
      <c r="CM110" s="929" t="s">
        <v>446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131</v>
      </c>
      <c r="DM110" s="931"/>
      <c r="DN110" s="931"/>
      <c r="DO110" s="931"/>
      <c r="DP110" s="931"/>
      <c r="DQ110" s="931" t="s">
        <v>447</v>
      </c>
      <c r="DR110" s="931"/>
      <c r="DS110" s="931"/>
      <c r="DT110" s="931"/>
      <c r="DU110" s="931"/>
      <c r="DV110" s="932" t="s">
        <v>131</v>
      </c>
      <c r="DW110" s="932"/>
      <c r="DX110" s="932"/>
      <c r="DY110" s="932"/>
      <c r="DZ110" s="933"/>
    </row>
    <row r="111" spans="1:131" s="230" customFormat="1" ht="26.25" customHeight="1" x14ac:dyDescent="0.15">
      <c r="A111" s="934" t="s">
        <v>448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422</v>
      </c>
      <c r="AB111" s="938"/>
      <c r="AC111" s="938"/>
      <c r="AD111" s="938"/>
      <c r="AE111" s="939"/>
      <c r="AF111" s="940" t="s">
        <v>131</v>
      </c>
      <c r="AG111" s="938"/>
      <c r="AH111" s="938"/>
      <c r="AI111" s="938"/>
      <c r="AJ111" s="939"/>
      <c r="AK111" s="940" t="s">
        <v>422</v>
      </c>
      <c r="AL111" s="938"/>
      <c r="AM111" s="938"/>
      <c r="AN111" s="938"/>
      <c r="AO111" s="939"/>
      <c r="AP111" s="941" t="s">
        <v>449</v>
      </c>
      <c r="AQ111" s="942"/>
      <c r="AR111" s="942"/>
      <c r="AS111" s="942"/>
      <c r="AT111" s="943"/>
      <c r="AU111" s="908"/>
      <c r="AV111" s="909"/>
      <c r="AW111" s="909"/>
      <c r="AX111" s="909"/>
      <c r="AY111" s="909"/>
      <c r="AZ111" s="922" t="s">
        <v>450</v>
      </c>
      <c r="BA111" s="923"/>
      <c r="BB111" s="923"/>
      <c r="BC111" s="923"/>
      <c r="BD111" s="923"/>
      <c r="BE111" s="923"/>
      <c r="BF111" s="923"/>
      <c r="BG111" s="923"/>
      <c r="BH111" s="923"/>
      <c r="BI111" s="923"/>
      <c r="BJ111" s="923"/>
      <c r="BK111" s="923"/>
      <c r="BL111" s="923"/>
      <c r="BM111" s="923"/>
      <c r="BN111" s="923"/>
      <c r="BO111" s="923"/>
      <c r="BP111" s="924"/>
      <c r="BQ111" s="925">
        <v>39161</v>
      </c>
      <c r="BR111" s="926"/>
      <c r="BS111" s="926"/>
      <c r="BT111" s="926"/>
      <c r="BU111" s="926"/>
      <c r="BV111" s="926">
        <v>32194</v>
      </c>
      <c r="BW111" s="926"/>
      <c r="BX111" s="926"/>
      <c r="BY111" s="926"/>
      <c r="BZ111" s="926"/>
      <c r="CA111" s="926">
        <v>25226</v>
      </c>
      <c r="CB111" s="926"/>
      <c r="CC111" s="926"/>
      <c r="CD111" s="926"/>
      <c r="CE111" s="926"/>
      <c r="CF111" s="920">
        <v>0.3</v>
      </c>
      <c r="CG111" s="921"/>
      <c r="CH111" s="921"/>
      <c r="CI111" s="921"/>
      <c r="CJ111" s="921"/>
      <c r="CK111" s="948"/>
      <c r="CL111" s="949"/>
      <c r="CM111" s="922" t="s">
        <v>451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452</v>
      </c>
      <c r="DH111" s="926"/>
      <c r="DI111" s="926"/>
      <c r="DJ111" s="926"/>
      <c r="DK111" s="926"/>
      <c r="DL111" s="926" t="s">
        <v>131</v>
      </c>
      <c r="DM111" s="926"/>
      <c r="DN111" s="926"/>
      <c r="DO111" s="926"/>
      <c r="DP111" s="926"/>
      <c r="DQ111" s="926" t="s">
        <v>131</v>
      </c>
      <c r="DR111" s="926"/>
      <c r="DS111" s="926"/>
      <c r="DT111" s="926"/>
      <c r="DU111" s="926"/>
      <c r="DV111" s="927" t="s">
        <v>447</v>
      </c>
      <c r="DW111" s="927"/>
      <c r="DX111" s="927"/>
      <c r="DY111" s="927"/>
      <c r="DZ111" s="928"/>
    </row>
    <row r="112" spans="1:131" s="230" customFormat="1" ht="26.25" customHeight="1" x14ac:dyDescent="0.15">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422</v>
      </c>
      <c r="AG112" s="959"/>
      <c r="AH112" s="959"/>
      <c r="AI112" s="959"/>
      <c r="AJ112" s="960"/>
      <c r="AK112" s="961" t="s">
        <v>455</v>
      </c>
      <c r="AL112" s="959"/>
      <c r="AM112" s="959"/>
      <c r="AN112" s="959"/>
      <c r="AO112" s="960"/>
      <c r="AP112" s="962" t="s">
        <v>449</v>
      </c>
      <c r="AQ112" s="963"/>
      <c r="AR112" s="963"/>
      <c r="AS112" s="963"/>
      <c r="AT112" s="964"/>
      <c r="AU112" s="908"/>
      <c r="AV112" s="909"/>
      <c r="AW112" s="909"/>
      <c r="AX112" s="909"/>
      <c r="AY112" s="909"/>
      <c r="AZ112" s="922" t="s">
        <v>456</v>
      </c>
      <c r="BA112" s="923"/>
      <c r="BB112" s="923"/>
      <c r="BC112" s="923"/>
      <c r="BD112" s="923"/>
      <c r="BE112" s="923"/>
      <c r="BF112" s="923"/>
      <c r="BG112" s="923"/>
      <c r="BH112" s="923"/>
      <c r="BI112" s="923"/>
      <c r="BJ112" s="923"/>
      <c r="BK112" s="923"/>
      <c r="BL112" s="923"/>
      <c r="BM112" s="923"/>
      <c r="BN112" s="923"/>
      <c r="BO112" s="923"/>
      <c r="BP112" s="924"/>
      <c r="BQ112" s="925">
        <v>5059118</v>
      </c>
      <c r="BR112" s="926"/>
      <c r="BS112" s="926"/>
      <c r="BT112" s="926"/>
      <c r="BU112" s="926"/>
      <c r="BV112" s="926">
        <v>4684587</v>
      </c>
      <c r="BW112" s="926"/>
      <c r="BX112" s="926"/>
      <c r="BY112" s="926"/>
      <c r="BZ112" s="926"/>
      <c r="CA112" s="926">
        <v>4464286</v>
      </c>
      <c r="CB112" s="926"/>
      <c r="CC112" s="926"/>
      <c r="CD112" s="926"/>
      <c r="CE112" s="926"/>
      <c r="CF112" s="920">
        <v>60</v>
      </c>
      <c r="CG112" s="921"/>
      <c r="CH112" s="921"/>
      <c r="CI112" s="921"/>
      <c r="CJ112" s="921"/>
      <c r="CK112" s="948"/>
      <c r="CL112" s="949"/>
      <c r="CM112" s="922" t="s">
        <v>457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449</v>
      </c>
      <c r="DH112" s="926"/>
      <c r="DI112" s="926"/>
      <c r="DJ112" s="926"/>
      <c r="DK112" s="926"/>
      <c r="DL112" s="926" t="s">
        <v>447</v>
      </c>
      <c r="DM112" s="926"/>
      <c r="DN112" s="926"/>
      <c r="DO112" s="926"/>
      <c r="DP112" s="926"/>
      <c r="DQ112" s="926" t="s">
        <v>449</v>
      </c>
      <c r="DR112" s="926"/>
      <c r="DS112" s="926"/>
      <c r="DT112" s="926"/>
      <c r="DU112" s="926"/>
      <c r="DV112" s="927" t="s">
        <v>422</v>
      </c>
      <c r="DW112" s="927"/>
      <c r="DX112" s="927"/>
      <c r="DY112" s="927"/>
      <c r="DZ112" s="928"/>
    </row>
    <row r="113" spans="1:130" s="230" customFormat="1" ht="26.25" customHeight="1" x14ac:dyDescent="0.15">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421721</v>
      </c>
      <c r="AB113" s="938"/>
      <c r="AC113" s="938"/>
      <c r="AD113" s="938"/>
      <c r="AE113" s="939"/>
      <c r="AF113" s="940">
        <v>436391</v>
      </c>
      <c r="AG113" s="938"/>
      <c r="AH113" s="938"/>
      <c r="AI113" s="938"/>
      <c r="AJ113" s="939"/>
      <c r="AK113" s="940">
        <v>452447</v>
      </c>
      <c r="AL113" s="938"/>
      <c r="AM113" s="938"/>
      <c r="AN113" s="938"/>
      <c r="AO113" s="939"/>
      <c r="AP113" s="941">
        <v>6.1</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v>1278843</v>
      </c>
      <c r="BR113" s="926"/>
      <c r="BS113" s="926"/>
      <c r="BT113" s="926"/>
      <c r="BU113" s="926"/>
      <c r="BV113" s="926">
        <v>1182955</v>
      </c>
      <c r="BW113" s="926"/>
      <c r="BX113" s="926"/>
      <c r="BY113" s="926"/>
      <c r="BZ113" s="926"/>
      <c r="CA113" s="926">
        <v>1055917</v>
      </c>
      <c r="CB113" s="926"/>
      <c r="CC113" s="926"/>
      <c r="CD113" s="926"/>
      <c r="CE113" s="926"/>
      <c r="CF113" s="920">
        <v>14.2</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447</v>
      </c>
      <c r="DM113" s="959"/>
      <c r="DN113" s="959"/>
      <c r="DO113" s="959"/>
      <c r="DP113" s="960"/>
      <c r="DQ113" s="961" t="s">
        <v>461</v>
      </c>
      <c r="DR113" s="959"/>
      <c r="DS113" s="959"/>
      <c r="DT113" s="959"/>
      <c r="DU113" s="960"/>
      <c r="DV113" s="962" t="s">
        <v>447</v>
      </c>
      <c r="DW113" s="963"/>
      <c r="DX113" s="963"/>
      <c r="DY113" s="963"/>
      <c r="DZ113" s="964"/>
    </row>
    <row r="114" spans="1:130" s="230" customFormat="1" ht="26.25" customHeight="1" x14ac:dyDescent="0.15">
      <c r="A114" s="954"/>
      <c r="B114" s="955"/>
      <c r="C114" s="923" t="s">
        <v>462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169507</v>
      </c>
      <c r="AB114" s="959"/>
      <c r="AC114" s="959"/>
      <c r="AD114" s="959"/>
      <c r="AE114" s="960"/>
      <c r="AF114" s="961">
        <v>163195</v>
      </c>
      <c r="AG114" s="959"/>
      <c r="AH114" s="959"/>
      <c r="AI114" s="959"/>
      <c r="AJ114" s="960"/>
      <c r="AK114" s="961">
        <v>172851</v>
      </c>
      <c r="AL114" s="959"/>
      <c r="AM114" s="959"/>
      <c r="AN114" s="959"/>
      <c r="AO114" s="960"/>
      <c r="AP114" s="962">
        <v>2.2999999999999998</v>
      </c>
      <c r="AQ114" s="963"/>
      <c r="AR114" s="963"/>
      <c r="AS114" s="963"/>
      <c r="AT114" s="964"/>
      <c r="AU114" s="908"/>
      <c r="AV114" s="909"/>
      <c r="AW114" s="909"/>
      <c r="AX114" s="909"/>
      <c r="AY114" s="909"/>
      <c r="AZ114" s="922" t="s">
        <v>463</v>
      </c>
      <c r="BA114" s="923"/>
      <c r="BB114" s="923"/>
      <c r="BC114" s="923"/>
      <c r="BD114" s="923"/>
      <c r="BE114" s="923"/>
      <c r="BF114" s="923"/>
      <c r="BG114" s="923"/>
      <c r="BH114" s="923"/>
      <c r="BI114" s="923"/>
      <c r="BJ114" s="923"/>
      <c r="BK114" s="923"/>
      <c r="BL114" s="923"/>
      <c r="BM114" s="923"/>
      <c r="BN114" s="923"/>
      <c r="BO114" s="923"/>
      <c r="BP114" s="924"/>
      <c r="BQ114" s="925">
        <v>2379667</v>
      </c>
      <c r="BR114" s="926"/>
      <c r="BS114" s="926"/>
      <c r="BT114" s="926"/>
      <c r="BU114" s="926"/>
      <c r="BV114" s="926">
        <v>2360448</v>
      </c>
      <c r="BW114" s="926"/>
      <c r="BX114" s="926"/>
      <c r="BY114" s="926"/>
      <c r="BZ114" s="926"/>
      <c r="CA114" s="926">
        <v>2263069</v>
      </c>
      <c r="CB114" s="926"/>
      <c r="CC114" s="926"/>
      <c r="CD114" s="926"/>
      <c r="CE114" s="926"/>
      <c r="CF114" s="920">
        <v>30.4</v>
      </c>
      <c r="CG114" s="921"/>
      <c r="CH114" s="921"/>
      <c r="CI114" s="921"/>
      <c r="CJ114" s="921"/>
      <c r="CK114" s="948"/>
      <c r="CL114" s="949"/>
      <c r="CM114" s="922" t="s">
        <v>464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449</v>
      </c>
      <c r="DH114" s="959"/>
      <c r="DI114" s="959"/>
      <c r="DJ114" s="959"/>
      <c r="DK114" s="960"/>
      <c r="DL114" s="961" t="s">
        <v>131</v>
      </c>
      <c r="DM114" s="959"/>
      <c r="DN114" s="959"/>
      <c r="DO114" s="959"/>
      <c r="DP114" s="960"/>
      <c r="DQ114" s="961" t="s">
        <v>455</v>
      </c>
      <c r="DR114" s="959"/>
      <c r="DS114" s="959"/>
      <c r="DT114" s="959"/>
      <c r="DU114" s="960"/>
      <c r="DV114" s="962" t="s">
        <v>447</v>
      </c>
      <c r="DW114" s="963"/>
      <c r="DX114" s="963"/>
      <c r="DY114" s="963"/>
      <c r="DZ114" s="964"/>
    </row>
    <row r="115" spans="1:130" s="230" customFormat="1" ht="26.25" customHeight="1" x14ac:dyDescent="0.15">
      <c r="A115" s="954"/>
      <c r="B115" s="955"/>
      <c r="C115" s="923" t="s">
        <v>465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7273</v>
      </c>
      <c r="AB115" s="938"/>
      <c r="AC115" s="938"/>
      <c r="AD115" s="938"/>
      <c r="AE115" s="939"/>
      <c r="AF115" s="940">
        <v>7174</v>
      </c>
      <c r="AG115" s="938"/>
      <c r="AH115" s="938"/>
      <c r="AI115" s="938"/>
      <c r="AJ115" s="939"/>
      <c r="AK115" s="940">
        <v>6968</v>
      </c>
      <c r="AL115" s="938"/>
      <c r="AM115" s="938"/>
      <c r="AN115" s="938"/>
      <c r="AO115" s="939"/>
      <c r="AP115" s="941">
        <v>0.1</v>
      </c>
      <c r="AQ115" s="942"/>
      <c r="AR115" s="942"/>
      <c r="AS115" s="942"/>
      <c r="AT115" s="943"/>
      <c r="AU115" s="908"/>
      <c r="AV115" s="909"/>
      <c r="AW115" s="909"/>
      <c r="AX115" s="909"/>
      <c r="AY115" s="909"/>
      <c r="AZ115" s="922" t="s">
        <v>466</v>
      </c>
      <c r="BA115" s="923"/>
      <c r="BB115" s="923"/>
      <c r="BC115" s="923"/>
      <c r="BD115" s="923"/>
      <c r="BE115" s="923"/>
      <c r="BF115" s="923"/>
      <c r="BG115" s="923"/>
      <c r="BH115" s="923"/>
      <c r="BI115" s="923"/>
      <c r="BJ115" s="923"/>
      <c r="BK115" s="923"/>
      <c r="BL115" s="923"/>
      <c r="BM115" s="923"/>
      <c r="BN115" s="923"/>
      <c r="BO115" s="923"/>
      <c r="BP115" s="924"/>
      <c r="BQ115" s="925" t="s">
        <v>449</v>
      </c>
      <c r="BR115" s="926"/>
      <c r="BS115" s="926"/>
      <c r="BT115" s="926"/>
      <c r="BU115" s="926"/>
      <c r="BV115" s="926">
        <v>2456</v>
      </c>
      <c r="BW115" s="926"/>
      <c r="BX115" s="926"/>
      <c r="BY115" s="926"/>
      <c r="BZ115" s="926"/>
      <c r="CA115" s="926" t="s">
        <v>422</v>
      </c>
      <c r="CB115" s="926"/>
      <c r="CC115" s="926"/>
      <c r="CD115" s="926"/>
      <c r="CE115" s="926"/>
      <c r="CF115" s="920" t="s">
        <v>449</v>
      </c>
      <c r="CG115" s="921"/>
      <c r="CH115" s="921"/>
      <c r="CI115" s="921"/>
      <c r="CJ115" s="921"/>
      <c r="CK115" s="948"/>
      <c r="CL115" s="949"/>
      <c r="CM115" s="922" t="s">
        <v>467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447</v>
      </c>
      <c r="DM115" s="959"/>
      <c r="DN115" s="959"/>
      <c r="DO115" s="959"/>
      <c r="DP115" s="960"/>
      <c r="DQ115" s="961" t="s">
        <v>449</v>
      </c>
      <c r="DR115" s="959"/>
      <c r="DS115" s="959"/>
      <c r="DT115" s="959"/>
      <c r="DU115" s="960"/>
      <c r="DV115" s="962" t="s">
        <v>449</v>
      </c>
      <c r="DW115" s="963"/>
      <c r="DX115" s="963"/>
      <c r="DY115" s="963"/>
      <c r="DZ115" s="964"/>
    </row>
    <row r="116" spans="1:130" s="230" customFormat="1" ht="26.25" customHeight="1" x14ac:dyDescent="0.15">
      <c r="A116" s="956"/>
      <c r="B116" s="957"/>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131</v>
      </c>
      <c r="AB116" s="959"/>
      <c r="AC116" s="959"/>
      <c r="AD116" s="959"/>
      <c r="AE116" s="960"/>
      <c r="AF116" s="961" t="s">
        <v>131</v>
      </c>
      <c r="AG116" s="959"/>
      <c r="AH116" s="959"/>
      <c r="AI116" s="959"/>
      <c r="AJ116" s="960"/>
      <c r="AK116" s="961" t="s">
        <v>131</v>
      </c>
      <c r="AL116" s="959"/>
      <c r="AM116" s="959"/>
      <c r="AN116" s="959"/>
      <c r="AO116" s="960"/>
      <c r="AP116" s="962" t="s">
        <v>131</v>
      </c>
      <c r="AQ116" s="963"/>
      <c r="AR116" s="963"/>
      <c r="AS116" s="963"/>
      <c r="AT116" s="964"/>
      <c r="AU116" s="908"/>
      <c r="AV116" s="909"/>
      <c r="AW116" s="909"/>
      <c r="AX116" s="909"/>
      <c r="AY116" s="909"/>
      <c r="AZ116" s="967" t="s">
        <v>469</v>
      </c>
      <c r="BA116" s="968"/>
      <c r="BB116" s="968"/>
      <c r="BC116" s="968"/>
      <c r="BD116" s="968"/>
      <c r="BE116" s="968"/>
      <c r="BF116" s="968"/>
      <c r="BG116" s="968"/>
      <c r="BH116" s="968"/>
      <c r="BI116" s="968"/>
      <c r="BJ116" s="968"/>
      <c r="BK116" s="968"/>
      <c r="BL116" s="968"/>
      <c r="BM116" s="968"/>
      <c r="BN116" s="968"/>
      <c r="BO116" s="968"/>
      <c r="BP116" s="969"/>
      <c r="BQ116" s="925" t="s">
        <v>447</v>
      </c>
      <c r="BR116" s="926"/>
      <c r="BS116" s="926"/>
      <c r="BT116" s="926"/>
      <c r="BU116" s="926"/>
      <c r="BV116" s="926" t="s">
        <v>422</v>
      </c>
      <c r="BW116" s="926"/>
      <c r="BX116" s="926"/>
      <c r="BY116" s="926"/>
      <c r="BZ116" s="926"/>
      <c r="CA116" s="926" t="s">
        <v>131</v>
      </c>
      <c r="CB116" s="926"/>
      <c r="CC116" s="926"/>
      <c r="CD116" s="926"/>
      <c r="CE116" s="926"/>
      <c r="CF116" s="920" t="s">
        <v>449</v>
      </c>
      <c r="CG116" s="921"/>
      <c r="CH116" s="921"/>
      <c r="CI116" s="921"/>
      <c r="CJ116" s="921"/>
      <c r="CK116" s="948"/>
      <c r="CL116" s="949"/>
      <c r="CM116" s="922" t="s">
        <v>470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422</v>
      </c>
      <c r="DH116" s="959"/>
      <c r="DI116" s="959"/>
      <c r="DJ116" s="959"/>
      <c r="DK116" s="960"/>
      <c r="DL116" s="961" t="s">
        <v>131</v>
      </c>
      <c r="DM116" s="959"/>
      <c r="DN116" s="959"/>
      <c r="DO116" s="959"/>
      <c r="DP116" s="960"/>
      <c r="DQ116" s="961" t="s">
        <v>422</v>
      </c>
      <c r="DR116" s="959"/>
      <c r="DS116" s="959"/>
      <c r="DT116" s="959"/>
      <c r="DU116" s="960"/>
      <c r="DV116" s="962" t="s">
        <v>447</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471</v>
      </c>
      <c r="Z117" s="894"/>
      <c r="AA117" s="978">
        <v>2171527</v>
      </c>
      <c r="AB117" s="979"/>
      <c r="AC117" s="979"/>
      <c r="AD117" s="979"/>
      <c r="AE117" s="980"/>
      <c r="AF117" s="981">
        <v>2094959</v>
      </c>
      <c r="AG117" s="979"/>
      <c r="AH117" s="979"/>
      <c r="AI117" s="979"/>
      <c r="AJ117" s="980"/>
      <c r="AK117" s="981">
        <v>2066531</v>
      </c>
      <c r="AL117" s="979"/>
      <c r="AM117" s="979"/>
      <c r="AN117" s="979"/>
      <c r="AO117" s="980"/>
      <c r="AP117" s="982"/>
      <c r="AQ117" s="983"/>
      <c r="AR117" s="983"/>
      <c r="AS117" s="983"/>
      <c r="AT117" s="984"/>
      <c r="AU117" s="908"/>
      <c r="AV117" s="909"/>
      <c r="AW117" s="909"/>
      <c r="AX117" s="909"/>
      <c r="AY117" s="909"/>
      <c r="AZ117" s="974" t="s">
        <v>472</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131</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449</v>
      </c>
      <c r="DR117" s="959"/>
      <c r="DS117" s="959"/>
      <c r="DT117" s="959"/>
      <c r="DU117" s="960"/>
      <c r="DV117" s="962" t="s">
        <v>449</v>
      </c>
      <c r="DW117" s="963"/>
      <c r="DX117" s="963"/>
      <c r="DY117" s="963"/>
      <c r="DZ117" s="964"/>
    </row>
    <row r="118" spans="1:130" s="230" customFormat="1" ht="26.25" customHeight="1" x14ac:dyDescent="0.15">
      <c r="A118" s="912" t="s">
        <v>442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439</v>
      </c>
      <c r="AB118" s="893"/>
      <c r="AC118" s="893"/>
      <c r="AD118" s="893"/>
      <c r="AE118" s="894"/>
      <c r="AF118" s="892" t="s">
        <v>440</v>
      </c>
      <c r="AG118" s="893"/>
      <c r="AH118" s="893"/>
      <c r="AI118" s="893"/>
      <c r="AJ118" s="894"/>
      <c r="AK118" s="892" t="s">
        <v>312</v>
      </c>
      <c r="AL118" s="893"/>
      <c r="AM118" s="893"/>
      <c r="AN118" s="893"/>
      <c r="AO118" s="894"/>
      <c r="AP118" s="970" t="s">
        <v>441</v>
      </c>
      <c r="AQ118" s="971"/>
      <c r="AR118" s="971"/>
      <c r="AS118" s="971"/>
      <c r="AT118" s="972"/>
      <c r="AU118" s="908"/>
      <c r="AV118" s="909"/>
      <c r="AW118" s="909"/>
      <c r="AX118" s="909"/>
      <c r="AY118" s="909"/>
      <c r="AZ118" s="973" t="s">
        <v>474</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449</v>
      </c>
      <c r="BW118" s="1000"/>
      <c r="BX118" s="1000"/>
      <c r="BY118" s="1000"/>
      <c r="BZ118" s="1000"/>
      <c r="CA118" s="1000" t="s">
        <v>131</v>
      </c>
      <c r="CB118" s="1000"/>
      <c r="CC118" s="1000"/>
      <c r="CD118" s="1000"/>
      <c r="CE118" s="1000"/>
      <c r="CF118" s="920" t="s">
        <v>449</v>
      </c>
      <c r="CG118" s="921"/>
      <c r="CH118" s="921"/>
      <c r="CI118" s="921"/>
      <c r="CJ118" s="921"/>
      <c r="CK118" s="948"/>
      <c r="CL118" s="949"/>
      <c r="CM118" s="922" t="s">
        <v>475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449</v>
      </c>
      <c r="DM118" s="959"/>
      <c r="DN118" s="959"/>
      <c r="DO118" s="959"/>
      <c r="DP118" s="960"/>
      <c r="DQ118" s="961" t="s">
        <v>449</v>
      </c>
      <c r="DR118" s="959"/>
      <c r="DS118" s="959"/>
      <c r="DT118" s="959"/>
      <c r="DU118" s="960"/>
      <c r="DV118" s="962" t="s">
        <v>131</v>
      </c>
      <c r="DW118" s="963"/>
      <c r="DX118" s="963"/>
      <c r="DY118" s="963"/>
      <c r="DZ118" s="964"/>
    </row>
    <row r="119" spans="1:130" s="230" customFormat="1" ht="26.25" customHeight="1" x14ac:dyDescent="0.15">
      <c r="A119" s="1057" t="s">
        <v>445</v>
      </c>
      <c r="B119" s="947"/>
      <c r="C119" s="929" t="s">
        <v>446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449</v>
      </c>
      <c r="AG119" s="900"/>
      <c r="AH119" s="900"/>
      <c r="AI119" s="900"/>
      <c r="AJ119" s="901"/>
      <c r="AK119" s="902" t="s">
        <v>131</v>
      </c>
      <c r="AL119" s="900"/>
      <c r="AM119" s="900"/>
      <c r="AN119" s="900"/>
      <c r="AO119" s="901"/>
      <c r="AP119" s="903" t="s">
        <v>131</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476</v>
      </c>
      <c r="BP119" s="1005"/>
      <c r="BQ119" s="999">
        <v>21577899</v>
      </c>
      <c r="BR119" s="1000"/>
      <c r="BS119" s="1000"/>
      <c r="BT119" s="1000"/>
      <c r="BU119" s="1000"/>
      <c r="BV119" s="1000">
        <v>20818707</v>
      </c>
      <c r="BW119" s="1000"/>
      <c r="BX119" s="1000"/>
      <c r="BY119" s="1000"/>
      <c r="BZ119" s="1000"/>
      <c r="CA119" s="1000">
        <v>19614182</v>
      </c>
      <c r="CB119" s="1000"/>
      <c r="CC119" s="1000"/>
      <c r="CD119" s="1000"/>
      <c r="CE119" s="1000"/>
      <c r="CF119" s="1001"/>
      <c r="CG119" s="1002"/>
      <c r="CH119" s="1002"/>
      <c r="CI119" s="1002"/>
      <c r="CJ119" s="1003"/>
      <c r="CK119" s="950"/>
      <c r="CL119" s="951"/>
      <c r="CM119" s="973" t="s">
        <v>477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39161</v>
      </c>
      <c r="DH119" s="986"/>
      <c r="DI119" s="986"/>
      <c r="DJ119" s="986"/>
      <c r="DK119" s="987"/>
      <c r="DL119" s="985">
        <v>32194</v>
      </c>
      <c r="DM119" s="986"/>
      <c r="DN119" s="986"/>
      <c r="DO119" s="986"/>
      <c r="DP119" s="987"/>
      <c r="DQ119" s="985">
        <v>25226</v>
      </c>
      <c r="DR119" s="986"/>
      <c r="DS119" s="986"/>
      <c r="DT119" s="986"/>
      <c r="DU119" s="987"/>
      <c r="DV119" s="988">
        <v>0.3</v>
      </c>
      <c r="DW119" s="989"/>
      <c r="DX119" s="989"/>
      <c r="DY119" s="989"/>
      <c r="DZ119" s="990"/>
    </row>
    <row r="120" spans="1:130" s="230" customFormat="1" ht="26.25" customHeight="1" x14ac:dyDescent="0.15">
      <c r="A120" s="1058"/>
      <c r="B120" s="949"/>
      <c r="C120" s="922" t="s">
        <v>451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478</v>
      </c>
      <c r="AV120" s="992"/>
      <c r="AW120" s="992"/>
      <c r="AX120" s="992"/>
      <c r="AY120" s="993"/>
      <c r="AZ120" s="929" t="s">
        <v>479</v>
      </c>
      <c r="BA120" s="897"/>
      <c r="BB120" s="897"/>
      <c r="BC120" s="897"/>
      <c r="BD120" s="897"/>
      <c r="BE120" s="897"/>
      <c r="BF120" s="897"/>
      <c r="BG120" s="897"/>
      <c r="BH120" s="897"/>
      <c r="BI120" s="897"/>
      <c r="BJ120" s="897"/>
      <c r="BK120" s="897"/>
      <c r="BL120" s="897"/>
      <c r="BM120" s="897"/>
      <c r="BN120" s="897"/>
      <c r="BO120" s="897"/>
      <c r="BP120" s="898"/>
      <c r="BQ120" s="930">
        <v>4547345</v>
      </c>
      <c r="BR120" s="931"/>
      <c r="BS120" s="931"/>
      <c r="BT120" s="931"/>
      <c r="BU120" s="931"/>
      <c r="BV120" s="931">
        <v>4882781</v>
      </c>
      <c r="BW120" s="931"/>
      <c r="BX120" s="931"/>
      <c r="BY120" s="931"/>
      <c r="BZ120" s="931"/>
      <c r="CA120" s="931">
        <v>5352144</v>
      </c>
      <c r="CB120" s="931"/>
      <c r="CC120" s="931"/>
      <c r="CD120" s="931"/>
      <c r="CE120" s="931"/>
      <c r="CF120" s="944">
        <v>71.900000000000006</v>
      </c>
      <c r="CG120" s="945"/>
      <c r="CH120" s="945"/>
      <c r="CI120" s="945"/>
      <c r="CJ120" s="945"/>
      <c r="CK120" s="1006" t="s">
        <v>480</v>
      </c>
      <c r="CL120" s="1007"/>
      <c r="CM120" s="1007"/>
      <c r="CN120" s="1007"/>
      <c r="CO120" s="1008"/>
      <c r="CP120" s="1014" t="s">
        <v>416</v>
      </c>
      <c r="CQ120" s="1015"/>
      <c r="CR120" s="1015"/>
      <c r="CS120" s="1015"/>
      <c r="CT120" s="1015"/>
      <c r="CU120" s="1015"/>
      <c r="CV120" s="1015"/>
      <c r="CW120" s="1015"/>
      <c r="CX120" s="1015"/>
      <c r="CY120" s="1015"/>
      <c r="CZ120" s="1015"/>
      <c r="DA120" s="1015"/>
      <c r="DB120" s="1015"/>
      <c r="DC120" s="1015"/>
      <c r="DD120" s="1015"/>
      <c r="DE120" s="1015"/>
      <c r="DF120" s="1016"/>
      <c r="DG120" s="930">
        <v>4747076</v>
      </c>
      <c r="DH120" s="931"/>
      <c r="DI120" s="931"/>
      <c r="DJ120" s="931"/>
      <c r="DK120" s="931"/>
      <c r="DL120" s="931">
        <v>4377725</v>
      </c>
      <c r="DM120" s="931"/>
      <c r="DN120" s="931"/>
      <c r="DO120" s="931"/>
      <c r="DP120" s="931"/>
      <c r="DQ120" s="931">
        <v>4167607</v>
      </c>
      <c r="DR120" s="931"/>
      <c r="DS120" s="931"/>
      <c r="DT120" s="931"/>
      <c r="DU120" s="931"/>
      <c r="DV120" s="932">
        <v>56</v>
      </c>
      <c r="DW120" s="932"/>
      <c r="DX120" s="932"/>
      <c r="DY120" s="932"/>
      <c r="DZ120" s="933"/>
    </row>
    <row r="121" spans="1:130" s="230" customFormat="1" ht="26.25" customHeight="1" x14ac:dyDescent="0.15">
      <c r="A121" s="1058"/>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v>402664</v>
      </c>
      <c r="BR121" s="926"/>
      <c r="BS121" s="926"/>
      <c r="BT121" s="926"/>
      <c r="BU121" s="926"/>
      <c r="BV121" s="926">
        <v>354167</v>
      </c>
      <c r="BW121" s="926"/>
      <c r="BX121" s="926"/>
      <c r="BY121" s="926"/>
      <c r="BZ121" s="926"/>
      <c r="CA121" s="926">
        <v>303324</v>
      </c>
      <c r="CB121" s="926"/>
      <c r="CC121" s="926"/>
      <c r="CD121" s="926"/>
      <c r="CE121" s="926"/>
      <c r="CF121" s="920">
        <v>4.0999999999999996</v>
      </c>
      <c r="CG121" s="921"/>
      <c r="CH121" s="921"/>
      <c r="CI121" s="921"/>
      <c r="CJ121" s="921"/>
      <c r="CK121" s="1009"/>
      <c r="CL121" s="1010"/>
      <c r="CM121" s="1010"/>
      <c r="CN121" s="1010"/>
      <c r="CO121" s="1011"/>
      <c r="CP121" s="1019" t="s">
        <v>483</v>
      </c>
      <c r="CQ121" s="1020"/>
      <c r="CR121" s="1020"/>
      <c r="CS121" s="1020"/>
      <c r="CT121" s="1020"/>
      <c r="CU121" s="1020"/>
      <c r="CV121" s="1020"/>
      <c r="CW121" s="1020"/>
      <c r="CX121" s="1020"/>
      <c r="CY121" s="1020"/>
      <c r="CZ121" s="1020"/>
      <c r="DA121" s="1020"/>
      <c r="DB121" s="1020"/>
      <c r="DC121" s="1020"/>
      <c r="DD121" s="1020"/>
      <c r="DE121" s="1020"/>
      <c r="DF121" s="1021"/>
      <c r="DG121" s="925">
        <v>279200</v>
      </c>
      <c r="DH121" s="926"/>
      <c r="DI121" s="926"/>
      <c r="DJ121" s="926"/>
      <c r="DK121" s="926"/>
      <c r="DL121" s="926">
        <v>276947</v>
      </c>
      <c r="DM121" s="926"/>
      <c r="DN121" s="926"/>
      <c r="DO121" s="926"/>
      <c r="DP121" s="926"/>
      <c r="DQ121" s="926">
        <v>269695</v>
      </c>
      <c r="DR121" s="926"/>
      <c r="DS121" s="926"/>
      <c r="DT121" s="926"/>
      <c r="DU121" s="926"/>
      <c r="DV121" s="927">
        <v>3.6</v>
      </c>
      <c r="DW121" s="927"/>
      <c r="DX121" s="927"/>
      <c r="DY121" s="927"/>
      <c r="DZ121" s="928"/>
    </row>
    <row r="122" spans="1:130" s="230" customFormat="1" ht="26.25" customHeight="1" x14ac:dyDescent="0.15">
      <c r="A122" s="1058"/>
      <c r="B122" s="949"/>
      <c r="C122" s="922" t="s">
        <v>464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13583596</v>
      </c>
      <c r="BR122" s="1000"/>
      <c r="BS122" s="1000"/>
      <c r="BT122" s="1000"/>
      <c r="BU122" s="1000"/>
      <c r="BV122" s="1000">
        <v>13147844</v>
      </c>
      <c r="BW122" s="1000"/>
      <c r="BX122" s="1000"/>
      <c r="BY122" s="1000"/>
      <c r="BZ122" s="1000"/>
      <c r="CA122" s="1000">
        <v>12318432</v>
      </c>
      <c r="CB122" s="1000"/>
      <c r="CC122" s="1000"/>
      <c r="CD122" s="1000"/>
      <c r="CE122" s="1000"/>
      <c r="CF122" s="1017">
        <v>165.6</v>
      </c>
      <c r="CG122" s="1018"/>
      <c r="CH122" s="1018"/>
      <c r="CI122" s="1018"/>
      <c r="CJ122" s="1018"/>
      <c r="CK122" s="1009"/>
      <c r="CL122" s="1010"/>
      <c r="CM122" s="1010"/>
      <c r="CN122" s="1010"/>
      <c r="CO122" s="1011"/>
      <c r="CP122" s="1019" t="s">
        <v>485</v>
      </c>
      <c r="CQ122" s="1020"/>
      <c r="CR122" s="1020"/>
      <c r="CS122" s="1020"/>
      <c r="CT122" s="1020"/>
      <c r="CU122" s="1020"/>
      <c r="CV122" s="1020"/>
      <c r="CW122" s="1020"/>
      <c r="CX122" s="1020"/>
      <c r="CY122" s="1020"/>
      <c r="CZ122" s="1020"/>
      <c r="DA122" s="1020"/>
      <c r="DB122" s="1020"/>
      <c r="DC122" s="1020"/>
      <c r="DD122" s="1020"/>
      <c r="DE122" s="1020"/>
      <c r="DF122" s="1021"/>
      <c r="DG122" s="925">
        <v>32842</v>
      </c>
      <c r="DH122" s="926"/>
      <c r="DI122" s="926"/>
      <c r="DJ122" s="926"/>
      <c r="DK122" s="926"/>
      <c r="DL122" s="926">
        <v>29915</v>
      </c>
      <c r="DM122" s="926"/>
      <c r="DN122" s="926"/>
      <c r="DO122" s="926"/>
      <c r="DP122" s="926"/>
      <c r="DQ122" s="926">
        <v>26984</v>
      </c>
      <c r="DR122" s="926"/>
      <c r="DS122" s="926"/>
      <c r="DT122" s="926"/>
      <c r="DU122" s="926"/>
      <c r="DV122" s="927">
        <v>0.4</v>
      </c>
      <c r="DW122" s="927"/>
      <c r="DX122" s="927"/>
      <c r="DY122" s="927"/>
      <c r="DZ122" s="928"/>
    </row>
    <row r="123" spans="1:130" s="230" customFormat="1" ht="26.25" customHeight="1" x14ac:dyDescent="0.15">
      <c r="A123" s="1058"/>
      <c r="B123" s="949"/>
      <c r="C123" s="922" t="s">
        <v>470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131</v>
      </c>
      <c r="AL123" s="959"/>
      <c r="AM123" s="959"/>
      <c r="AN123" s="959"/>
      <c r="AO123" s="960"/>
      <c r="AP123" s="962" t="s">
        <v>131</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486</v>
      </c>
      <c r="BP123" s="1005"/>
      <c r="BQ123" s="1064">
        <v>18533605</v>
      </c>
      <c r="BR123" s="1031"/>
      <c r="BS123" s="1031"/>
      <c r="BT123" s="1031"/>
      <c r="BU123" s="1031"/>
      <c r="BV123" s="1031">
        <v>18384792</v>
      </c>
      <c r="BW123" s="1031"/>
      <c r="BX123" s="1031"/>
      <c r="BY123" s="1031"/>
      <c r="BZ123" s="1031"/>
      <c r="CA123" s="1031">
        <v>17973900</v>
      </c>
      <c r="CB123" s="1031"/>
      <c r="CC123" s="1031"/>
      <c r="CD123" s="1031"/>
      <c r="CE123" s="1031"/>
      <c r="CF123" s="1001"/>
      <c r="CG123" s="1002"/>
      <c r="CH123" s="1002"/>
      <c r="CI123" s="1002"/>
      <c r="CJ123" s="1003"/>
      <c r="CK123" s="1009"/>
      <c r="CL123" s="1010"/>
      <c r="CM123" s="1010"/>
      <c r="CN123" s="1010"/>
      <c r="CO123" s="1011"/>
      <c r="CP123" s="1019" t="s">
        <v>487</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488</v>
      </c>
      <c r="DM123" s="959"/>
      <c r="DN123" s="959"/>
      <c r="DO123" s="959"/>
      <c r="DP123" s="960"/>
      <c r="DQ123" s="961" t="s">
        <v>489</v>
      </c>
      <c r="DR123" s="959"/>
      <c r="DS123" s="959"/>
      <c r="DT123" s="959"/>
      <c r="DU123" s="960"/>
      <c r="DV123" s="962" t="s">
        <v>489</v>
      </c>
      <c r="DW123" s="963"/>
      <c r="DX123" s="963"/>
      <c r="DY123" s="963"/>
      <c r="DZ123" s="964"/>
    </row>
    <row r="124" spans="1:130" s="230" customFormat="1" ht="26.25" customHeight="1" thickBot="1" x14ac:dyDescent="0.2">
      <c r="A124" s="1058"/>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490</v>
      </c>
      <c r="AG124" s="959"/>
      <c r="AH124" s="959"/>
      <c r="AI124" s="959"/>
      <c r="AJ124" s="960"/>
      <c r="AK124" s="961" t="s">
        <v>491</v>
      </c>
      <c r="AL124" s="959"/>
      <c r="AM124" s="959"/>
      <c r="AN124" s="959"/>
      <c r="AO124" s="960"/>
      <c r="AP124" s="962" t="s">
        <v>131</v>
      </c>
      <c r="AQ124" s="963"/>
      <c r="AR124" s="963"/>
      <c r="AS124" s="963"/>
      <c r="AT124" s="964"/>
      <c r="AU124" s="1060" t="s">
        <v>492</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41</v>
      </c>
      <c r="BR124" s="1027"/>
      <c r="BS124" s="1027"/>
      <c r="BT124" s="1027"/>
      <c r="BU124" s="1027"/>
      <c r="BV124" s="1027">
        <v>31.1</v>
      </c>
      <c r="BW124" s="1027"/>
      <c r="BX124" s="1027"/>
      <c r="BY124" s="1027"/>
      <c r="BZ124" s="1027"/>
      <c r="CA124" s="1027">
        <v>22</v>
      </c>
      <c r="CB124" s="1027"/>
      <c r="CC124" s="1027"/>
      <c r="CD124" s="1027"/>
      <c r="CE124" s="1027"/>
      <c r="CF124" s="1028"/>
      <c r="CG124" s="1029"/>
      <c r="CH124" s="1029"/>
      <c r="CI124" s="1029"/>
      <c r="CJ124" s="1030"/>
      <c r="CK124" s="1012"/>
      <c r="CL124" s="1012"/>
      <c r="CM124" s="1012"/>
      <c r="CN124" s="1012"/>
      <c r="CO124" s="1013"/>
      <c r="CP124" s="1019" t="s">
        <v>493</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491</v>
      </c>
      <c r="DR124" s="986"/>
      <c r="DS124" s="986"/>
      <c r="DT124" s="986"/>
      <c r="DU124" s="987"/>
      <c r="DV124" s="988" t="s">
        <v>131</v>
      </c>
      <c r="DW124" s="989"/>
      <c r="DX124" s="989"/>
      <c r="DY124" s="989"/>
      <c r="DZ124" s="990"/>
    </row>
    <row r="125" spans="1:130" s="230" customFormat="1" ht="26.25" customHeight="1" x14ac:dyDescent="0.15">
      <c r="A125" s="1058"/>
      <c r="B125" s="949"/>
      <c r="C125" s="922" t="s">
        <v>475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452</v>
      </c>
      <c r="AG125" s="959"/>
      <c r="AH125" s="959"/>
      <c r="AI125" s="959"/>
      <c r="AJ125" s="960"/>
      <c r="AK125" s="961" t="s">
        <v>489</v>
      </c>
      <c r="AL125" s="959"/>
      <c r="AM125" s="959"/>
      <c r="AN125" s="959"/>
      <c r="AO125" s="960"/>
      <c r="AP125" s="962" t="s">
        <v>488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494</v>
      </c>
      <c r="CL125" s="1007"/>
      <c r="CM125" s="1007"/>
      <c r="CN125" s="1007"/>
      <c r="CO125" s="1008"/>
      <c r="CP125" s="929" t="s">
        <v>495</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
      <c r="A126" s="1058"/>
      <c r="B126" s="949"/>
      <c r="C126" s="922" t="s">
        <v>477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6968</v>
      </c>
      <c r="AB126" s="959"/>
      <c r="AC126" s="959"/>
      <c r="AD126" s="959"/>
      <c r="AE126" s="960"/>
      <c r="AF126" s="961">
        <v>6968</v>
      </c>
      <c r="AG126" s="959"/>
      <c r="AH126" s="959"/>
      <c r="AI126" s="959"/>
      <c r="AJ126" s="960"/>
      <c r="AK126" s="961">
        <v>6968</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496</v>
      </c>
      <c r="CQ126" s="923"/>
      <c r="CR126" s="923"/>
      <c r="CS126" s="923"/>
      <c r="CT126" s="923"/>
      <c r="CU126" s="923"/>
      <c r="CV126" s="923"/>
      <c r="CW126" s="923"/>
      <c r="CX126" s="923"/>
      <c r="CY126" s="923"/>
      <c r="CZ126" s="923"/>
      <c r="DA126" s="923"/>
      <c r="DB126" s="923"/>
      <c r="DC126" s="923"/>
      <c r="DD126" s="923"/>
      <c r="DE126" s="923"/>
      <c r="DF126" s="924"/>
      <c r="DG126" s="925" t="s">
        <v>491</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59"/>
      <c r="B127" s="951"/>
      <c r="C127" s="973" t="s">
        <v>497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305</v>
      </c>
      <c r="AB127" s="959"/>
      <c r="AC127" s="959"/>
      <c r="AD127" s="959"/>
      <c r="AE127" s="960"/>
      <c r="AF127" s="961">
        <v>206</v>
      </c>
      <c r="AG127" s="959"/>
      <c r="AH127" s="959"/>
      <c r="AI127" s="959"/>
      <c r="AJ127" s="960"/>
      <c r="AK127" s="961" t="s">
        <v>455</v>
      </c>
      <c r="AL127" s="959"/>
      <c r="AM127" s="959"/>
      <c r="AN127" s="959"/>
      <c r="AO127" s="960"/>
      <c r="AP127" s="962" t="s">
        <v>131</v>
      </c>
      <c r="AQ127" s="963"/>
      <c r="AR127" s="963"/>
      <c r="AS127" s="963"/>
      <c r="AT127" s="964"/>
      <c r="AU127" s="232"/>
      <c r="AV127" s="232"/>
      <c r="AW127" s="232"/>
      <c r="AX127" s="1032" t="s">
        <v>498</v>
      </c>
      <c r="AY127" s="1033"/>
      <c r="AZ127" s="1033"/>
      <c r="BA127" s="1033"/>
      <c r="BB127" s="1033"/>
      <c r="BC127" s="1033"/>
      <c r="BD127" s="1033"/>
      <c r="BE127" s="1034"/>
      <c r="BF127" s="1035" t="s">
        <v>499</v>
      </c>
      <c r="BG127" s="1033"/>
      <c r="BH127" s="1033"/>
      <c r="BI127" s="1033"/>
      <c r="BJ127" s="1033"/>
      <c r="BK127" s="1033"/>
      <c r="BL127" s="1034"/>
      <c r="BM127" s="1035" t="s">
        <v>500</v>
      </c>
      <c r="BN127" s="1033"/>
      <c r="BO127" s="1033"/>
      <c r="BP127" s="1033"/>
      <c r="BQ127" s="1033"/>
      <c r="BR127" s="1033"/>
      <c r="BS127" s="1034"/>
      <c r="BT127" s="1035" t="s">
        <v>501</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502</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489</v>
      </c>
      <c r="DW127" s="927"/>
      <c r="DX127" s="927"/>
      <c r="DY127" s="927"/>
      <c r="DZ127" s="928"/>
    </row>
    <row r="128" spans="1:130" s="230" customFormat="1" ht="26.25" customHeight="1" thickBot="1" x14ac:dyDescent="0.2">
      <c r="A128" s="1042" t="s">
        <v>503</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504</v>
      </c>
      <c r="X128" s="1044"/>
      <c r="Y128" s="1044"/>
      <c r="Z128" s="1045"/>
      <c r="AA128" s="1046">
        <v>51345</v>
      </c>
      <c r="AB128" s="1047"/>
      <c r="AC128" s="1047"/>
      <c r="AD128" s="1047"/>
      <c r="AE128" s="1048"/>
      <c r="AF128" s="1049">
        <v>54151</v>
      </c>
      <c r="AG128" s="1047"/>
      <c r="AH128" s="1047"/>
      <c r="AI128" s="1047"/>
      <c r="AJ128" s="1048"/>
      <c r="AK128" s="1049">
        <v>53849</v>
      </c>
      <c r="AL128" s="1047"/>
      <c r="AM128" s="1047"/>
      <c r="AN128" s="1047"/>
      <c r="AO128" s="1048"/>
      <c r="AP128" s="1050"/>
      <c r="AQ128" s="1051"/>
      <c r="AR128" s="1051"/>
      <c r="AS128" s="1051"/>
      <c r="AT128" s="1052"/>
      <c r="AU128" s="232"/>
      <c r="AV128" s="232"/>
      <c r="AW128" s="232"/>
      <c r="AX128" s="896" t="s">
        <v>505</v>
      </c>
      <c r="AY128" s="897"/>
      <c r="AZ128" s="897"/>
      <c r="BA128" s="897"/>
      <c r="BB128" s="897"/>
      <c r="BC128" s="897"/>
      <c r="BD128" s="897"/>
      <c r="BE128" s="898"/>
      <c r="BF128" s="1053" t="s">
        <v>131</v>
      </c>
      <c r="BG128" s="1054"/>
      <c r="BH128" s="1054"/>
      <c r="BI128" s="1054"/>
      <c r="BJ128" s="1054"/>
      <c r="BK128" s="1054"/>
      <c r="BL128" s="1055"/>
      <c r="BM128" s="1053">
        <v>13.55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506</v>
      </c>
      <c r="CQ128" s="726"/>
      <c r="CR128" s="726"/>
      <c r="CS128" s="726"/>
      <c r="CT128" s="726"/>
      <c r="CU128" s="726"/>
      <c r="CV128" s="726"/>
      <c r="CW128" s="726"/>
      <c r="CX128" s="726"/>
      <c r="CY128" s="726"/>
      <c r="CZ128" s="726"/>
      <c r="DA128" s="726"/>
      <c r="DB128" s="726"/>
      <c r="DC128" s="726"/>
      <c r="DD128" s="726"/>
      <c r="DE128" s="726"/>
      <c r="DF128" s="1037"/>
      <c r="DG128" s="1038" t="s">
        <v>452</v>
      </c>
      <c r="DH128" s="1039"/>
      <c r="DI128" s="1039"/>
      <c r="DJ128" s="1039"/>
      <c r="DK128" s="1039"/>
      <c r="DL128" s="1039">
        <v>2456</v>
      </c>
      <c r="DM128" s="1039"/>
      <c r="DN128" s="1039"/>
      <c r="DO128" s="1039"/>
      <c r="DP128" s="1039"/>
      <c r="DQ128" s="1039" t="s">
        <v>455</v>
      </c>
      <c r="DR128" s="1039"/>
      <c r="DS128" s="1039"/>
      <c r="DT128" s="1039"/>
      <c r="DU128" s="1039"/>
      <c r="DV128" s="1040" t="s">
        <v>131</v>
      </c>
      <c r="DW128" s="1040"/>
      <c r="DX128" s="1040"/>
      <c r="DY128" s="1040"/>
      <c r="DZ128" s="1041"/>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507</v>
      </c>
      <c r="X129" s="1071"/>
      <c r="Y129" s="1071"/>
      <c r="Z129" s="1072"/>
      <c r="AA129" s="958">
        <v>8971569</v>
      </c>
      <c r="AB129" s="959"/>
      <c r="AC129" s="959"/>
      <c r="AD129" s="959"/>
      <c r="AE129" s="960"/>
      <c r="AF129" s="961">
        <v>9327575</v>
      </c>
      <c r="AG129" s="959"/>
      <c r="AH129" s="959"/>
      <c r="AI129" s="959"/>
      <c r="AJ129" s="960"/>
      <c r="AK129" s="961">
        <v>8862059</v>
      </c>
      <c r="AL129" s="959"/>
      <c r="AM129" s="959"/>
      <c r="AN129" s="959"/>
      <c r="AO129" s="960"/>
      <c r="AP129" s="1073"/>
      <c r="AQ129" s="1074"/>
      <c r="AR129" s="1074"/>
      <c r="AS129" s="1074"/>
      <c r="AT129" s="1075"/>
      <c r="AU129" s="233"/>
      <c r="AV129" s="233"/>
      <c r="AW129" s="233"/>
      <c r="AX129" s="1065" t="s">
        <v>508</v>
      </c>
      <c r="AY129" s="923"/>
      <c r="AZ129" s="923"/>
      <c r="BA129" s="923"/>
      <c r="BB129" s="923"/>
      <c r="BC129" s="923"/>
      <c r="BD129" s="923"/>
      <c r="BE129" s="924"/>
      <c r="BF129" s="1066" t="s">
        <v>131</v>
      </c>
      <c r="BG129" s="1067"/>
      <c r="BH129" s="1067"/>
      <c r="BI129" s="1067"/>
      <c r="BJ129" s="1067"/>
      <c r="BK129" s="1067"/>
      <c r="BL129" s="1068"/>
      <c r="BM129" s="1066">
        <v>18.55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510</v>
      </c>
      <c r="X130" s="1071"/>
      <c r="Y130" s="1071"/>
      <c r="Z130" s="1072"/>
      <c r="AA130" s="958">
        <v>1561458</v>
      </c>
      <c r="AB130" s="959"/>
      <c r="AC130" s="959"/>
      <c r="AD130" s="959"/>
      <c r="AE130" s="960"/>
      <c r="AF130" s="961">
        <v>1522377</v>
      </c>
      <c r="AG130" s="959"/>
      <c r="AH130" s="959"/>
      <c r="AI130" s="959"/>
      <c r="AJ130" s="960"/>
      <c r="AK130" s="961">
        <v>1421160</v>
      </c>
      <c r="AL130" s="959"/>
      <c r="AM130" s="959"/>
      <c r="AN130" s="959"/>
      <c r="AO130" s="960"/>
      <c r="AP130" s="1073"/>
      <c r="AQ130" s="1074"/>
      <c r="AR130" s="1074"/>
      <c r="AS130" s="1074"/>
      <c r="AT130" s="1075"/>
      <c r="AU130" s="233"/>
      <c r="AV130" s="233"/>
      <c r="AW130" s="233"/>
      <c r="AX130" s="1065" t="s">
        <v>511</v>
      </c>
      <c r="AY130" s="923"/>
      <c r="AZ130" s="923"/>
      <c r="BA130" s="923"/>
      <c r="BB130" s="923"/>
      <c r="BC130" s="923"/>
      <c r="BD130" s="923"/>
      <c r="BE130" s="924"/>
      <c r="BF130" s="1101">
        <v>7.3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512</v>
      </c>
      <c r="X131" s="1108"/>
      <c r="Y131" s="1108"/>
      <c r="Z131" s="1109"/>
      <c r="AA131" s="1004">
        <v>7410111</v>
      </c>
      <c r="AB131" s="986"/>
      <c r="AC131" s="986"/>
      <c r="AD131" s="986"/>
      <c r="AE131" s="987"/>
      <c r="AF131" s="985">
        <v>7805198</v>
      </c>
      <c r="AG131" s="986"/>
      <c r="AH131" s="986"/>
      <c r="AI131" s="986"/>
      <c r="AJ131" s="987"/>
      <c r="AK131" s="985">
        <v>7440899</v>
      </c>
      <c r="AL131" s="986"/>
      <c r="AM131" s="986"/>
      <c r="AN131" s="986"/>
      <c r="AO131" s="987"/>
      <c r="AP131" s="1110"/>
      <c r="AQ131" s="1111"/>
      <c r="AR131" s="1111"/>
      <c r="AS131" s="1111"/>
      <c r="AT131" s="1112"/>
      <c r="AU131" s="233"/>
      <c r="AV131" s="233"/>
      <c r="AW131" s="233"/>
      <c r="AX131" s="1083" t="s">
        <v>513</v>
      </c>
      <c r="AY131" s="726"/>
      <c r="AZ131" s="726"/>
      <c r="BA131" s="726"/>
      <c r="BB131" s="726"/>
      <c r="BC131" s="726"/>
      <c r="BD131" s="726"/>
      <c r="BE131" s="1037"/>
      <c r="BF131" s="1084">
        <v>22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515</v>
      </c>
      <c r="W132" s="1094"/>
      <c r="X132" s="1094"/>
      <c r="Y132" s="1094"/>
      <c r="Z132" s="1095"/>
      <c r="AA132" s="1096">
        <v>7.540022005</v>
      </c>
      <c r="AB132" s="1097"/>
      <c r="AC132" s="1097"/>
      <c r="AD132" s="1097"/>
      <c r="AE132" s="1098"/>
      <c r="AF132" s="1099">
        <v>6.6421249019999999</v>
      </c>
      <c r="AG132" s="1097"/>
      <c r="AH132" s="1097"/>
      <c r="AI132" s="1097"/>
      <c r="AJ132" s="1098"/>
      <c r="AK132" s="1099">
        <v>7.9496039390000002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516</v>
      </c>
      <c r="W133" s="1077"/>
      <c r="X133" s="1077"/>
      <c r="Y133" s="1077"/>
      <c r="Z133" s="1078"/>
      <c r="AA133" s="1079">
        <v>8.1</v>
      </c>
      <c r="AB133" s="1080"/>
      <c r="AC133" s="1080"/>
      <c r="AD133" s="1080"/>
      <c r="AE133" s="1081"/>
      <c r="AF133" s="1079">
        <v>7.5</v>
      </c>
      <c r="AG133" s="1080"/>
      <c r="AH133" s="1080"/>
      <c r="AI133" s="1080"/>
      <c r="AJ133" s="1081"/>
      <c r="AK133" s="1079">
        <v>7.3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9rbilLaqlJ68Mvi/QRr9w4jy/FdxL9E5KZQ4xPjoGFIm0XyeXu4RukzgBnCmaSoAjwLWl498Zg7uoRPNk3oAxg==" saltValue="/3qs2+czXRTADHLqOQ4yC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5YX6wAae9FsCDYO5Zz7ANU0r9QVLyDBJWiO6kJnEOkqKUCQJj2/m+Vkp8XUHFoY2Pb9vAMVH1mQxzazJn4lZlQ==" saltValue="z1dBHNvw38zcqync8Xl6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vyvFyhJ4A8RXwpGLNP6f7ZyFj6Z8nPSRB8nMNzBUOokQZSZoAzYTP60qdMkoBvebLSBPibcklQCwDjPo/mT2w==" saltValue="d/2+VShokx6AMpAlUz8E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85" zoomScaleNormal="85"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520</v>
      </c>
      <c r="AP7" s="272"/>
      <c r="AQ7" s="273" t="s">
        <v>521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522</v>
      </c>
      <c r="AQ8" s="279" t="s">
        <v>523</v>
      </c>
      <c r="AR8" s="280" t="s">
        <v>524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525</v>
      </c>
      <c r="AL9" s="1117"/>
      <c r="AM9" s="1117"/>
      <c r="AN9" s="1118"/>
      <c r="AO9" s="281">
        <v>2614584</v>
      </c>
      <c r="AP9" s="281">
        <v>120078</v>
      </c>
      <c r="AQ9" s="282">
        <v>76332</v>
      </c>
      <c r="AR9" s="283">
        <v>57.3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526</v>
      </c>
      <c r="AL10" s="1117"/>
      <c r="AM10" s="1117"/>
      <c r="AN10" s="1118"/>
      <c r="AO10" s="284">
        <v>244560</v>
      </c>
      <c r="AP10" s="284">
        <v>11232</v>
      </c>
      <c r="AQ10" s="285">
        <v>8203</v>
      </c>
      <c r="AR10" s="286">
        <v>36.9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527</v>
      </c>
      <c r="AL11" s="1117"/>
      <c r="AM11" s="1117"/>
      <c r="AN11" s="1118"/>
      <c r="AO11" s="284" t="s">
        <v>528</v>
      </c>
      <c r="AP11" s="284" t="s">
        <v>528</v>
      </c>
      <c r="AQ11" s="285">
        <v>546</v>
      </c>
      <c r="AR11" s="286" t="s">
        <v>528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529</v>
      </c>
      <c r="AL12" s="1117"/>
      <c r="AM12" s="1117"/>
      <c r="AN12" s="1118"/>
      <c r="AO12" s="284" t="s">
        <v>528</v>
      </c>
      <c r="AP12" s="284" t="s">
        <v>528</v>
      </c>
      <c r="AQ12" s="285">
        <v>4</v>
      </c>
      <c r="AR12" s="286" t="s">
        <v>528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530</v>
      </c>
      <c r="AL13" s="1117"/>
      <c r="AM13" s="1117"/>
      <c r="AN13" s="1118"/>
      <c r="AO13" s="284">
        <v>88216</v>
      </c>
      <c r="AP13" s="284">
        <v>4051</v>
      </c>
      <c r="AQ13" s="285">
        <v>2795</v>
      </c>
      <c r="AR13" s="286">
        <v>44.9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531</v>
      </c>
      <c r="AL14" s="1117"/>
      <c r="AM14" s="1117"/>
      <c r="AN14" s="1118"/>
      <c r="AO14" s="284">
        <v>65262</v>
      </c>
      <c r="AP14" s="284">
        <v>2997</v>
      </c>
      <c r="AQ14" s="285">
        <v>1229</v>
      </c>
      <c r="AR14" s="286">
        <v>143.9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532</v>
      </c>
      <c r="AL15" s="1120"/>
      <c r="AM15" s="1120"/>
      <c r="AN15" s="1121"/>
      <c r="AO15" s="284">
        <v>-205504</v>
      </c>
      <c r="AP15" s="284">
        <v>-9438</v>
      </c>
      <c r="AQ15" s="285">
        <v>-5192</v>
      </c>
      <c r="AR15" s="286">
        <v>81.8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2807118</v>
      </c>
      <c r="AP16" s="284">
        <v>128921</v>
      </c>
      <c r="AQ16" s="285">
        <v>83916</v>
      </c>
      <c r="AR16" s="286">
        <v>53.6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537</v>
      </c>
      <c r="AL21" s="1123"/>
      <c r="AM21" s="1123"/>
      <c r="AN21" s="1124"/>
      <c r="AO21" s="297">
        <v>11.53</v>
      </c>
      <c r="AP21" s="298">
        <v>7.81</v>
      </c>
      <c r="AQ21" s="299">
        <v>3.72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538</v>
      </c>
      <c r="AL22" s="1123"/>
      <c r="AM22" s="1123"/>
      <c r="AN22" s="1124"/>
      <c r="AO22" s="302">
        <v>94.4</v>
      </c>
      <c r="AP22" s="303">
        <v>97.3</v>
      </c>
      <c r="AQ22" s="304">
        <v>-2.9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520</v>
      </c>
      <c r="AP30" s="272"/>
      <c r="AQ30" s="273" t="s">
        <v>521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522</v>
      </c>
      <c r="AQ31" s="279" t="s">
        <v>523</v>
      </c>
      <c r="AR31" s="280" t="s">
        <v>524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542</v>
      </c>
      <c r="AL32" s="1131"/>
      <c r="AM32" s="1131"/>
      <c r="AN32" s="1132"/>
      <c r="AO32" s="312">
        <v>1434265</v>
      </c>
      <c r="AP32" s="312">
        <v>65871</v>
      </c>
      <c r="AQ32" s="313">
        <v>34996</v>
      </c>
      <c r="AR32" s="314">
        <v>88.2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543</v>
      </c>
      <c r="AL33" s="1131"/>
      <c r="AM33" s="1131"/>
      <c r="AN33" s="1132"/>
      <c r="AO33" s="312" t="s">
        <v>528</v>
      </c>
      <c r="AP33" s="312" t="s">
        <v>528</v>
      </c>
      <c r="AQ33" s="313" t="s">
        <v>528</v>
      </c>
      <c r="AR33" s="314" t="s">
        <v>528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544</v>
      </c>
      <c r="AL34" s="1131"/>
      <c r="AM34" s="1131"/>
      <c r="AN34" s="1132"/>
      <c r="AO34" s="312" t="s">
        <v>528</v>
      </c>
      <c r="AP34" s="312" t="s">
        <v>528</v>
      </c>
      <c r="AQ34" s="313" t="s">
        <v>528</v>
      </c>
      <c r="AR34" s="314" t="s">
        <v>528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545</v>
      </c>
      <c r="AL35" s="1131"/>
      <c r="AM35" s="1131"/>
      <c r="AN35" s="1132"/>
      <c r="AO35" s="312">
        <v>452447</v>
      </c>
      <c r="AP35" s="312">
        <v>20779</v>
      </c>
      <c r="AQ35" s="313">
        <v>11520</v>
      </c>
      <c r="AR35" s="314">
        <v>80.400000000000006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546</v>
      </c>
      <c r="AL36" s="1131"/>
      <c r="AM36" s="1131"/>
      <c r="AN36" s="1132"/>
      <c r="AO36" s="312">
        <v>172851</v>
      </c>
      <c r="AP36" s="312">
        <v>7938</v>
      </c>
      <c r="AQ36" s="313">
        <v>3057</v>
      </c>
      <c r="AR36" s="314">
        <v>159.69999999999999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547</v>
      </c>
      <c r="AL37" s="1131"/>
      <c r="AM37" s="1131"/>
      <c r="AN37" s="1132"/>
      <c r="AO37" s="312">
        <v>6968</v>
      </c>
      <c r="AP37" s="312">
        <v>320</v>
      </c>
      <c r="AQ37" s="313">
        <v>208</v>
      </c>
      <c r="AR37" s="314">
        <v>53.8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548</v>
      </c>
      <c r="AL38" s="1134"/>
      <c r="AM38" s="1134"/>
      <c r="AN38" s="1135"/>
      <c r="AO38" s="315" t="s">
        <v>528</v>
      </c>
      <c r="AP38" s="315" t="s">
        <v>528</v>
      </c>
      <c r="AQ38" s="316">
        <v>0</v>
      </c>
      <c r="AR38" s="304" t="s">
        <v>528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549</v>
      </c>
      <c r="AL39" s="1134"/>
      <c r="AM39" s="1134"/>
      <c r="AN39" s="1135"/>
      <c r="AO39" s="312">
        <v>-53849</v>
      </c>
      <c r="AP39" s="312">
        <v>-2473</v>
      </c>
      <c r="AQ39" s="313">
        <v>-2483</v>
      </c>
      <c r="AR39" s="314">
        <v>-0.4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550</v>
      </c>
      <c r="AL40" s="1131"/>
      <c r="AM40" s="1131"/>
      <c r="AN40" s="1132"/>
      <c r="AO40" s="312">
        <v>-1421160</v>
      </c>
      <c r="AP40" s="312">
        <v>-65269</v>
      </c>
      <c r="AQ40" s="313">
        <v>-31447</v>
      </c>
      <c r="AR40" s="314">
        <v>107.6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591522</v>
      </c>
      <c r="AP41" s="312">
        <v>27166</v>
      </c>
      <c r="AQ41" s="313">
        <v>15852</v>
      </c>
      <c r="AR41" s="314">
        <v>71.400000000000006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520</v>
      </c>
      <c r="AN49" s="1127" t="s">
        <v>554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555</v>
      </c>
      <c r="AO50" s="329" t="s">
        <v>556</v>
      </c>
      <c r="AP50" s="330" t="s">
        <v>557</v>
      </c>
      <c r="AQ50" s="331" t="s">
        <v>558</v>
      </c>
      <c r="AR50" s="332" t="s">
        <v>559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1202108</v>
      </c>
      <c r="AN51" s="334">
        <v>51423</v>
      </c>
      <c r="AO51" s="335">
        <v>-13.6</v>
      </c>
      <c r="AP51" s="336">
        <v>53869</v>
      </c>
      <c r="AQ51" s="337">
        <v>0.4</v>
      </c>
      <c r="AR51" s="338">
        <v>-14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816719</v>
      </c>
      <c r="AN52" s="342">
        <v>34937</v>
      </c>
      <c r="AO52" s="343">
        <v>-14.7</v>
      </c>
      <c r="AP52" s="344">
        <v>35046</v>
      </c>
      <c r="AQ52" s="345">
        <v>7.1</v>
      </c>
      <c r="AR52" s="346">
        <v>-21.8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1749335</v>
      </c>
      <c r="AN53" s="334">
        <v>76085</v>
      </c>
      <c r="AO53" s="335">
        <v>48</v>
      </c>
      <c r="AP53" s="336">
        <v>59119</v>
      </c>
      <c r="AQ53" s="337">
        <v>9.6999999999999993</v>
      </c>
      <c r="AR53" s="338">
        <v>38.299999999999997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1060002</v>
      </c>
      <c r="AN54" s="342">
        <v>46103</v>
      </c>
      <c r="AO54" s="343">
        <v>32</v>
      </c>
      <c r="AP54" s="344">
        <v>29900</v>
      </c>
      <c r="AQ54" s="345">
        <v>-14.7</v>
      </c>
      <c r="AR54" s="346">
        <v>46.7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1412153</v>
      </c>
      <c r="AN55" s="334">
        <v>62573</v>
      </c>
      <c r="AO55" s="335">
        <v>-17.8</v>
      </c>
      <c r="AP55" s="336">
        <v>53895</v>
      </c>
      <c r="AQ55" s="337">
        <v>-8.8000000000000007</v>
      </c>
      <c r="AR55" s="338">
        <v>-9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788966</v>
      </c>
      <c r="AN56" s="342">
        <v>34960</v>
      </c>
      <c r="AO56" s="343">
        <v>-24.2</v>
      </c>
      <c r="AP56" s="344">
        <v>31224</v>
      </c>
      <c r="AQ56" s="345">
        <v>4.4000000000000004</v>
      </c>
      <c r="AR56" s="346">
        <v>-28.6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1484429</v>
      </c>
      <c r="AN57" s="334">
        <v>67123</v>
      </c>
      <c r="AO57" s="335">
        <v>7.3</v>
      </c>
      <c r="AP57" s="336">
        <v>56181</v>
      </c>
      <c r="AQ57" s="337">
        <v>4.2</v>
      </c>
      <c r="AR57" s="338">
        <v>3.1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1127526</v>
      </c>
      <c r="AN58" s="342">
        <v>50985</v>
      </c>
      <c r="AO58" s="343">
        <v>45.8</v>
      </c>
      <c r="AP58" s="344">
        <v>32039</v>
      </c>
      <c r="AQ58" s="345">
        <v>2.6</v>
      </c>
      <c r="AR58" s="346">
        <v>43.2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1426995</v>
      </c>
      <c r="AN59" s="334">
        <v>65537</v>
      </c>
      <c r="AO59" s="335">
        <v>-2.4</v>
      </c>
      <c r="AP59" s="336">
        <v>47730</v>
      </c>
      <c r="AQ59" s="337">
        <v>-15</v>
      </c>
      <c r="AR59" s="338">
        <v>12.6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813450</v>
      </c>
      <c r="AN60" s="342">
        <v>37359</v>
      </c>
      <c r="AO60" s="343">
        <v>-26.7</v>
      </c>
      <c r="AP60" s="344">
        <v>26378</v>
      </c>
      <c r="AQ60" s="345">
        <v>-17.7</v>
      </c>
      <c r="AR60" s="346">
        <v>-9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1455004</v>
      </c>
      <c r="AN61" s="349">
        <v>64548</v>
      </c>
      <c r="AO61" s="350">
        <v>4.3</v>
      </c>
      <c r="AP61" s="351">
        <v>54159</v>
      </c>
      <c r="AQ61" s="352">
        <v>-1.9</v>
      </c>
      <c r="AR61" s="338">
        <v>6.2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921333</v>
      </c>
      <c r="AN62" s="342">
        <v>40869</v>
      </c>
      <c r="AO62" s="343">
        <v>2.4</v>
      </c>
      <c r="AP62" s="344">
        <v>30917</v>
      </c>
      <c r="AQ62" s="345">
        <v>-3.7</v>
      </c>
      <c r="AR62" s="346">
        <v>6.1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NqCJZY2/kdSoD8fqRKH7e4xz+2r0DWIpnwy5ICP52vkaWb2C/rSsZhvDg0Py3u5lL0ZT0ReEJu6oqgX3L61qw==" saltValue="cJmWjJPjccTTBW7PBtdY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568</v>
      </c>
    </row>
    <row r="120" spans="125:125" ht="13.5" hidden="1" customHeight="1" x14ac:dyDescent="0.15"/>
    <row r="121" spans="125:125" ht="13.5" hidden="1" customHeight="1" x14ac:dyDescent="0.15">
      <c r="DU121" s="259"/>
    </row>
  </sheetData>
  <sheetProtection algorithmName="SHA-512" hashValue="CX1iIK+KV7Xm/HSlviAYbWsVVz/ZB3Gi8jfcmrVIPkGxfqpUlFsYTFyGw0iekdDMLNZn+2jPp1MDtpHV173p/A==" saltValue="ZNrQmOV9c3pnMhS3FLI7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569</v>
      </c>
    </row>
  </sheetData>
  <sheetProtection algorithmName="SHA-512" hashValue="eZEsoe2VtL5UuimpWixyCUEjGBMb6m/7ZkDbhtq1bDoYvepkfugSCm17OgyX+mppsnJ8V89Pwi3JGYv8ZNGLxw==" saltValue="ABSs4+9Kp5yr4l5RMeSbd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39" t="s">
        <v>3</v>
      </c>
      <c r="D47" s="1139"/>
      <c r="E47" s="1140"/>
      <c r="F47" s="11">
        <v>29.77</v>
      </c>
      <c r="G47" s="12">
        <v>25.37</v>
      </c>
      <c r="H47" s="12">
        <v>19.670000000000002</v>
      </c>
      <c r="I47" s="12">
        <v>20.21</v>
      </c>
      <c r="J47" s="13">
        <v>22.17</v>
      </c>
    </row>
    <row r="48" spans="2:10" ht="57.75" customHeight="1" x14ac:dyDescent="0.15">
      <c r="B48" s="14"/>
      <c r="C48" s="1141" t="s">
        <v>4</v>
      </c>
      <c r="D48" s="1141"/>
      <c r="E48" s="1142"/>
      <c r="F48" s="15">
        <v>6.09</v>
      </c>
      <c r="G48" s="16">
        <v>3.3</v>
      </c>
      <c r="H48" s="16">
        <v>6.7</v>
      </c>
      <c r="I48" s="16">
        <v>9.93</v>
      </c>
      <c r="J48" s="17">
        <v>8.85</v>
      </c>
    </row>
    <row r="49" spans="2:10" ht="57.75" customHeight="1" thickBot="1" x14ac:dyDescent="0.2">
      <c r="B49" s="18"/>
      <c r="C49" s="1143" t="s">
        <v>5</v>
      </c>
      <c r="D49" s="1143"/>
      <c r="E49" s="1144"/>
      <c r="F49" s="19" t="s">
        <v>575</v>
      </c>
      <c r="G49" s="20" t="s">
        <v>576</v>
      </c>
      <c r="H49" s="20" t="s">
        <v>577</v>
      </c>
      <c r="I49" s="20">
        <v>1.45</v>
      </c>
      <c r="J49" s="21" t="s">
        <v>578</v>
      </c>
    </row>
    <row r="50" spans="2:10" x14ac:dyDescent="0.15"/>
  </sheetData>
  <sheetProtection algorithmName="SHA-512" hashValue="2fUgrUxE635V3BJq+k1cP3/QjFXUyaO1tUtnJxmmOTCmwiqQI8FumQZmqasQ45GdGcUTarWq/uSR+F+V6dP4Dg==" saltValue="hr1wHex66xG6r8Hat3C/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2024-03-15T08:27:00Z</cp:lastPrinted>
  <dcterms:created xsi:type="dcterms:W3CDTF">2024-03-14T01:07:16Z</dcterms:created>
  <dcterms:modified xsi:type="dcterms:W3CDTF">2024-03-24T00:41:20Z</dcterms:modified>
  <cp:category/>
</cp:coreProperties>
</file>