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5895" windowWidth="19230" windowHeight="2955" tabRatio="7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W37" i="9"/>
  <c r="BE37" i="9"/>
  <c r="AM37" i="9"/>
  <c r="U37" i="9"/>
  <c r="CO36" i="9"/>
  <c r="BW36" i="9"/>
  <c r="BE36" i="9"/>
  <c r="AM36" i="9"/>
  <c r="CO35" i="9"/>
  <c r="BW35" i="9"/>
  <c r="BE35" i="9"/>
  <c r="CO34" i="9"/>
  <c r="BW34" i="9"/>
  <c r="BE34"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alcChain>
</file>

<file path=xl/sharedStrings.xml><?xml version="1.0" encoding="utf-8"?>
<sst xmlns="http://schemas.openxmlformats.org/spreadsheetml/2006/main" count="1001" uniqueCount="543">
  <si>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</si>
  <si>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</si>
  <si>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</si>
  <si>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</si>
  <si>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</si>
  <si>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</si>
  <si>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</si>
  <si>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</si>
  <si>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</si>
  <si>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</si>
  <si>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</si>
  <si>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</si>
  <si>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</si>
  <si>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</si>
  <si>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</si>
  <si>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</si>
  <si>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</si>
  <si>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</si>
  <si>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</si>
  <si>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</si>
  <si>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</si>
  <si>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</si>
  <si>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</si>
  <si>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</si>
  <si>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</si>
  <si>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</si>
  <si>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</si>
  <si>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</si>
  <si>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</si>
  <si>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</si>
  <si>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</si>
  <si>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</si>
  <si>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</si>
  <si>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</si>
  <si>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</si>
  <si>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</si>
  <si>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</si>
  <si>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</si>
  <si>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</si>
  <si>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</si>
  <si>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</si>
  <si>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</si>
  <si>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</si>
  <si>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</si>
  <si>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</si>
  <si>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</si>
  <si>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</si>
  <si>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</si>
  <si>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</si>
  <si>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</si>
  <si>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</si>
  <si>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</si>
  <si>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</si>
  <si>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</si>
  <si>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</si>
  <si>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</si>
  <si>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</si>
  <si>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</si>
  <si>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</si>
  <si>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</si>
  <si>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</si>
  <si>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</si>
  <si>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</si>
  <si>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</si>
  <si>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</si>
  <si>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</si>
  <si>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</si>
  <si>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</si>
  <si>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</si>
  <si>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</si>
  <si>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</si>
  <si>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</si>
  <si>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</si>
  <si>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</si>
  <si>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</si>
  <si>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</si>
  <si>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</si>
  <si>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</si>
  <si>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</si>
  <si>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</si>
  <si>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</si>
  <si>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</si>
  <si>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</si>
  <si>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</si>
  <si>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</si>
  <si>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</si>
  <si>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</si>
  <si>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</si>
  <si>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</si>
  <si>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</si>
  <si>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</si>
  <si>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</si>
  <si>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</si>
  <si>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</si>
  <si>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</si>
  <si>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</si>
  <si>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</si>
  <si>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</si>
  <si>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</si>
  <si>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</si>
  <si>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</si>
  <si>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</si>
  <si>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</si>
  <si>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</si>
  <si>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</si>
  <si>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</si>
  <si>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</si>
  <si>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</si>
  <si>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</si>
  <si>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</si>
  <si>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</si>
  <si>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</si>
  <si>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</si>
  <si>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</si>
  <si>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</si>
  <si>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</si>
  <si>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</si>
  <si>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</si>
  <si>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</si>
  <si>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</si>
  <si>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</si>
  <si>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</si>
  <si>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</si>
  <si>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</si>
  <si>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</si>
  <si>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</si>
  <si>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</si>
  <si>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</si>
  <si>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</si>
  <si>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</si>
  <si>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</si>
  <si>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</si>
  <si>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</si>
  <si>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</si>
  <si>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</si>
  <si>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</si>
  <si>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</si>
  <si>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</si>
  <si>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</si>
  <si>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</si>
  <si>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</si>
  <si>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</si>
  <si>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</si>
  <si>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</si>
  <si>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</si>
  <si>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</si>
  <si>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</si>
  <si>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</si>
  <si>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</si>
  <si>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</si>
  <si>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</si>
  <si>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</si>
  <si>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</si>
  <si>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</si>
  <si>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</si>
  <si>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</si>
  <si>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</si>
  <si>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</si>
  <si>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</si>
  <si>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</si>
  <si>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</si>
  <si>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</si>
  <si>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</si>
  <si>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</si>
  <si>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</si>
  <si>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</si>
  <si>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</si>
  <si>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</si>
  <si>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</si>
  <si>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</si>
  <si>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</si>
  <si>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</si>
  <si>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</si>
  <si>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</si>
  <si>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</si>
  <si>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</si>
  <si>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</si>
  <si>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</si>
  <si>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</si>
  <si>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</si>
  <si>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</si>
  <si>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</si>
  <si>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</si>
  <si>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</si>
  <si>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</si>
  <si>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</si>
  <si>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</si>
  <si>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</si>
  <si>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</si>
  <si>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</si>
  <si>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</si>
  <si>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</si>
  <si>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</si>
  <si>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</si>
  <si>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宮城県名取市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</si>
  <si>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</si>
  <si>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</si>
  <si>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</si>
  <si>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</si>
  <si>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</si>
  <si>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</si>
  <si>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</si>
  <si>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</si>
  <si>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</si>
  <si>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</si>
  <si>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</si>
  <si>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</si>
  <si>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</si>
  <si>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</si>
  <si>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</si>
  <si>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</si>
  <si>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</si>
  <si>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</si>
  <si>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</si>
  <si>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</si>
  <si>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</si>
  <si>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</si>
  <si>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</si>
  <si>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</si>
  <si>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</si>
  <si>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</si>
  <si>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</si>
  <si>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</si>
  <si>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</si>
  <si>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</si>
  <si>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</si>
  <si>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</si>
  <si>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</si>
  <si>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</si>
  <si>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</si>
  <si>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</si>
  <si>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</si>
  <si>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</si>
  <si>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</si>
  <si>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</si>
  <si>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</si>
  <si>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</si>
  <si>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</si>
  <si>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</si>
  <si>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</si>
  <si>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</si>
  <si>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</si>
  <si>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</si>
  <si>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</si>
  <si>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</si>
  <si>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</si>
  <si>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</si>
  <si>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</si>
  <si>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</si>
  <si>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</si>
  <si>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</si>
  <si>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</si>
  <si>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</si>
  <si>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</si>
  <si>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</si>
  <si>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</si>
  <si>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</si>
  <si>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</si>
  <si>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</si>
  <si>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</si>
  <si>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</si>
  <si>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</si>
  <si>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</si>
  <si>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</si>
  <si>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</si>
  <si>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</si>
  <si>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</si>
  <si>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</si>
  <si>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</si>
  <si>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</si>
  <si>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</si>
  <si>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</si>
  <si>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</si>
  <si>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</si>
  <si>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</si>
  <si>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</si>
  <si>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</si>
  <si>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</si>
  <si>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</si>
  <si>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</si>
  <si>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</si>
  <si>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</si>
  <si>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</si>
  <si>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</si>
  <si>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</si>
  <si>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</si>
  <si>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</si>
  <si>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</si>
  <si>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</si>
  <si>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</si>
  <si>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</si>
  <si>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</si>
  <si>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</si>
  <si>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</si>
  <si>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</si>
  <si>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</si>
  <si>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</si>
  <si>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</si>
  <si>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</si>
  <si>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</si>
  <si>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</si>
  <si>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</si>
  <si>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</si>
  <si>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</si>
  <si>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</si>
  <si>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</si>
  <si>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</si>
  <si>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</si>
  <si>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</si>
  <si>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</si>
  <si>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</si>
  <si>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</si>
  <si>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</si>
  <si>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</si>
  <si>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</si>
  <si>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</si>
  <si>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</si>
  <si>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</si>
  <si>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</si>
  <si>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</si>
  <si>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</si>
  <si>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</si>
  <si>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</si>
  <si>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</si>
  <si>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</si>
  <si>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</si>
  <si>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</si>
  <si>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</si>
  <si>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</si>
  <si>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</si>
  <si>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</si>
  <si>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</si>
  <si>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</si>
  <si>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</si>
  <si>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</si>
  <si>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</si>
  <si>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</si>
  <si>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</si>
  <si>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</si>
  <si>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</si>
  <si>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</si>
  <si>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</si>
  <si>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</si>
  <si>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宮城県名取市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</si>
  <si>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</si>
  <si>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</si>
  <si>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</si>
  <si>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</si>
  <si>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</si>
  <si>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</si>
  <si>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</si>
  <si>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</si>
  <si>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</si>
  <si>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</si>
  <si>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</si>
  <si>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</si>
  <si>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</si>
  <si>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</si>
  <si>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</si>
  <si>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</si>
  <si>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</si>
  <si>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</si>
  <si>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</si>
  <si>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</si>
  <si>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</si>
  <si>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休日夜間急患センター特別会計</t>
    <phoneticPr fontId="5"/>
  </si>
  <si>
    <t>被災市街地土地区画整理事業特別会計</t>
    <phoneticPr fontId="5"/>
  </si>
  <si>
    <t>後期高齢者医療特別会計（普通会計）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</si>
  <si>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</si>
  <si>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</si>
  <si>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</si>
  <si>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</si>
  <si>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</si>
  <si>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</si>
  <si>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</si>
  <si>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</si>
  <si>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</si>
  <si>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</si>
  <si>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</si>
  <si>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</si>
  <si>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</si>
  <si>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</si>
  <si>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</si>
  <si>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</si>
  <si>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</si>
  <si>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</si>
  <si>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下水道事業等会計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</si>
  <si>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</si>
  <si>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</si>
  <si>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</si>
  <si>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</si>
  <si>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</si>
  <si>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</si>
  <si>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</si>
  <si>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</si>
  <si>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</si>
  <si>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</si>
  <si>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</si>
  <si>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</si>
  <si>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</si>
  <si>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</si>
  <si>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</si>
  <si>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</si>
  <si>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</si>
  <si>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</si>
  <si>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</si>
  <si>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</si>
  <si>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</si>
  <si>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</si>
  <si>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</si>
  <si>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</si>
  <si>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</si>
  <si>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</si>
  <si>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</si>
  <si>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</si>
  <si>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</si>
  <si>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</si>
  <si>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</si>
  <si>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</si>
  <si>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</si>
  <si>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</si>
  <si>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</si>
  <si>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</si>
  <si>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</si>
  <si>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</si>
  <si>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</si>
  <si>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</si>
  <si>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</si>
  <si>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</si>
  <si>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</si>
  <si>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</si>
  <si>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</si>
  <si>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</si>
  <si>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</si>
  <si>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</si>
  <si>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</si>
  <si>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</si>
  <si>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</si>
  <si>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</si>
  <si>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</si>
  <si>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</si>
  <si>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</si>
  <si>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</si>
  <si>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</si>
  <si>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</si>
  <si>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</si>
  <si>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</si>
  <si>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</si>
  <si>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</si>
  <si>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</si>
  <si>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</si>
  <si>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</si>
  <si>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</si>
  <si>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</si>
  <si>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</si>
  <si>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</si>
  <si>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</si>
  <si>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</si>
  <si>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</si>
  <si>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</si>
  <si>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</si>
  <si>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</si>
  <si>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</si>
  <si>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</si>
  <si>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</si>
  <si>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</si>
  <si>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</si>
  <si>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</si>
  <si>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</si>
  <si>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</si>
  <si>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</si>
  <si>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</si>
  <si>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</si>
  <si>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</si>
  <si>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</si>
  <si>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</si>
  <si>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</si>
  <si>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</si>
  <si>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</si>
  <si>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</si>
  <si>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</si>
  <si>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</si>
  <si>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</si>
  <si>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</si>
  <si>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</si>
  <si>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</si>
  <si>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</si>
  <si>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</si>
  <si>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</si>
  <si>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</si>
  <si>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</si>
  <si>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</si>
  <si>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</si>
  <si>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</si>
  <si>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</si>
  <si>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</si>
  <si>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</si>
  <si>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</si>
  <si>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</si>
  <si>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</si>
  <si>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</si>
  <si>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</si>
  <si>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</si>
  <si>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</si>
  <si>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</si>
  <si>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</si>
  <si>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</si>
  <si>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</si>
  <si>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</si>
  <si>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</si>
  <si>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</si>
  <si>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</si>
  <si>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</si>
  <si>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</si>
  <si>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</si>
  <si>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</si>
  <si>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</si>
  <si>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</si>
  <si>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</si>
  <si>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0.37</t>
  </si>
  <si>
    <t>▲ 10.27</t>
  </si>
  <si>
    <t>水道事業会計</t>
  </si>
  <si>
    <t>一般会計</t>
  </si>
  <si>
    <t>下水道事業等会計</t>
  </si>
  <si>
    <t>国民健康保険特別会計</t>
  </si>
  <si>
    <t>介護保険特別会計</t>
  </si>
  <si>
    <t>被災市街地土地区画整理事業特別会計</t>
  </si>
  <si>
    <t>休日夜間急患センター特別会計</t>
  </si>
  <si>
    <t>後期高齢者医療特別会計</t>
  </si>
  <si>
    <t>その他会計（赤字）</t>
  </si>
  <si>
    <t>その他会計（黒字）</t>
  </si>
  <si>
    <t>亘理名取共立衛生処理組合</t>
    <rPh sb="0" eb="2">
      <t>ワタリ</t>
    </rPh>
    <rPh sb="2" eb="4">
      <t>ナトリ</t>
    </rPh>
    <rPh sb="4" eb="6">
      <t>キョウリツ</t>
    </rPh>
    <rPh sb="6" eb="8">
      <t>エイセイ</t>
    </rPh>
    <rPh sb="8" eb="10">
      <t>ショリ</t>
    </rPh>
    <rPh sb="10" eb="12">
      <t>クミアイ</t>
    </rPh>
    <phoneticPr fontId="2"/>
  </si>
  <si>
    <t>宮城県市町村退職手当組合</t>
    <rPh sb="0" eb="3">
      <t>ミヤギケン</t>
    </rPh>
    <rPh sb="3" eb="6">
      <t>シチョウソン</t>
    </rPh>
    <rPh sb="6" eb="8">
      <t>タイショク</t>
    </rPh>
    <rPh sb="8" eb="10">
      <t>テアテ</t>
    </rPh>
    <rPh sb="10" eb="12">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</si>
  <si>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</si>
  <si>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</si>
  <si>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</si>
  <si>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土地開発公社</t>
    <rPh sb="0" eb="2">
      <t>トチ</t>
    </rPh>
    <rPh sb="2" eb="4">
      <t>カイハツ</t>
    </rPh>
    <rPh sb="4" eb="6">
      <t>コウシャ</t>
    </rPh>
    <phoneticPr fontId="2"/>
  </si>
  <si>
    <t>宮城県信用保証協会</t>
    <rPh sb="0" eb="3">
      <t>ミヤギケン</t>
    </rPh>
    <rPh sb="3" eb="5">
      <t>シンヨウ</t>
    </rPh>
    <rPh sb="5" eb="7">
      <t>ホショウ</t>
    </rPh>
    <rPh sb="7" eb="9">
      <t>キョウカイ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</si>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</sst>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33364</c:v>
                </c:pt>
                <c:pt idx="2">
                  <c:v>36396</c:v>
                </c:pt>
                <c:pt idx="3">
                  <c:v>62256</c:v>
                </c:pt>
                <c:pt idx="4">
                  <c:v>53896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41967</c:v>
                </c:pt>
                <c:pt idx="1">
                  <c:v>36330</c:v>
                </c:pt>
                <c:pt idx="2">
                  <c:v>58799</c:v>
                </c:pt>
                <c:pt idx="3">
                  <c:v>120282</c:v>
                </c:pt>
                <c:pt idx="4">
                  <c:v>327743</c:v>
                </c:pt>
              </c:numCache>
            </c:numRef>
          </c:val>
          <c:smooth val="0"/>
        </c:ser>
        <c:dLbls>
          <c:showLegendKey val="0"/>
          <c:showVal val="0"/>
          <c:showCatName val="0"/>
          <c:showSerName val="0"/>
          <c:showPercent val="0"/>
          <c:showBubbleSize val="0"/>
        </c:dLbls>
        <c:marker val="1"/>
        <c:smooth val="0"/>
        <c:axId val="100862208"/>
        <c:axId val="100864384"/>
      </c:lineChart>
      <c:catAx>
        <c:axId val="100862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64384"/>
        <c:crosses val="autoZero"/>
        <c:auto val="1"/>
        <c:lblAlgn val="ctr"/>
        <c:lblOffset val="100"/>
        <c:tickLblSkip val="1"/>
        <c:tickMarkSkip val="1"/>
        <c:noMultiLvlLbl val="0"/>
      </c:catAx>
      <c:valAx>
        <c:axId val="1008643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62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5.56</c:v>
                </c:pt>
                <c:pt idx="1">
                  <c:v>4.42</c:v>
                </c:pt>
                <c:pt idx="2">
                  <c:v>8.26</c:v>
                </c:pt>
                <c:pt idx="3">
                  <c:v>11.46</c:v>
                </c:pt>
                <c:pt idx="4">
                  <c:v>12.72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4.88</c:v>
                </c:pt>
                <c:pt idx="1">
                  <c:v>20.54</c:v>
                </c:pt>
                <c:pt idx="2">
                  <c:v>46.09</c:v>
                </c:pt>
                <c:pt idx="3">
                  <c:v>56.05</c:v>
                </c:pt>
                <c:pt idx="4">
                  <c:v>48.99</c:v>
                </c:pt>
              </c:numCache>
            </c:numRef>
          </c:val>
        </c:ser>
        <c:dLbls>
          <c:showLegendKey val="0"/>
          <c:showVal val="0"/>
          <c:showCatName val="0"/>
          <c:showSerName val="0"/>
          <c:showPercent val="0"/>
          <c:showBubbleSize val="0"/>
        </c:dLbls>
        <c:gapWidth val="250"/>
        <c:overlap val="100"/>
        <c:axId val="94441856"/>
        <c:axId val="94443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-0.37</c:v>
                </c:pt>
                <c:pt idx="1">
                  <c:v>12.57</c:v>
                </c:pt>
                <c:pt idx="2">
                  <c:v>27.67</c:v>
                </c:pt>
                <c:pt idx="3">
                  <c:v>12.47</c:v>
                </c:pt>
                <c:pt idx="4">
                  <c:v>-10.27</c:v>
                </c:pt>
              </c:numCache>
            </c:numRef>
          </c:val>
          <c:smooth val="0"/>
        </c:ser>
        <c:dLbls>
          <c:showLegendKey val="0"/>
          <c:showVal val="0"/>
          <c:showCatName val="0"/>
          <c:showSerName val="0"/>
          <c:showPercent val="0"/>
          <c:showBubbleSize val="0"/>
        </c:dLbls>
        <c:marker val="1"/>
        <c:smooth val="0"/>
        <c:axId val="94441856"/>
        <c:axId val="94443776"/>
      </c:lineChart>
      <c:catAx>
        <c:axId val="9444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443776"/>
        <c:crosses val="autoZero"/>
        <c:auto val="1"/>
        <c:lblAlgn val="ctr"/>
        <c:lblOffset val="100"/>
        <c:tickLblSkip val="1"/>
        <c:tickMarkSkip val="1"/>
        <c:noMultiLvlLbl val="0"/>
      </c:catAx>
      <c:valAx>
        <c:axId val="9444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44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0.06</c:v>
                </c:pt>
                <c:pt idx="4">
                  <c:v>#N/A</c:v>
                </c:pt>
                <c:pt idx="5">
                  <c:v>0.08</c:v>
                </c:pt>
                <c:pt idx="6">
                  <c:v>#N/A</c:v>
                </c:pt>
                <c:pt idx="7">
                  <c:v>7.0000000000000007E-2</c:v>
                </c:pt>
                <c:pt idx="8">
                  <c:v>#N/A</c:v>
                </c:pt>
                <c:pt idx="9">
                  <c:v>0.05</c:v>
                </c:pt>
              </c:numCache>
            </c:numRef>
          </c:val>
        </c:ser>
        <c:ser>
          <c:idx val="3"/>
          <c:order val="3"/>
          <c:tx>
            <c:strRef>
              <c:f>データシート!$A$30</c:f>
              <c:strCache>
                <c:ptCount val="1"/>
                <c:pt idx="0">
                  <c:v>休日夜間急患センター特別会計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0.21</c:v>
                </c:pt>
                <c:pt idx="4">
                  <c:v>#N/A</c:v>
                </c:pt>
                <c:pt idx="5">
                  <c:v>0.16</c:v>
                </c:pt>
                <c:pt idx="6">
                  <c:v>#N/A</c:v>
                </c:pt>
                <c:pt idx="7">
                  <c:v>0.14000000000000001</c:v>
                </c:pt>
                <c:pt idx="8">
                  <c:v>#N/A</c:v>
                </c:pt>
                <c:pt idx="9">
                  <c:v>0.2</c:v>
                </c:pt>
              </c:numCache>
            </c:numRef>
          </c:val>
        </c:ser>
        <c:ser>
          <c:idx val="4"/>
          <c:order val="4"/>
          <c:tx>
            <c:strRef>
              <c:f>データシート!$A$31</c:f>
              <c:strCache>
                <c:ptCount val="1"/>
                <c:pt idx="0">
                  <c:v>被災市街地土地区画整理事業特別会計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0.01</c:v>
                </c:pt>
                <c:pt idx="8">
                  <c:v>#N/A</c:v>
                </c:pt>
                <c:pt idx="9">
                  <c:v>0.41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0.47</c:v>
                </c:pt>
                <c:pt idx="2">
                  <c:v>#N/A</c:v>
                </c:pt>
                <c:pt idx="3">
                  <c:v>0.79</c:v>
                </c:pt>
                <c:pt idx="4">
                  <c:v>#N/A</c:v>
                </c:pt>
                <c:pt idx="5">
                  <c:v>0.5</c:v>
                </c:pt>
                <c:pt idx="6">
                  <c:v>#N/A</c:v>
                </c:pt>
                <c:pt idx="7">
                  <c:v>1.22</c:v>
                </c:pt>
                <c:pt idx="8">
                  <c:v>#N/A</c:v>
                </c:pt>
                <c:pt idx="9">
                  <c:v>0.54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1.18</c:v>
                </c:pt>
                <c:pt idx="2">
                  <c:v>#N/A</c:v>
                </c:pt>
                <c:pt idx="3">
                  <c:v>1.98</c:v>
                </c:pt>
                <c:pt idx="4">
                  <c:v>#N/A</c:v>
                </c:pt>
                <c:pt idx="5">
                  <c:v>1.69</c:v>
                </c:pt>
                <c:pt idx="6">
                  <c:v>#N/A</c:v>
                </c:pt>
                <c:pt idx="7">
                  <c:v>4.8099999999999996</c:v>
                </c:pt>
                <c:pt idx="8">
                  <c:v>#N/A</c:v>
                </c:pt>
                <c:pt idx="9">
                  <c:v>3.2</c:v>
                </c:pt>
              </c:numCache>
            </c:numRef>
          </c:val>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4.0199999999999996</c:v>
                </c:pt>
                <c:pt idx="2">
                  <c:v>#N/A</c:v>
                </c:pt>
                <c:pt idx="3">
                  <c:v>4.3499999999999996</c:v>
                </c:pt>
                <c:pt idx="4">
                  <c:v>#N/A</c:v>
                </c:pt>
                <c:pt idx="5">
                  <c:v>5.05</c:v>
                </c:pt>
                <c:pt idx="6">
                  <c:v>#N/A</c:v>
                </c:pt>
                <c:pt idx="7">
                  <c:v>4.88</c:v>
                </c:pt>
                <c:pt idx="8">
                  <c:v>#N/A</c:v>
                </c:pt>
                <c:pt idx="9">
                  <c:v>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5.45</c:v>
                </c:pt>
                <c:pt idx="2">
                  <c:v>#N/A</c:v>
                </c:pt>
                <c:pt idx="3">
                  <c:v>4.2</c:v>
                </c:pt>
                <c:pt idx="4">
                  <c:v>#N/A</c:v>
                </c:pt>
                <c:pt idx="5">
                  <c:v>8.09</c:v>
                </c:pt>
                <c:pt idx="6">
                  <c:v>#N/A</c:v>
                </c:pt>
                <c:pt idx="7">
                  <c:v>11.29</c:v>
                </c:pt>
                <c:pt idx="8">
                  <c:v>#N/A</c:v>
                </c:pt>
                <c:pt idx="9">
                  <c:v>12.1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10.26</c:v>
                </c:pt>
                <c:pt idx="2">
                  <c:v>#N/A</c:v>
                </c:pt>
                <c:pt idx="3">
                  <c:v>10.45</c:v>
                </c:pt>
                <c:pt idx="4">
                  <c:v>#N/A</c:v>
                </c:pt>
                <c:pt idx="5">
                  <c:v>12.88</c:v>
                </c:pt>
                <c:pt idx="6">
                  <c:v>#N/A</c:v>
                </c:pt>
                <c:pt idx="7">
                  <c:v>15.47</c:v>
                </c:pt>
                <c:pt idx="8">
                  <c:v>#N/A</c:v>
                </c:pt>
                <c:pt idx="9">
                  <c:v>17.95</c:v>
                </c:pt>
              </c:numCache>
            </c:numRef>
          </c:val>
        </c:ser>
        <c:dLbls>
          <c:showLegendKey val="0"/>
          <c:showVal val="0"/>
          <c:showCatName val="0"/>
          <c:showSerName val="0"/>
          <c:showPercent val="0"/>
          <c:showBubbleSize val="0"/>
        </c:dLbls>
        <c:gapWidth val="150"/>
        <c:overlap val="100"/>
        <c:axId val="105572608"/>
        <c:axId val="105713664"/>
      </c:barChart>
      <c:catAx>
        <c:axId val="10557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13664"/>
        <c:crosses val="autoZero"/>
        <c:auto val="1"/>
        <c:lblAlgn val="ctr"/>
        <c:lblOffset val="100"/>
        <c:tickLblSkip val="1"/>
        <c:tickMarkSkip val="1"/>
        <c:noMultiLvlLbl val="0"/>
      </c:catAx>
      <c:valAx>
        <c:axId val="10571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72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3153</c:v>
                </c:pt>
                <c:pt idx="5">
                  <c:v>3689</c:v>
                </c:pt>
                <c:pt idx="8">
                  <c:v>4464</c:v>
                </c:pt>
                <c:pt idx="11">
                  <c:v>3031</c:v>
                </c:pt>
                <c:pt idx="14">
                  <c:v>3068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279</c:v>
                </c:pt>
                <c:pt idx="3">
                  <c:v>191</c:v>
                </c:pt>
                <c:pt idx="6">
                  <c:v>188</c:v>
                </c:pt>
                <c:pt idx="9">
                  <c:v>151</c:v>
                </c:pt>
                <c:pt idx="12">
                  <c:v>148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73</c:v>
                </c:pt>
                <c:pt idx="3">
                  <c:v>70</c:v>
                </c:pt>
                <c:pt idx="6">
                  <c:v>64</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1171</c:v>
                </c:pt>
                <c:pt idx="3">
                  <c:v>1018</c:v>
                </c:pt>
                <c:pt idx="6">
                  <c:v>934</c:v>
                </c:pt>
                <c:pt idx="9">
                  <c:v>858</c:v>
                </c:pt>
                <c:pt idx="12">
                  <c:v>696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29</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2981</c:v>
                </c:pt>
                <c:pt idx="3">
                  <c:v>3624</c:v>
                </c:pt>
                <c:pt idx="6">
                  <c:v>4424</c:v>
                </c:pt>
                <c:pt idx="9">
                  <c:v>2987</c:v>
                </c:pt>
                <c:pt idx="12">
                  <c:v>2952</c:v>
                </c:pt>
              </c:numCache>
            </c:numRef>
          </c:val>
        </c:ser>
        <c:dLbls>
          <c:showLegendKey val="0"/>
          <c:showVal val="0"/>
          <c:showCatName val="0"/>
          <c:showSerName val="0"/>
          <c:showPercent val="0"/>
          <c:showBubbleSize val="0"/>
        </c:dLbls>
        <c:gapWidth val="100"/>
        <c:overlap val="100"/>
        <c:axId val="109800448"/>
        <c:axId val="109814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1351</c:v>
                </c:pt>
                <c:pt idx="2">
                  <c:v>#N/A</c:v>
                </c:pt>
                <c:pt idx="3">
                  <c:v>#N/A</c:v>
                </c:pt>
                <c:pt idx="4">
                  <c:v>1214</c:v>
                </c:pt>
                <c:pt idx="5">
                  <c:v>#N/A</c:v>
                </c:pt>
                <c:pt idx="6">
                  <c:v>#N/A</c:v>
                </c:pt>
                <c:pt idx="7">
                  <c:v>1146</c:v>
                </c:pt>
                <c:pt idx="8">
                  <c:v>#N/A</c:v>
                </c:pt>
                <c:pt idx="9">
                  <c:v>#N/A</c:v>
                </c:pt>
                <c:pt idx="10">
                  <c:v>994</c:v>
                </c:pt>
                <c:pt idx="11">
                  <c:v>#N/A</c:v>
                </c:pt>
                <c:pt idx="12">
                  <c:v>#N/A</c:v>
                </c:pt>
                <c:pt idx="13">
                  <c:v>728</c:v>
                </c:pt>
                <c:pt idx="14">
                  <c:v>#N/A</c:v>
                </c:pt>
              </c:numCache>
            </c:numRef>
          </c:val>
          <c:smooth val="0"/>
        </c:ser>
        <c:dLbls>
          <c:showLegendKey val="0"/>
          <c:showVal val="0"/>
          <c:showCatName val="0"/>
          <c:showSerName val="0"/>
          <c:showPercent val="0"/>
          <c:showBubbleSize val="0"/>
        </c:dLbls>
        <c:marker val="1"/>
        <c:smooth val="0"/>
        <c:axId val="109800448"/>
        <c:axId val="109814912"/>
      </c:lineChart>
      <c:catAx>
        <c:axId val="10980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14912"/>
        <c:crosses val="autoZero"/>
        <c:auto val="1"/>
        <c:lblAlgn val="ctr"/>
        <c:lblOffset val="100"/>
        <c:tickLblSkip val="1"/>
        <c:tickMarkSkip val="1"/>
        <c:noMultiLvlLbl val="0"/>
      </c:catAx>
      <c:valAx>
        <c:axId val="10981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0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28349</c:v>
                </c:pt>
                <c:pt idx="5">
                  <c:v>28034</c:v>
                </c:pt>
                <c:pt idx="8">
                  <c:v>27690</c:v>
                </c:pt>
                <c:pt idx="11">
                  <c:v>27321</c:v>
                </c:pt>
                <c:pt idx="14">
                  <c:v>26615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7920</c:v>
                </c:pt>
                <c:pt idx="5">
                  <c:v>7035</c:v>
                </c:pt>
                <c:pt idx="8">
                  <c:v>5802</c:v>
                </c:pt>
                <c:pt idx="11">
                  <c:v>4674</c:v>
                </c:pt>
                <c:pt idx="14">
                  <c:v>3874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3635</c:v>
                </c:pt>
                <c:pt idx="5">
                  <c:v>6764</c:v>
                </c:pt>
                <c:pt idx="8">
                  <c:v>11103</c:v>
                </c:pt>
                <c:pt idx="11">
                  <c:v>13345</c:v>
                </c:pt>
                <c:pt idx="14">
                  <c:v>12646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2483</c:v>
                </c:pt>
                <c:pt idx="3">
                  <c:v>1721</c:v>
                </c:pt>
                <c:pt idx="6">
                  <c:v>5</c:v>
                </c:pt>
                <c:pt idx="9">
                  <c:v>11</c:v>
                </c:pt>
                <c:pt idx="12">
                  <c:v>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3032</c:v>
                </c:pt>
                <c:pt idx="3">
                  <c:v>3096</c:v>
                </c:pt>
                <c:pt idx="6">
                  <c:v>3022</c:v>
                </c:pt>
                <c:pt idx="9">
                  <c:v>2928</c:v>
                </c:pt>
                <c:pt idx="12">
                  <c:v>2589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c:v>
                </c:pt>
                <c:pt idx="3">
                  <c:v>19</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13532</c:v>
                </c:pt>
                <c:pt idx="3">
                  <c:v>10200</c:v>
                </c:pt>
                <c:pt idx="6">
                  <c:v>11281</c:v>
                </c:pt>
                <c:pt idx="9">
                  <c:v>9269</c:v>
                </c:pt>
                <c:pt idx="12">
                  <c:v>7502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1855</c:v>
                </c:pt>
                <c:pt idx="3">
                  <c:v>1701</c:v>
                </c:pt>
                <c:pt idx="6">
                  <c:v>1444</c:v>
                </c:pt>
                <c:pt idx="9">
                  <c:v>1324</c:v>
                </c:pt>
                <c:pt idx="12">
                  <c:v>1218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28150</c:v>
                </c:pt>
                <c:pt idx="3">
                  <c:v>27888</c:v>
                </c:pt>
                <c:pt idx="6">
                  <c:v>27521</c:v>
                </c:pt>
                <c:pt idx="9">
                  <c:v>27292</c:v>
                </c:pt>
                <c:pt idx="12">
                  <c:v>27271</c:v>
                </c:pt>
              </c:numCache>
            </c:numRef>
          </c:val>
        </c:ser>
        <c:dLbls>
          <c:showLegendKey val="0"/>
          <c:showVal val="0"/>
          <c:showCatName val="0"/>
          <c:showSerName val="0"/>
          <c:showPercent val="0"/>
          <c:showBubbleSize val="0"/>
        </c:dLbls>
        <c:gapWidth val="100"/>
        <c:overlap val="100"/>
        <c:axId val="105684992"/>
        <c:axId val="105686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9173</c:v>
                </c:pt>
                <c:pt idx="2">
                  <c:v>#N/A</c:v>
                </c:pt>
                <c:pt idx="3">
                  <c:v>#N/A</c:v>
                </c:pt>
                <c:pt idx="4">
                  <c:v>2792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684992"/>
        <c:axId val="105686912"/>
      </c:lineChart>
      <c:catAx>
        <c:axId val="10568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686912"/>
        <c:crosses val="autoZero"/>
        <c:auto val="1"/>
        <c:lblAlgn val="ctr"/>
        <c:lblOffset val="100"/>
        <c:tickLblSkip val="1"/>
        <c:tickMarkSkip val="1"/>
        <c:noMultiLvlLbl val="0"/>
      </c:catAx>
      <c:valAx>
        <c:axId val="10568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8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76,107
75,762
98.17
73,648,759
64,678,658
1,923,257
15,116,297
27,271,219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平成２６年度の財政力指数は０．７６となり、前年度より０．１ポイント上昇した。</a:t>
          </a:r>
          <a:endParaRPr kumimoji="1" lang="en-US" altLang="ja-JP" sz="1300">
            <a:latin typeface="ＭＳ Ｐゴシック"/>
          </a:endParaRPr>
        </a:p>
        <a:p>
          <a:r>
            <a:rPr kumimoji="1" lang="ja-JP" altLang="en-US" sz="1300">
              <a:latin typeface="ＭＳ Ｐゴシック"/>
            </a:rPr>
            <a:t>　類似団体平均（０．６２）、宮城県平均（０．５１）を上回る水準を維持しており、今後も地方税等歳入の確保、効率的な行政運営に努め、財政基盤の強化を図っていく。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137160</xdr:rowOff>
    </xdr:from>
    <xdr:to>
      <xdr:col>7</xdr:col>
      <xdr:colOff>152400</xdr:colOff>
      <xdr:row>45</xdr:row>
      <xdr:rowOff>17780</xdr:rowOff>
    </xdr:to>
    <xdr:cxnSp macro="">
      <xdr:nvCxnSpPr>
        <xdr:cNvPr id="60" name="直線コネクタ 59"/>
        <xdr:cNvCxnSpPr/>
      </xdr:nvCxnSpPr>
      <xdr:spPr>
        <a:xfrm flipV="1">
          <a:off x="4953000" y="630936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161307</xdr:rowOff>
    </xdr:from>
    <xdr:ext cx="762000" cy="259045"/>
    <xdr:sp macro="" textlink="">
      <xdr:nvSpPr>
        <xdr:cNvPr id="61"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45</xdr:row>
      <xdr:rowOff>17780</xdr:rowOff>
    </xdr:from>
    <xdr:to>
      <xdr:col>7</xdr:col>
      <xdr:colOff>241300</xdr:colOff>
      <xdr:row>45</xdr:row>
      <xdr:rowOff>17780</xdr:rowOff>
    </xdr:to>
    <xdr:cxnSp macro="">
      <xdr:nvCxnSpPr>
        <xdr:cNvPr id="62" name="直線コネクタ 61"/>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3"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4" name="直線コネクタ 63"/>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153670</xdr:rowOff>
    </xdr:from>
    <xdr:to>
      <xdr:col>7</xdr:col>
      <xdr:colOff>152400</xdr:colOff>
      <xdr:row>40</xdr:row>
      <xdr:rowOff>6350</xdr:rowOff>
    </xdr:to>
    <xdr:cxnSp macro="">
      <xdr:nvCxnSpPr>
        <xdr:cNvPr id="65" name="直線コネクタ 64"/>
        <xdr:cNvCxnSpPr/>
      </xdr:nvCxnSpPr>
      <xdr:spPr>
        <a:xfrm flipV="1">
          <a:off x="4114800" y="684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69867</xdr:rowOff>
    </xdr:from>
    <xdr:ext cx="762000" cy="259045"/>
    <xdr:sp macro="" textlink="">
      <xdr:nvSpPr>
        <xdr:cNvPr id="66" name="財政力平均値テキスト"/>
        <xdr:cNvSpPr txBox="1"/>
      </xdr:nvSpPr>
      <xdr:spPr>
        <a:xfrm>
          <a:off x="5041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67" name="フローチャート : 判断 66"/>
        <xdr:cNvSpPr/>
      </xdr:nvSpPr>
      <xdr:spPr>
        <a:xfrm>
          <a:off x="4902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30480</xdr:rowOff>
    </xdr:to>
    <xdr:cxnSp macro="">
      <xdr:nvCxnSpPr>
        <xdr:cNvPr id="68" name="直線コネクタ 67"/>
        <xdr:cNvCxnSpPr/>
      </xdr:nvCxnSpPr>
      <xdr:spPr>
        <a:xfrm flipV="1">
          <a:off x="3225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69" name="フローチャート : 判断 68"/>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0" name="テキスト ボックス 69"/>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30480</xdr:rowOff>
    </xdr:to>
    <xdr:cxnSp macro="">
      <xdr:nvCxnSpPr>
        <xdr:cNvPr id="71" name="直線コネクタ 70"/>
        <xdr:cNvCxnSpPr/>
      </xdr:nvCxnSpPr>
      <xdr:spPr>
        <a:xfrm>
          <a:off x="2336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2" name="フローチャート : 判断 71"/>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3" name="テキスト ボックス 72"/>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6350</xdr:rowOff>
    </xdr:to>
    <xdr:cxnSp macro="">
      <xdr:nvCxnSpPr>
        <xdr:cNvPr id="74" name="直線コネクタ 73"/>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5" name="フローチャート : 判断 74"/>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6" name="テキスト ボックス 75"/>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121920</xdr:rowOff>
    </xdr:from>
    <xdr:to>
      <xdr:col>2</xdr:col>
      <xdr:colOff>127000</xdr:colOff>
      <xdr:row>42</xdr:row>
      <xdr:rowOff>52070</xdr:rowOff>
    </xdr:to>
    <xdr:sp macro="" textlink="">
      <xdr:nvSpPr>
        <xdr:cNvPr id="77" name="フローチャート : 判断 76"/>
        <xdr:cNvSpPr/>
      </xdr:nvSpPr>
      <xdr:spPr>
        <a:xfrm>
          <a:off x="1397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36847</xdr:rowOff>
    </xdr:from>
    <xdr:ext cx="762000" cy="259045"/>
    <xdr:sp macro="" textlink="">
      <xdr:nvSpPr>
        <xdr:cNvPr id="78" name="テキスト ボックス 77"/>
        <xdr:cNvSpPr txBox="1"/>
      </xdr:nvSpPr>
      <xdr:spPr>
        <a:xfrm>
          <a:off x="1066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84" name="円/楕円 83"/>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119397</xdr:rowOff>
    </xdr:from>
    <xdr:ext cx="762000" cy="259045"/>
    <xdr:sp macro="" textlink="">
      <xdr:nvSpPr>
        <xdr:cNvPr id="85" name="財政力該当値テキスト"/>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6" name="円/楕円 85"/>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87" name="テキスト ボックス 86"/>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151130</xdr:rowOff>
    </xdr:from>
    <xdr:to>
      <xdr:col>4</xdr:col>
      <xdr:colOff>533400</xdr:colOff>
      <xdr:row>40</xdr:row>
      <xdr:rowOff>81280</xdr:rowOff>
    </xdr:to>
    <xdr:sp macro="" textlink="">
      <xdr:nvSpPr>
        <xdr:cNvPr id="88" name="円/楕円 87"/>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91457</xdr:rowOff>
    </xdr:from>
    <xdr:ext cx="762000" cy="259045"/>
    <xdr:sp macro="" textlink="">
      <xdr:nvSpPr>
        <xdr:cNvPr id="89" name="テキスト ボックス 88"/>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0" name="円/楕円 89"/>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1" name="テキスト ボックス 90"/>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2" name="円/楕円 91"/>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3" name="テキスト ボックス 92"/>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地方税の伸びにより経常一般財源等の総額が前年度比４３５百万円増加した一方で、扶助費や物件費など経常経費が増加し、経常経費充当一般財源も前年度比５３６百万円増加したことから、平成２６年度の経常収支比率は９３</a:t>
          </a:r>
          <a:r>
            <a:rPr kumimoji="1" lang="en-US" altLang="ja-JP" sz="1300">
              <a:latin typeface="+mn-ea"/>
              <a:ea typeface="+mn-ea"/>
            </a:rPr>
            <a:t>.</a:t>
          </a:r>
          <a:r>
            <a:rPr kumimoji="1" lang="ja-JP" altLang="en-US" sz="1300">
              <a:latin typeface="+mn-ea"/>
              <a:ea typeface="+mn-ea"/>
            </a:rPr>
            <a:t>０％となり、前年度より０．９ポイント上昇した。</a:t>
          </a:r>
          <a:endParaRPr kumimoji="1" lang="en-US" altLang="ja-JP" sz="1300">
            <a:latin typeface="+mn-ea"/>
            <a:ea typeface="+mn-ea"/>
          </a:endParaRPr>
        </a:p>
        <a:p>
          <a:r>
            <a:rPr kumimoji="1" lang="ja-JP" altLang="en-US" sz="1300">
              <a:latin typeface="+mn-ea"/>
              <a:ea typeface="+mn-ea"/>
            </a:rPr>
            <a:t>　引き続き、類似団体平均（９７．０％）、宮城県平均（９４．１％）を下回る水準を維持しているが、今後も自主財源の確保、事務事業の選択と集中によって限られた財源の有効かつ効率的な執行に努め、</a:t>
          </a:r>
          <a:r>
            <a:rPr kumimoji="1" lang="ja-JP" altLang="en-US" sz="1300">
              <a:solidFill>
                <a:schemeClr val="dk1"/>
              </a:solidFill>
              <a:effectLst/>
              <a:latin typeface="+mn-ea"/>
              <a:ea typeface="+mn-ea"/>
              <a:cs typeface="+mn-cs"/>
            </a:rPr>
            <a:t>同比率の維持・改善を図っていく。</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62</xdr:row>
      <xdr:rowOff>4233</xdr:rowOff>
    </xdr:from>
    <xdr:to>
      <xdr:col>7</xdr:col>
      <xdr:colOff>152400</xdr:colOff>
      <xdr:row>67</xdr:row>
      <xdr:rowOff>71967</xdr:rowOff>
    </xdr:to>
    <xdr:cxnSp macro="">
      <xdr:nvCxnSpPr>
        <xdr:cNvPr id="123" name="直線コネクタ 122"/>
        <xdr:cNvCxnSpPr/>
      </xdr:nvCxnSpPr>
      <xdr:spPr>
        <a:xfrm flipV="1">
          <a:off x="4953000" y="1063413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4"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5" name="直線コネクタ 124"/>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90610</xdr:rowOff>
    </xdr:from>
    <xdr:ext cx="762000" cy="259045"/>
    <xdr:sp macro="" textlink="">
      <xdr:nvSpPr>
        <xdr:cNvPr id="126" name="財政構造の弾力性最大値テキスト"/>
        <xdr:cNvSpPr txBox="1"/>
      </xdr:nvSpPr>
      <xdr:spPr>
        <a:xfrm>
          <a:off x="5041900" y="1037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93.0</a:t>
          </a:r>
          <a:endParaRPr kumimoji="1" lang="ja-JP" altLang="en-US" sz="1000" b="1">
            <a:latin typeface="ＭＳ Ｐゴシック"/>
          </a:endParaRPr>
        </a:p>
      </xdr:txBody>
    </xdr:sp>
    <xdr:clientData/>
  </xdr:oneCellAnchor>
  <xdr:twoCellAnchor>
    <xdr:from>
      <xdr:col>7</xdr:col>
      <xdr:colOff>63500</xdr:colOff>
      <xdr:row>62</xdr:row>
      <xdr:rowOff>4233</xdr:rowOff>
    </xdr:from>
    <xdr:to>
      <xdr:col>7</xdr:col>
      <xdr:colOff>241300</xdr:colOff>
      <xdr:row>62</xdr:row>
      <xdr:rowOff>4233</xdr:rowOff>
    </xdr:to>
    <xdr:cxnSp macro="">
      <xdr:nvCxnSpPr>
        <xdr:cNvPr id="127" name="直線コネクタ 126"/>
        <xdr:cNvCxnSpPr/>
      </xdr:nvCxnSpPr>
      <xdr:spPr>
        <a:xfrm>
          <a:off x="4864100" y="1063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103294</xdr:rowOff>
    </xdr:from>
    <xdr:to>
      <xdr:col>7</xdr:col>
      <xdr:colOff>152400</xdr:colOff>
      <xdr:row>62</xdr:row>
      <xdr:rowOff>4233</xdr:rowOff>
    </xdr:to>
    <xdr:cxnSp macro="">
      <xdr:nvCxnSpPr>
        <xdr:cNvPr id="128" name="直線コネクタ 127"/>
        <xdr:cNvCxnSpPr/>
      </xdr:nvCxnSpPr>
      <xdr:spPr>
        <a:xfrm>
          <a:off x="4114800" y="1056174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75794</xdr:rowOff>
    </xdr:from>
    <xdr:ext cx="762000" cy="259045"/>
    <xdr:sp macro="" textlink="">
      <xdr:nvSpPr>
        <xdr:cNvPr id="129"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30" name="フローチャート : 判断 129"/>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61</xdr:row>
      <xdr:rowOff>103294</xdr:rowOff>
    </xdr:to>
    <xdr:cxnSp macro="">
      <xdr:nvCxnSpPr>
        <xdr:cNvPr id="131" name="直線コネクタ 130"/>
        <xdr:cNvCxnSpPr/>
      </xdr:nvCxnSpPr>
      <xdr:spPr>
        <a:xfrm>
          <a:off x="3225800" y="105054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2" name="フローチャート : 判断 131"/>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3" name="テキスト ボックス 132"/>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64</xdr:row>
      <xdr:rowOff>7196</xdr:rowOff>
    </xdr:to>
    <xdr:cxnSp macro="">
      <xdr:nvCxnSpPr>
        <xdr:cNvPr id="134" name="直線コネクタ 133"/>
        <xdr:cNvCxnSpPr/>
      </xdr:nvCxnSpPr>
      <xdr:spPr>
        <a:xfrm flipV="1">
          <a:off x="2336800" y="10505440"/>
          <a:ext cx="889000" cy="4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5" name="フローチャート : 判断 134"/>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6" name="テキスト ボックス 135"/>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30904</xdr:rowOff>
    </xdr:from>
    <xdr:to>
      <xdr:col>3</xdr:col>
      <xdr:colOff>279400</xdr:colOff>
      <xdr:row>64</xdr:row>
      <xdr:rowOff>7196</xdr:rowOff>
    </xdr:to>
    <xdr:cxnSp macro="">
      <xdr:nvCxnSpPr>
        <xdr:cNvPr id="137" name="直線コネクタ 136"/>
        <xdr:cNvCxnSpPr/>
      </xdr:nvCxnSpPr>
      <xdr:spPr>
        <a:xfrm>
          <a:off x="1447800" y="10489354"/>
          <a:ext cx="889000" cy="49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146473</xdr:rowOff>
    </xdr:from>
    <xdr:to>
      <xdr:col>3</xdr:col>
      <xdr:colOff>330200</xdr:colOff>
      <xdr:row>63</xdr:row>
      <xdr:rowOff>76623</xdr:rowOff>
    </xdr:to>
    <xdr:sp macro="" textlink="">
      <xdr:nvSpPr>
        <xdr:cNvPr id="138" name="フローチャート : 判断 137"/>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86800</xdr:rowOff>
    </xdr:from>
    <xdr:ext cx="762000" cy="259045"/>
    <xdr:sp macro="" textlink="">
      <xdr:nvSpPr>
        <xdr:cNvPr id="139" name="テキスト ボックス 138"/>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57573</xdr:rowOff>
    </xdr:from>
    <xdr:to>
      <xdr:col>2</xdr:col>
      <xdr:colOff>127000</xdr:colOff>
      <xdr:row>59</xdr:row>
      <xdr:rowOff>159173</xdr:rowOff>
    </xdr:to>
    <xdr:sp macro="" textlink="">
      <xdr:nvSpPr>
        <xdr:cNvPr id="140" name="フローチャート : 判断 139"/>
        <xdr:cNvSpPr/>
      </xdr:nvSpPr>
      <xdr:spPr>
        <a:xfrm>
          <a:off x="1397000" y="101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169350</xdr:rowOff>
    </xdr:from>
    <xdr:ext cx="762000" cy="259045"/>
    <xdr:sp macro="" textlink="">
      <xdr:nvSpPr>
        <xdr:cNvPr id="141" name="テキスト ボックス 140"/>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124883</xdr:rowOff>
    </xdr:from>
    <xdr:to>
      <xdr:col>7</xdr:col>
      <xdr:colOff>203200</xdr:colOff>
      <xdr:row>62</xdr:row>
      <xdr:rowOff>55033</xdr:rowOff>
    </xdr:to>
    <xdr:sp macro="" textlink="">
      <xdr:nvSpPr>
        <xdr:cNvPr id="147" name="円/楕円 146"/>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46160</xdr:rowOff>
    </xdr:from>
    <xdr:ext cx="762000" cy="259045"/>
    <xdr:sp macro="" textlink="">
      <xdr:nvSpPr>
        <xdr:cNvPr id="148" name="財政構造の弾力性該当値テキスト"/>
        <xdr:cNvSpPr txBox="1"/>
      </xdr:nvSpPr>
      <xdr:spPr>
        <a:xfrm>
          <a:off x="5041900" y="1050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52494</xdr:rowOff>
    </xdr:from>
    <xdr:to>
      <xdr:col>6</xdr:col>
      <xdr:colOff>50800</xdr:colOff>
      <xdr:row>61</xdr:row>
      <xdr:rowOff>154094</xdr:rowOff>
    </xdr:to>
    <xdr:sp macro="" textlink="">
      <xdr:nvSpPr>
        <xdr:cNvPr id="149" name="円/楕円 148"/>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164271</xdr:rowOff>
    </xdr:from>
    <xdr:ext cx="736600" cy="259045"/>
    <xdr:sp macro="" textlink="">
      <xdr:nvSpPr>
        <xdr:cNvPr id="150" name="テキスト ボックス 149"/>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1" name="円/楕円 150"/>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2" name="テキスト ボックス 151"/>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127846</xdr:rowOff>
    </xdr:from>
    <xdr:to>
      <xdr:col>3</xdr:col>
      <xdr:colOff>330200</xdr:colOff>
      <xdr:row>64</xdr:row>
      <xdr:rowOff>57996</xdr:rowOff>
    </xdr:to>
    <xdr:sp macro="" textlink="">
      <xdr:nvSpPr>
        <xdr:cNvPr id="153" name="円/楕円 152"/>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42773</xdr:rowOff>
    </xdr:from>
    <xdr:ext cx="762000" cy="259045"/>
    <xdr:sp macro="" textlink="">
      <xdr:nvSpPr>
        <xdr:cNvPr id="154" name="テキスト ボックス 153"/>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151554</xdr:rowOff>
    </xdr:from>
    <xdr:to>
      <xdr:col>2</xdr:col>
      <xdr:colOff>127000</xdr:colOff>
      <xdr:row>61</xdr:row>
      <xdr:rowOff>81704</xdr:rowOff>
    </xdr:to>
    <xdr:sp macro="" textlink="">
      <xdr:nvSpPr>
        <xdr:cNvPr id="155" name="円/楕円 154"/>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66481</xdr:rowOff>
    </xdr:from>
    <xdr:ext cx="762000" cy="259045"/>
    <xdr:sp macro="" textlink="">
      <xdr:nvSpPr>
        <xdr:cNvPr id="156" name="テキスト ボックス 155"/>
        <xdr:cNvSpPr txBox="1"/>
      </xdr:nvSpPr>
      <xdr:spPr>
        <a:xfrm>
          <a:off x="1066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[119,786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前年度より人口は増加したが、人件費及び物件費も前年度比で増加したことから、平成２６年度の人口１人当たり人件費・物件費等決算額は１１９，７８６円となり、</a:t>
          </a:r>
          <a:r>
            <a:rPr kumimoji="1" lang="ja-JP" altLang="en-US" sz="1300">
              <a:solidFill>
                <a:sysClr val="windowText" lastClr="000000"/>
              </a:solidFill>
              <a:latin typeface="ＭＳ Ｐゴシック"/>
            </a:rPr>
            <a:t>前年度より３，８９７円増加した。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宮城県平均（１３７，６００円）は下回るものの、類似団体平均（１０９，９２０円）を９，８６６円上回っていることから、今後も必要な質と量を維持しながら、物件費等経費の継続的な見直しに取り組んでいく。</a:t>
          </a:r>
          <a:endParaRPr kumimoji="1" lang="en-US" altLang="ja-JP"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91649</xdr:rowOff>
    </xdr:from>
    <xdr:to>
      <xdr:col>7</xdr:col>
      <xdr:colOff>152400</xdr:colOff>
      <xdr:row>82</xdr:row>
      <xdr:rowOff>96442</xdr:rowOff>
    </xdr:to>
    <xdr:cxnSp macro="">
      <xdr:nvCxnSpPr>
        <xdr:cNvPr id="184" name="直線コネクタ 183"/>
        <xdr:cNvCxnSpPr/>
      </xdr:nvCxnSpPr>
      <xdr:spPr>
        <a:xfrm flipV="1">
          <a:off x="4953000" y="13807649"/>
          <a:ext cx="0" cy="34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68519</xdr:rowOff>
    </xdr:from>
    <xdr:ext cx="762000" cy="259045"/>
    <xdr:sp macro="" textlink="">
      <xdr:nvSpPr>
        <xdr:cNvPr id="185" name="人件費・物件費等の状況最小値テキスト"/>
        <xdr:cNvSpPr txBox="1"/>
      </xdr:nvSpPr>
      <xdr:spPr>
        <a:xfrm>
          <a:off x="5041900" y="1412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128,413</a:t>
          </a:r>
          <a:endParaRPr kumimoji="1" lang="ja-JP" altLang="en-US" sz="1000" b="1">
            <a:latin typeface="ＭＳ Ｐゴシック"/>
          </a:endParaRPr>
        </a:p>
      </xdr:txBody>
    </xdr:sp>
    <xdr:clientData/>
  </xdr:oneCellAnchor>
  <xdr:twoCellAnchor>
    <xdr:from>
      <xdr:col>7</xdr:col>
      <xdr:colOff>63500</xdr:colOff>
      <xdr:row>82</xdr:row>
      <xdr:rowOff>96442</xdr:rowOff>
    </xdr:from>
    <xdr:to>
      <xdr:col>7</xdr:col>
      <xdr:colOff>241300</xdr:colOff>
      <xdr:row>82</xdr:row>
      <xdr:rowOff>96442</xdr:rowOff>
    </xdr:to>
    <xdr:cxnSp macro="">
      <xdr:nvCxnSpPr>
        <xdr:cNvPr id="186" name="直線コネクタ 185"/>
        <xdr:cNvCxnSpPr/>
      </xdr:nvCxnSpPr>
      <xdr:spPr>
        <a:xfrm>
          <a:off x="4864100" y="14155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6576</xdr:rowOff>
    </xdr:from>
    <xdr:ext cx="762000" cy="259045"/>
    <xdr:sp macro="" textlink="">
      <xdr:nvSpPr>
        <xdr:cNvPr id="187" name="人件費・物件費等の状況最大値テキスト"/>
        <xdr:cNvSpPr txBox="1"/>
      </xdr:nvSpPr>
      <xdr:spPr>
        <a:xfrm>
          <a:off x="5041900" y="135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92,390</a:t>
          </a:r>
          <a:endParaRPr kumimoji="1" lang="ja-JP" altLang="en-US" sz="1000" b="1">
            <a:latin typeface="ＭＳ Ｐゴシック"/>
          </a:endParaRPr>
        </a:p>
      </xdr:txBody>
    </xdr:sp>
    <xdr:clientData/>
  </xdr:oneCellAnchor>
  <xdr:twoCellAnchor>
    <xdr:from>
      <xdr:col>7</xdr:col>
      <xdr:colOff>63500</xdr:colOff>
      <xdr:row>80</xdr:row>
      <xdr:rowOff>91649</xdr:rowOff>
    </xdr:from>
    <xdr:to>
      <xdr:col>7</xdr:col>
      <xdr:colOff>241300</xdr:colOff>
      <xdr:row>80</xdr:row>
      <xdr:rowOff>91649</xdr:rowOff>
    </xdr:to>
    <xdr:cxnSp macro="">
      <xdr:nvCxnSpPr>
        <xdr:cNvPr id="188" name="直線コネクタ 187"/>
        <xdr:cNvCxnSpPr/>
      </xdr:nvCxnSpPr>
      <xdr:spPr>
        <a:xfrm>
          <a:off x="4864100" y="1380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147011</xdr:rowOff>
    </xdr:from>
    <xdr:to>
      <xdr:col>7</xdr:col>
      <xdr:colOff>152400</xdr:colOff>
      <xdr:row>82</xdr:row>
      <xdr:rowOff>13174</xdr:rowOff>
    </xdr:to>
    <xdr:cxnSp macro="">
      <xdr:nvCxnSpPr>
        <xdr:cNvPr id="189" name="直線コネクタ 188"/>
        <xdr:cNvCxnSpPr/>
      </xdr:nvCxnSpPr>
      <xdr:spPr>
        <a:xfrm>
          <a:off x="4114800" y="14034461"/>
          <a:ext cx="838200" cy="3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55125</xdr:rowOff>
    </xdr:from>
    <xdr:ext cx="762000" cy="259045"/>
    <xdr:sp macro="" textlink="">
      <xdr:nvSpPr>
        <xdr:cNvPr id="190" name="人件費・物件費等の状況平均値テキスト"/>
        <xdr:cNvSpPr txBox="1"/>
      </xdr:nvSpPr>
      <xdr:spPr>
        <a:xfrm>
          <a:off x="5041900" y="13771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38598</xdr:rowOff>
    </xdr:from>
    <xdr:to>
      <xdr:col>7</xdr:col>
      <xdr:colOff>203200</xdr:colOff>
      <xdr:row>81</xdr:row>
      <xdr:rowOff>140198</xdr:rowOff>
    </xdr:to>
    <xdr:sp macro="" textlink="">
      <xdr:nvSpPr>
        <xdr:cNvPr id="191" name="フローチャート : 判断 190"/>
        <xdr:cNvSpPr/>
      </xdr:nvSpPr>
      <xdr:spPr>
        <a:xfrm>
          <a:off x="4902200" y="139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147011</xdr:rowOff>
    </xdr:from>
    <xdr:to>
      <xdr:col>6</xdr:col>
      <xdr:colOff>0</xdr:colOff>
      <xdr:row>82</xdr:row>
      <xdr:rowOff>68799</xdr:rowOff>
    </xdr:to>
    <xdr:cxnSp macro="">
      <xdr:nvCxnSpPr>
        <xdr:cNvPr id="192" name="直線コネクタ 191"/>
        <xdr:cNvCxnSpPr/>
      </xdr:nvCxnSpPr>
      <xdr:spPr>
        <a:xfrm flipV="1">
          <a:off x="3225800" y="14034461"/>
          <a:ext cx="889000" cy="9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6688</xdr:rowOff>
    </xdr:from>
    <xdr:to>
      <xdr:col>6</xdr:col>
      <xdr:colOff>50800</xdr:colOff>
      <xdr:row>81</xdr:row>
      <xdr:rowOff>108288</xdr:rowOff>
    </xdr:to>
    <xdr:sp macro="" textlink="">
      <xdr:nvSpPr>
        <xdr:cNvPr id="193" name="フローチャート : 判断 192"/>
        <xdr:cNvSpPr/>
      </xdr:nvSpPr>
      <xdr:spPr>
        <a:xfrm>
          <a:off x="4064000" y="138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118465</xdr:rowOff>
    </xdr:from>
    <xdr:ext cx="736600" cy="259045"/>
    <xdr:sp macro="" textlink="">
      <xdr:nvSpPr>
        <xdr:cNvPr id="194" name="テキスト ボックス 193"/>
        <xdr:cNvSpPr txBox="1"/>
      </xdr:nvSpPr>
      <xdr:spPr>
        <a:xfrm>
          <a:off x="3733800" y="1366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68799</xdr:rowOff>
    </xdr:from>
    <xdr:to>
      <xdr:col>4</xdr:col>
      <xdr:colOff>482600</xdr:colOff>
      <xdr:row>89</xdr:row>
      <xdr:rowOff>113573</xdr:rowOff>
    </xdr:to>
    <xdr:cxnSp macro="">
      <xdr:nvCxnSpPr>
        <xdr:cNvPr id="195" name="直線コネクタ 194"/>
        <xdr:cNvCxnSpPr/>
      </xdr:nvCxnSpPr>
      <xdr:spPr>
        <a:xfrm flipV="1">
          <a:off x="2336800" y="14127699"/>
          <a:ext cx="889000" cy="12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52014</xdr:rowOff>
    </xdr:from>
    <xdr:to>
      <xdr:col>4</xdr:col>
      <xdr:colOff>533400</xdr:colOff>
      <xdr:row>81</xdr:row>
      <xdr:rowOff>153614</xdr:rowOff>
    </xdr:to>
    <xdr:sp macro="" textlink="">
      <xdr:nvSpPr>
        <xdr:cNvPr id="196" name="フローチャート : 判断 195"/>
        <xdr:cNvSpPr/>
      </xdr:nvSpPr>
      <xdr:spPr>
        <a:xfrm>
          <a:off x="3175000" y="1393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163791</xdr:rowOff>
    </xdr:from>
    <xdr:ext cx="762000" cy="259045"/>
    <xdr:sp macro="" textlink="">
      <xdr:nvSpPr>
        <xdr:cNvPr id="197" name="テキスト ボックス 196"/>
        <xdr:cNvSpPr txBox="1"/>
      </xdr:nvSpPr>
      <xdr:spPr>
        <a:xfrm>
          <a:off x="2844800" y="1370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124009</xdr:rowOff>
    </xdr:from>
    <xdr:to>
      <xdr:col>3</xdr:col>
      <xdr:colOff>279400</xdr:colOff>
      <xdr:row>89</xdr:row>
      <xdr:rowOff>113573</xdr:rowOff>
    </xdr:to>
    <xdr:cxnSp macro="">
      <xdr:nvCxnSpPr>
        <xdr:cNvPr id="198" name="直線コネクタ 197"/>
        <xdr:cNvCxnSpPr/>
      </xdr:nvCxnSpPr>
      <xdr:spPr>
        <a:xfrm>
          <a:off x="1447800" y="14011459"/>
          <a:ext cx="889000" cy="136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57707</xdr:rowOff>
    </xdr:from>
    <xdr:to>
      <xdr:col>3</xdr:col>
      <xdr:colOff>330200</xdr:colOff>
      <xdr:row>82</xdr:row>
      <xdr:rowOff>159307</xdr:rowOff>
    </xdr:to>
    <xdr:sp macro="" textlink="">
      <xdr:nvSpPr>
        <xdr:cNvPr id="199" name="フローチャート : 判断 198"/>
        <xdr:cNvSpPr/>
      </xdr:nvSpPr>
      <xdr:spPr>
        <a:xfrm>
          <a:off x="2286000" y="1411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169484</xdr:rowOff>
    </xdr:from>
    <xdr:ext cx="762000" cy="259045"/>
    <xdr:sp macro="" textlink="">
      <xdr:nvSpPr>
        <xdr:cNvPr id="200" name="テキスト ボックス 199"/>
        <xdr:cNvSpPr txBox="1"/>
      </xdr:nvSpPr>
      <xdr:spPr>
        <a:xfrm>
          <a:off x="1955800" y="1388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114520</xdr:rowOff>
    </xdr:from>
    <xdr:to>
      <xdr:col>2</xdr:col>
      <xdr:colOff>127000</xdr:colOff>
      <xdr:row>82</xdr:row>
      <xdr:rowOff>44670</xdr:rowOff>
    </xdr:to>
    <xdr:sp macro="" textlink="">
      <xdr:nvSpPr>
        <xdr:cNvPr id="201" name="フローチャート : 判断 200"/>
        <xdr:cNvSpPr/>
      </xdr:nvSpPr>
      <xdr:spPr>
        <a:xfrm>
          <a:off x="1397000" y="140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29447</xdr:rowOff>
    </xdr:from>
    <xdr:ext cx="762000" cy="259045"/>
    <xdr:sp macro="" textlink="">
      <xdr:nvSpPr>
        <xdr:cNvPr id="202" name="テキスト ボックス 201"/>
        <xdr:cNvSpPr txBox="1"/>
      </xdr:nvSpPr>
      <xdr:spPr>
        <a:xfrm>
          <a:off x="1066800" y="1408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133824</xdr:rowOff>
    </xdr:from>
    <xdr:to>
      <xdr:col>7</xdr:col>
      <xdr:colOff>203200</xdr:colOff>
      <xdr:row>82</xdr:row>
      <xdr:rowOff>63974</xdr:rowOff>
    </xdr:to>
    <xdr:sp macro="" textlink="">
      <xdr:nvSpPr>
        <xdr:cNvPr id="208" name="円/楕円 207"/>
        <xdr:cNvSpPr/>
      </xdr:nvSpPr>
      <xdr:spPr>
        <a:xfrm>
          <a:off x="4902200" y="140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29701</xdr:rowOff>
    </xdr:from>
    <xdr:ext cx="762000" cy="259045"/>
    <xdr:sp macro="" textlink="">
      <xdr:nvSpPr>
        <xdr:cNvPr id="209" name="人件費・物件費等の状況該当値テキスト"/>
        <xdr:cNvSpPr txBox="1"/>
      </xdr:nvSpPr>
      <xdr:spPr>
        <a:xfrm>
          <a:off x="5041900" y="1391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119,786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96211</xdr:rowOff>
    </xdr:from>
    <xdr:to>
      <xdr:col>6</xdr:col>
      <xdr:colOff>50800</xdr:colOff>
      <xdr:row>82</xdr:row>
      <xdr:rowOff>26361</xdr:rowOff>
    </xdr:to>
    <xdr:sp macro="" textlink="">
      <xdr:nvSpPr>
        <xdr:cNvPr id="210" name="円/楕円 209"/>
        <xdr:cNvSpPr/>
      </xdr:nvSpPr>
      <xdr:spPr>
        <a:xfrm>
          <a:off x="4064000" y="139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11138</xdr:rowOff>
    </xdr:from>
    <xdr:ext cx="736600" cy="259045"/>
    <xdr:sp macro="" textlink="">
      <xdr:nvSpPr>
        <xdr:cNvPr id="211" name="テキスト ボックス 210"/>
        <xdr:cNvSpPr txBox="1"/>
      </xdr:nvSpPr>
      <xdr:spPr>
        <a:xfrm>
          <a:off x="3733800" y="1407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115,889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17999</xdr:rowOff>
    </xdr:from>
    <xdr:to>
      <xdr:col>4</xdr:col>
      <xdr:colOff>533400</xdr:colOff>
      <xdr:row>82</xdr:row>
      <xdr:rowOff>119599</xdr:rowOff>
    </xdr:to>
    <xdr:sp macro="" textlink="">
      <xdr:nvSpPr>
        <xdr:cNvPr id="212" name="円/楕円 211"/>
        <xdr:cNvSpPr/>
      </xdr:nvSpPr>
      <xdr:spPr>
        <a:xfrm>
          <a:off x="3175000" y="140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104376</xdr:rowOff>
    </xdr:from>
    <xdr:ext cx="762000" cy="259045"/>
    <xdr:sp macro="" textlink="">
      <xdr:nvSpPr>
        <xdr:cNvPr id="213" name="テキスト ボックス 212"/>
        <xdr:cNvSpPr txBox="1"/>
      </xdr:nvSpPr>
      <xdr:spPr>
        <a:xfrm>
          <a:off x="2844800" y="1416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125,549</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62773</xdr:rowOff>
    </xdr:from>
    <xdr:to>
      <xdr:col>3</xdr:col>
      <xdr:colOff>330200</xdr:colOff>
      <xdr:row>89</xdr:row>
      <xdr:rowOff>164373</xdr:rowOff>
    </xdr:to>
    <xdr:sp macro="" textlink="">
      <xdr:nvSpPr>
        <xdr:cNvPr id="214" name="円/楕円 213"/>
        <xdr:cNvSpPr/>
      </xdr:nvSpPr>
      <xdr:spPr>
        <a:xfrm>
          <a:off x="2286000" y="153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149150</xdr:rowOff>
    </xdr:from>
    <xdr:ext cx="762000" cy="259045"/>
    <xdr:sp macro="" textlink="">
      <xdr:nvSpPr>
        <xdr:cNvPr id="215" name="テキスト ボックス 214"/>
        <xdr:cNvSpPr txBox="1"/>
      </xdr:nvSpPr>
      <xdr:spPr>
        <a:xfrm>
          <a:off x="1955800" y="1540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254,530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73209</xdr:rowOff>
    </xdr:from>
    <xdr:to>
      <xdr:col>2</xdr:col>
      <xdr:colOff>127000</xdr:colOff>
      <xdr:row>82</xdr:row>
      <xdr:rowOff>3359</xdr:rowOff>
    </xdr:to>
    <xdr:sp macro="" textlink="">
      <xdr:nvSpPr>
        <xdr:cNvPr id="216" name="円/楕円 215"/>
        <xdr:cNvSpPr/>
      </xdr:nvSpPr>
      <xdr:spPr>
        <a:xfrm>
          <a:off x="1397000" y="139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13536</xdr:rowOff>
    </xdr:from>
    <xdr:ext cx="762000" cy="259045"/>
    <xdr:sp macro="" textlink="">
      <xdr:nvSpPr>
        <xdr:cNvPr id="217" name="テキスト ボックス 216"/>
        <xdr:cNvSpPr txBox="1"/>
      </xdr:nvSpPr>
      <xdr:spPr>
        <a:xfrm>
          <a:off x="1066800" y="1372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en-US" sz="1300">
              <a:latin typeface="+mn-ea"/>
              <a:ea typeface="+mn-ea"/>
            </a:rPr>
            <a:t>平成２６年度のラスパイレス指数は９５．０となり、前年度より０．２ポイント低下した。前年度に引き続き類似団体平均を２．７ポイント下回っており、今後も給与の適正化に努める。</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9878</xdr:rowOff>
    </xdr:from>
    <xdr:to>
      <xdr:col>24</xdr:col>
      <xdr:colOff>558800</xdr:colOff>
      <xdr:row>86</xdr:row>
      <xdr:rowOff>115005</xdr:rowOff>
    </xdr:to>
    <xdr:cxnSp macro="">
      <xdr:nvCxnSpPr>
        <xdr:cNvPr id="246" name="直線コネクタ 245"/>
        <xdr:cNvCxnSpPr/>
      </xdr:nvCxnSpPr>
      <xdr:spPr>
        <a:xfrm flipV="1">
          <a:off x="17018000" y="14068778"/>
          <a:ext cx="0" cy="790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47"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48" name="直線コネクタ 247"/>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96255</xdr:rowOff>
    </xdr:from>
    <xdr:ext cx="762000" cy="259045"/>
    <xdr:sp macro="" textlink="">
      <xdr:nvSpPr>
        <xdr:cNvPr id="249" name="給与水準   （国との比較）最大値テキスト"/>
        <xdr:cNvSpPr txBox="1"/>
      </xdr:nvSpPr>
      <xdr:spPr>
        <a:xfrm>
          <a:off x="17106900" y="1381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82</xdr:row>
      <xdr:rowOff>9878</xdr:rowOff>
    </xdr:from>
    <xdr:to>
      <xdr:col>24</xdr:col>
      <xdr:colOff>647700</xdr:colOff>
      <xdr:row>82</xdr:row>
      <xdr:rowOff>9878</xdr:rowOff>
    </xdr:to>
    <xdr:cxnSp macro="">
      <xdr:nvCxnSpPr>
        <xdr:cNvPr id="250" name="直線コネクタ 249"/>
        <xdr:cNvCxnSpPr/>
      </xdr:nvCxnSpPr>
      <xdr:spPr>
        <a:xfrm>
          <a:off x="16929100" y="1406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9878</xdr:rowOff>
    </xdr:from>
    <xdr:to>
      <xdr:col>24</xdr:col>
      <xdr:colOff>558800</xdr:colOff>
      <xdr:row>82</xdr:row>
      <xdr:rowOff>36689</xdr:rowOff>
    </xdr:to>
    <xdr:cxnSp macro="">
      <xdr:nvCxnSpPr>
        <xdr:cNvPr id="251" name="直線コネクタ 250"/>
        <xdr:cNvCxnSpPr/>
      </xdr:nvCxnSpPr>
      <xdr:spPr>
        <a:xfrm flipV="1">
          <a:off x="16179800" y="140687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2"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3" name="フローチャート : 判断 252"/>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36689</xdr:rowOff>
    </xdr:from>
    <xdr:to>
      <xdr:col>23</xdr:col>
      <xdr:colOff>406400</xdr:colOff>
      <xdr:row>88</xdr:row>
      <xdr:rowOff>134055</xdr:rowOff>
    </xdr:to>
    <xdr:cxnSp macro="">
      <xdr:nvCxnSpPr>
        <xdr:cNvPr id="254" name="直線コネクタ 253"/>
        <xdr:cNvCxnSpPr/>
      </xdr:nvCxnSpPr>
      <xdr:spPr>
        <a:xfrm flipV="1">
          <a:off x="15290800" y="14095589"/>
          <a:ext cx="889000" cy="1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5" name="フローチャート : 判断 254"/>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6" name="テキスト ボックス 255"/>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134055</xdr:rowOff>
    </xdr:from>
    <xdr:to>
      <xdr:col>22</xdr:col>
      <xdr:colOff>203200</xdr:colOff>
      <xdr:row>89</xdr:row>
      <xdr:rowOff>16228</xdr:rowOff>
    </xdr:to>
    <xdr:cxnSp macro="">
      <xdr:nvCxnSpPr>
        <xdr:cNvPr id="257" name="直線コネクタ 256"/>
        <xdr:cNvCxnSpPr/>
      </xdr:nvCxnSpPr>
      <xdr:spPr>
        <a:xfrm flipV="1">
          <a:off x="14401800" y="152216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21872</xdr:rowOff>
    </xdr:from>
    <xdr:to>
      <xdr:col>22</xdr:col>
      <xdr:colOff>254000</xdr:colOff>
      <xdr:row>90</xdr:row>
      <xdr:rowOff>123472</xdr:rowOff>
    </xdr:to>
    <xdr:sp macro="" textlink="">
      <xdr:nvSpPr>
        <xdr:cNvPr id="258" name="フローチャート : 判断 257"/>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59" name="テキスト ボックス 258"/>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89</xdr:row>
      <xdr:rowOff>16228</xdr:rowOff>
    </xdr:to>
    <xdr:cxnSp macro="">
      <xdr:nvCxnSpPr>
        <xdr:cNvPr id="260" name="直線コネクタ 259"/>
        <xdr:cNvCxnSpPr/>
      </xdr:nvCxnSpPr>
      <xdr:spPr>
        <a:xfrm>
          <a:off x="13512800" y="14162616"/>
          <a:ext cx="889000" cy="11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1" name="フローチャート : 判断 260"/>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2" name="テキスト ボックス 261"/>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63" name="フローチャート : 判断 262"/>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64" name="テキスト ボックス 263"/>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70" name="円/楕円 269"/>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51805</xdr:rowOff>
    </xdr:from>
    <xdr:ext cx="762000" cy="259045"/>
    <xdr:sp macro="" textlink="">
      <xdr:nvSpPr>
        <xdr:cNvPr id="271" name="給与水準   （国との比較）該当値テキスト"/>
        <xdr:cNvSpPr txBox="1"/>
      </xdr:nvSpPr>
      <xdr:spPr>
        <a:xfrm>
          <a:off x="17106900" y="13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157339</xdr:rowOff>
    </xdr:from>
    <xdr:to>
      <xdr:col>23</xdr:col>
      <xdr:colOff>457200</xdr:colOff>
      <xdr:row>82</xdr:row>
      <xdr:rowOff>87489</xdr:rowOff>
    </xdr:to>
    <xdr:sp macro="" textlink="">
      <xdr:nvSpPr>
        <xdr:cNvPr id="272" name="円/楕円 271"/>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97666</xdr:rowOff>
    </xdr:from>
    <xdr:ext cx="736600" cy="259045"/>
    <xdr:sp macro="" textlink="">
      <xdr:nvSpPr>
        <xdr:cNvPr id="273" name="テキスト ボックス 272"/>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83255</xdr:rowOff>
    </xdr:from>
    <xdr:to>
      <xdr:col>22</xdr:col>
      <xdr:colOff>254000</xdr:colOff>
      <xdr:row>89</xdr:row>
      <xdr:rowOff>13405</xdr:rowOff>
    </xdr:to>
    <xdr:sp macro="" textlink="">
      <xdr:nvSpPr>
        <xdr:cNvPr id="274" name="円/楕円 273"/>
        <xdr:cNvSpPr/>
      </xdr:nvSpPr>
      <xdr:spPr>
        <a:xfrm>
          <a:off x="15240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23582</xdr:rowOff>
    </xdr:from>
    <xdr:ext cx="762000" cy="259045"/>
    <xdr:sp macro="" textlink="">
      <xdr:nvSpPr>
        <xdr:cNvPr id="275" name="テキスト ボックス 274"/>
        <xdr:cNvSpPr txBox="1"/>
      </xdr:nvSpPr>
      <xdr:spPr>
        <a:xfrm>
          <a:off x="14909800" y="1493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136878</xdr:rowOff>
    </xdr:from>
    <xdr:to>
      <xdr:col>21</xdr:col>
      <xdr:colOff>50800</xdr:colOff>
      <xdr:row>89</xdr:row>
      <xdr:rowOff>67028</xdr:rowOff>
    </xdr:to>
    <xdr:sp macro="" textlink="">
      <xdr:nvSpPr>
        <xdr:cNvPr id="276" name="円/楕円 275"/>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77205</xdr:rowOff>
    </xdr:from>
    <xdr:ext cx="762000" cy="259045"/>
    <xdr:sp macro="" textlink="">
      <xdr:nvSpPr>
        <xdr:cNvPr id="277" name="テキスト ボックス 276"/>
        <xdr:cNvSpPr txBox="1"/>
      </xdr:nvSpPr>
      <xdr:spPr>
        <a:xfrm>
          <a:off x="14020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52916</xdr:rowOff>
    </xdr:from>
    <xdr:to>
      <xdr:col>19</xdr:col>
      <xdr:colOff>533400</xdr:colOff>
      <xdr:row>82</xdr:row>
      <xdr:rowOff>154516</xdr:rowOff>
    </xdr:to>
    <xdr:sp macro="" textlink="">
      <xdr:nvSpPr>
        <xdr:cNvPr id="278" name="円/楕円 277"/>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164693</xdr:rowOff>
    </xdr:from>
    <xdr:ext cx="762000" cy="259045"/>
    <xdr:sp macro="" textlink="">
      <xdr:nvSpPr>
        <xdr:cNvPr id="279" name="テキスト ボックス 278"/>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前年度と比べて職員数の増減はなかったが、人口が増加したことから、平成２６年度の人口千人当たり職員数は７．１６人となり、前年度より０．１２ポイント低下した。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類似団体平均（６．６７人）を上回っているが、これは平成２３年度より類似団体の類型が変更となったことや、東日本大震災からの復旧復興を目指し、市独自に任期付職員を採用するなどマンパワーの確保に努めていることによる影響が大きいものと捉えてい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6" name="直線コネクタ 295"/>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7" name="テキスト ボックス 296"/>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0" name="直線コネクタ 29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1" name="テキスト ボックス 30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3810</xdr:rowOff>
    </xdr:from>
    <xdr:to>
      <xdr:col>24</xdr:col>
      <xdr:colOff>558800</xdr:colOff>
      <xdr:row>64</xdr:row>
      <xdr:rowOff>153988</xdr:rowOff>
    </xdr:to>
    <xdr:cxnSp macro="">
      <xdr:nvCxnSpPr>
        <xdr:cNvPr id="305" name="直線コネクタ 304"/>
        <xdr:cNvCxnSpPr/>
      </xdr:nvCxnSpPr>
      <xdr:spPr>
        <a:xfrm flipV="1">
          <a:off x="17018000" y="10119360"/>
          <a:ext cx="0" cy="1007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126065</xdr:rowOff>
    </xdr:from>
    <xdr:ext cx="762000" cy="259045"/>
    <xdr:sp macro="" textlink="">
      <xdr:nvSpPr>
        <xdr:cNvPr id="306" name="定員管理の状況最小値テキスト"/>
        <xdr:cNvSpPr txBox="1"/>
      </xdr:nvSpPr>
      <xdr:spPr>
        <a:xfrm>
          <a:off x="17106900" y="1109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24</xdr:col>
      <xdr:colOff>469900</xdr:colOff>
      <xdr:row>64</xdr:row>
      <xdr:rowOff>153988</xdr:rowOff>
    </xdr:from>
    <xdr:to>
      <xdr:col>24</xdr:col>
      <xdr:colOff>647700</xdr:colOff>
      <xdr:row>64</xdr:row>
      <xdr:rowOff>153988</xdr:rowOff>
    </xdr:to>
    <xdr:cxnSp macro="">
      <xdr:nvCxnSpPr>
        <xdr:cNvPr id="307" name="直線コネクタ 306"/>
        <xdr:cNvCxnSpPr/>
      </xdr:nvCxnSpPr>
      <xdr:spPr>
        <a:xfrm>
          <a:off x="16929100" y="1112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90187</xdr:rowOff>
    </xdr:from>
    <xdr:ext cx="762000" cy="259045"/>
    <xdr:sp macro="" textlink="">
      <xdr:nvSpPr>
        <xdr:cNvPr id="30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24</xdr:col>
      <xdr:colOff>469900</xdr:colOff>
      <xdr:row>59</xdr:row>
      <xdr:rowOff>3810</xdr:rowOff>
    </xdr:from>
    <xdr:to>
      <xdr:col>24</xdr:col>
      <xdr:colOff>647700</xdr:colOff>
      <xdr:row>59</xdr:row>
      <xdr:rowOff>3810</xdr:rowOff>
    </xdr:to>
    <xdr:cxnSp macro="">
      <xdr:nvCxnSpPr>
        <xdr:cNvPr id="309" name="直線コネクタ 30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90170</xdr:rowOff>
    </xdr:from>
    <xdr:to>
      <xdr:col>24</xdr:col>
      <xdr:colOff>558800</xdr:colOff>
      <xdr:row>63</xdr:row>
      <xdr:rowOff>162560</xdr:rowOff>
    </xdr:to>
    <xdr:cxnSp macro="">
      <xdr:nvCxnSpPr>
        <xdr:cNvPr id="310" name="直線コネクタ 309"/>
        <xdr:cNvCxnSpPr/>
      </xdr:nvCxnSpPr>
      <xdr:spPr>
        <a:xfrm flipV="1">
          <a:off x="16179800" y="108915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1"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2" name="フローチャート : 判断 311"/>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162560</xdr:rowOff>
    </xdr:from>
    <xdr:to>
      <xdr:col>23</xdr:col>
      <xdr:colOff>406400</xdr:colOff>
      <xdr:row>64</xdr:row>
      <xdr:rowOff>123825</xdr:rowOff>
    </xdr:to>
    <xdr:cxnSp macro="">
      <xdr:nvCxnSpPr>
        <xdr:cNvPr id="313" name="直線コネクタ 312"/>
        <xdr:cNvCxnSpPr/>
      </xdr:nvCxnSpPr>
      <xdr:spPr>
        <a:xfrm flipV="1">
          <a:off x="15290800" y="1096391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14" name="フローチャート : 判断 313"/>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15" name="テキスト ボックス 314"/>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123825</xdr:rowOff>
    </xdr:from>
    <xdr:to>
      <xdr:col>22</xdr:col>
      <xdr:colOff>203200</xdr:colOff>
      <xdr:row>64</xdr:row>
      <xdr:rowOff>123825</xdr:rowOff>
    </xdr:to>
    <xdr:cxnSp macro="">
      <xdr:nvCxnSpPr>
        <xdr:cNvPr id="316" name="直線コネクタ 315"/>
        <xdr:cNvCxnSpPr/>
      </xdr:nvCxnSpPr>
      <xdr:spPr>
        <a:xfrm>
          <a:off x="14401800" y="1109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147003</xdr:rowOff>
    </xdr:from>
    <xdr:to>
      <xdr:col>22</xdr:col>
      <xdr:colOff>254000</xdr:colOff>
      <xdr:row>62</xdr:row>
      <xdr:rowOff>77153</xdr:rowOff>
    </xdr:to>
    <xdr:sp macro="" textlink="">
      <xdr:nvSpPr>
        <xdr:cNvPr id="317" name="フローチャート : 判断 316"/>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87330</xdr:rowOff>
    </xdr:from>
    <xdr:ext cx="762000" cy="259045"/>
    <xdr:sp macro="" textlink="">
      <xdr:nvSpPr>
        <xdr:cNvPr id="318" name="テキスト ボックス 317"/>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123825</xdr:rowOff>
    </xdr:from>
    <xdr:to>
      <xdr:col>21</xdr:col>
      <xdr:colOff>0</xdr:colOff>
      <xdr:row>65</xdr:row>
      <xdr:rowOff>60960</xdr:rowOff>
    </xdr:to>
    <xdr:cxnSp macro="">
      <xdr:nvCxnSpPr>
        <xdr:cNvPr id="319" name="直線コネクタ 318"/>
        <xdr:cNvCxnSpPr/>
      </xdr:nvCxnSpPr>
      <xdr:spPr>
        <a:xfrm flipV="1">
          <a:off x="13512800" y="1109662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17780</xdr:rowOff>
    </xdr:from>
    <xdr:to>
      <xdr:col>21</xdr:col>
      <xdr:colOff>50800</xdr:colOff>
      <xdr:row>62</xdr:row>
      <xdr:rowOff>119380</xdr:rowOff>
    </xdr:to>
    <xdr:sp macro="" textlink="">
      <xdr:nvSpPr>
        <xdr:cNvPr id="320" name="フローチャート : 判断 319"/>
        <xdr:cNvSpPr/>
      </xdr:nvSpPr>
      <xdr:spPr>
        <a:xfrm>
          <a:off x="14351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129557</xdr:rowOff>
    </xdr:from>
    <xdr:ext cx="762000" cy="259045"/>
    <xdr:sp macro="" textlink="">
      <xdr:nvSpPr>
        <xdr:cNvPr id="321" name="テキスト ボックス 320"/>
        <xdr:cNvSpPr txBox="1"/>
      </xdr:nvSpPr>
      <xdr:spPr>
        <a:xfrm>
          <a:off x="14020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136843</xdr:rowOff>
    </xdr:from>
    <xdr:to>
      <xdr:col>19</xdr:col>
      <xdr:colOff>533400</xdr:colOff>
      <xdr:row>66</xdr:row>
      <xdr:rowOff>66993</xdr:rowOff>
    </xdr:to>
    <xdr:sp macro="" textlink="">
      <xdr:nvSpPr>
        <xdr:cNvPr id="322" name="フローチャート : 判断 321"/>
        <xdr:cNvSpPr/>
      </xdr:nvSpPr>
      <xdr:spPr>
        <a:xfrm>
          <a:off x="13462000" y="1128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51770</xdr:rowOff>
    </xdr:from>
    <xdr:ext cx="762000" cy="259045"/>
    <xdr:sp macro="" textlink="">
      <xdr:nvSpPr>
        <xdr:cNvPr id="323" name="テキスト ボックス 322"/>
        <xdr:cNvSpPr txBox="1"/>
      </xdr:nvSpPr>
      <xdr:spPr>
        <a:xfrm>
          <a:off x="13131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39370</xdr:rowOff>
    </xdr:from>
    <xdr:to>
      <xdr:col>24</xdr:col>
      <xdr:colOff>609600</xdr:colOff>
      <xdr:row>63</xdr:row>
      <xdr:rowOff>140970</xdr:rowOff>
    </xdr:to>
    <xdr:sp macro="" textlink="">
      <xdr:nvSpPr>
        <xdr:cNvPr id="329" name="円/楕円 328"/>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11447</xdr:rowOff>
    </xdr:from>
    <xdr:ext cx="762000" cy="259045"/>
    <xdr:sp macro="" textlink="">
      <xdr:nvSpPr>
        <xdr:cNvPr id="330" name="定員管理の状況該当値テキスト"/>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111760</xdr:rowOff>
    </xdr:from>
    <xdr:to>
      <xdr:col>23</xdr:col>
      <xdr:colOff>457200</xdr:colOff>
      <xdr:row>64</xdr:row>
      <xdr:rowOff>41910</xdr:rowOff>
    </xdr:to>
    <xdr:sp macro="" textlink="">
      <xdr:nvSpPr>
        <xdr:cNvPr id="331" name="円/楕円 330"/>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26687</xdr:rowOff>
    </xdr:from>
    <xdr:ext cx="736600" cy="259045"/>
    <xdr:sp macro="" textlink="">
      <xdr:nvSpPr>
        <xdr:cNvPr id="332" name="テキスト ボックス 331"/>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73025</xdr:rowOff>
    </xdr:from>
    <xdr:to>
      <xdr:col>22</xdr:col>
      <xdr:colOff>254000</xdr:colOff>
      <xdr:row>65</xdr:row>
      <xdr:rowOff>3175</xdr:rowOff>
    </xdr:to>
    <xdr:sp macro="" textlink="">
      <xdr:nvSpPr>
        <xdr:cNvPr id="333" name="円/楕円 332"/>
        <xdr:cNvSpPr/>
      </xdr:nvSpPr>
      <xdr:spPr>
        <a:xfrm>
          <a:off x="15240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159402</xdr:rowOff>
    </xdr:from>
    <xdr:ext cx="762000" cy="259045"/>
    <xdr:sp macro="" textlink="">
      <xdr:nvSpPr>
        <xdr:cNvPr id="334" name="テキスト ボックス 333"/>
        <xdr:cNvSpPr txBox="1"/>
      </xdr:nvSpPr>
      <xdr:spPr>
        <a:xfrm>
          <a:off x="14909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73025</xdr:rowOff>
    </xdr:from>
    <xdr:to>
      <xdr:col>21</xdr:col>
      <xdr:colOff>50800</xdr:colOff>
      <xdr:row>65</xdr:row>
      <xdr:rowOff>3175</xdr:rowOff>
    </xdr:to>
    <xdr:sp macro="" textlink="">
      <xdr:nvSpPr>
        <xdr:cNvPr id="335" name="円/楕円 334"/>
        <xdr:cNvSpPr/>
      </xdr:nvSpPr>
      <xdr:spPr>
        <a:xfrm>
          <a:off x="14351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159402</xdr:rowOff>
    </xdr:from>
    <xdr:ext cx="762000" cy="259045"/>
    <xdr:sp macro="" textlink="">
      <xdr:nvSpPr>
        <xdr:cNvPr id="336" name="テキスト ボックス 335"/>
        <xdr:cNvSpPr txBox="1"/>
      </xdr:nvSpPr>
      <xdr:spPr>
        <a:xfrm>
          <a:off x="14020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10160</xdr:rowOff>
    </xdr:from>
    <xdr:to>
      <xdr:col>19</xdr:col>
      <xdr:colOff>533400</xdr:colOff>
      <xdr:row>65</xdr:row>
      <xdr:rowOff>111760</xdr:rowOff>
    </xdr:to>
    <xdr:sp macro="" textlink="">
      <xdr:nvSpPr>
        <xdr:cNvPr id="337" name="円/楕円 336"/>
        <xdr:cNvSpPr/>
      </xdr:nvSpPr>
      <xdr:spPr>
        <a:xfrm>
          <a:off x="13462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121937</xdr:rowOff>
    </xdr:from>
    <xdr:ext cx="762000" cy="259045"/>
    <xdr:sp macro="" textlink="">
      <xdr:nvSpPr>
        <xdr:cNvPr id="338" name="テキスト ボックス 337"/>
        <xdr:cNvSpPr txBox="1"/>
      </xdr:nvSpPr>
      <xdr:spPr>
        <a:xfrm>
          <a:off x="13131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公営企業債の元利償還金に対する繰入金の減少等</a:t>
          </a:r>
          <a:r>
            <a:rPr kumimoji="1" lang="ja-JP" altLang="en-US"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平成２６年度の実質公債比率は７．７％となった。</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前年度より１．４ポイント（</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）低下しており、</a:t>
          </a:r>
          <a:r>
            <a:rPr lang="ja-JP" altLang="en-US" sz="1100">
              <a:effectLst/>
            </a:rPr>
            <a:t>引き続き、類似団体平均（９．３％）、宮城県平均（１０．４％）を下回る水準を維持している。</a:t>
          </a:r>
          <a:endParaRPr lang="en-US" altLang="ja-JP" sz="1100">
            <a:solidFill>
              <a:schemeClr val="dk1"/>
            </a:solidFill>
            <a:effectLst/>
            <a:latin typeface="+mn-lt"/>
            <a:ea typeface="+mn-ea"/>
            <a:cs typeface="+mn-cs"/>
          </a:endParaRPr>
        </a:p>
        <a:p>
          <a:pPr eaLnBrk="1" fontAlgn="auto" latinLnBrk="0" hangingPunct="1"/>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グラフ中の平成２５年度実質公債比率は、９．２％となっているが、平成２６年度算定時において、平成２５年度算定分の算定誤りが判明し、同比率の訂正を行っている。訂正後の比率は９．１％となり、訂正前と比較して０．１ポイントの低下となる。</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46</xdr:row>
      <xdr:rowOff>40519</xdr:rowOff>
    </xdr:to>
    <xdr:cxnSp macro="">
      <xdr:nvCxnSpPr>
        <xdr:cNvPr id="369" name="直線コネクタ 368"/>
        <xdr:cNvCxnSpPr/>
      </xdr:nvCxnSpPr>
      <xdr:spPr>
        <a:xfrm flipV="1">
          <a:off x="17018000" y="6261100"/>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12596</xdr:rowOff>
    </xdr:from>
    <xdr:ext cx="762000" cy="259045"/>
    <xdr:sp macro="" textlink="">
      <xdr:nvSpPr>
        <xdr:cNvPr id="370"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46</xdr:row>
      <xdr:rowOff>40519</xdr:rowOff>
    </xdr:from>
    <xdr:to>
      <xdr:col>24</xdr:col>
      <xdr:colOff>647700</xdr:colOff>
      <xdr:row>46</xdr:row>
      <xdr:rowOff>40519</xdr:rowOff>
    </xdr:to>
    <xdr:cxnSp macro="">
      <xdr:nvCxnSpPr>
        <xdr:cNvPr id="371" name="直線コネクタ 370"/>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149981</xdr:rowOff>
    </xdr:from>
    <xdr:to>
      <xdr:col>24</xdr:col>
      <xdr:colOff>558800</xdr:colOff>
      <xdr:row>41</xdr:row>
      <xdr:rowOff>150888</xdr:rowOff>
    </xdr:to>
    <xdr:cxnSp macro="">
      <xdr:nvCxnSpPr>
        <xdr:cNvPr id="374" name="直線コネクタ 373"/>
        <xdr:cNvCxnSpPr/>
      </xdr:nvCxnSpPr>
      <xdr:spPr>
        <a:xfrm flipV="1">
          <a:off x="16179800" y="7007981"/>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83655</xdr:rowOff>
    </xdr:from>
    <xdr:ext cx="762000" cy="259045"/>
    <xdr:sp macro="" textlink="">
      <xdr:nvSpPr>
        <xdr:cNvPr id="375" name="公債費負担の状況平均値テキスト"/>
        <xdr:cNvSpPr txBox="1"/>
      </xdr:nvSpPr>
      <xdr:spPr>
        <a:xfrm>
          <a:off x="17106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111578</xdr:rowOff>
    </xdr:from>
    <xdr:to>
      <xdr:col>24</xdr:col>
      <xdr:colOff>609600</xdr:colOff>
      <xdr:row>42</xdr:row>
      <xdr:rowOff>41728</xdr:rowOff>
    </xdr:to>
    <xdr:sp macro="" textlink="">
      <xdr:nvSpPr>
        <xdr:cNvPr id="376" name="フローチャート : 判断 375"/>
        <xdr:cNvSpPr/>
      </xdr:nvSpPr>
      <xdr:spPr>
        <a:xfrm>
          <a:off x="16967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150888</xdr:rowOff>
    </xdr:from>
    <xdr:to>
      <xdr:col>23</xdr:col>
      <xdr:colOff>406400</xdr:colOff>
      <xdr:row>42</xdr:row>
      <xdr:rowOff>94343</xdr:rowOff>
    </xdr:to>
    <xdr:cxnSp macro="">
      <xdr:nvCxnSpPr>
        <xdr:cNvPr id="377" name="直線コネクタ 376"/>
        <xdr:cNvCxnSpPr/>
      </xdr:nvCxnSpPr>
      <xdr:spPr>
        <a:xfrm flipV="1">
          <a:off x="15290800" y="71803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78" name="フローチャート : 判断 377"/>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79" name="テキスト ボックス 378"/>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82852</xdr:rowOff>
    </xdr:from>
    <xdr:to>
      <xdr:col>22</xdr:col>
      <xdr:colOff>203200</xdr:colOff>
      <xdr:row>42</xdr:row>
      <xdr:rowOff>94343</xdr:rowOff>
    </xdr:to>
    <xdr:cxnSp macro="">
      <xdr:nvCxnSpPr>
        <xdr:cNvPr id="380" name="直線コネクタ 379"/>
        <xdr:cNvCxnSpPr/>
      </xdr:nvCxnSpPr>
      <xdr:spPr>
        <a:xfrm>
          <a:off x="14401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43543</xdr:rowOff>
    </xdr:from>
    <xdr:to>
      <xdr:col>22</xdr:col>
      <xdr:colOff>254000</xdr:colOff>
      <xdr:row>42</xdr:row>
      <xdr:rowOff>145143</xdr:rowOff>
    </xdr:to>
    <xdr:sp macro="" textlink="">
      <xdr:nvSpPr>
        <xdr:cNvPr id="381" name="フローチャート : 判断 380"/>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155320</xdr:rowOff>
    </xdr:from>
    <xdr:ext cx="762000" cy="259045"/>
    <xdr:sp macro="" textlink="">
      <xdr:nvSpPr>
        <xdr:cNvPr id="382" name="テキスト ボックス 381"/>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82852</xdr:rowOff>
    </xdr:from>
    <xdr:to>
      <xdr:col>21</xdr:col>
      <xdr:colOff>0</xdr:colOff>
      <xdr:row>42</xdr:row>
      <xdr:rowOff>117324</xdr:rowOff>
    </xdr:to>
    <xdr:cxnSp macro="">
      <xdr:nvCxnSpPr>
        <xdr:cNvPr id="383" name="直線コネクタ 382"/>
        <xdr:cNvCxnSpPr/>
      </xdr:nvCxnSpPr>
      <xdr:spPr>
        <a:xfrm flipV="1">
          <a:off x="13512800" y="72837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89505</xdr:rowOff>
    </xdr:from>
    <xdr:to>
      <xdr:col>21</xdr:col>
      <xdr:colOff>50800</xdr:colOff>
      <xdr:row>43</xdr:row>
      <xdr:rowOff>19655</xdr:rowOff>
    </xdr:to>
    <xdr:sp macro="" textlink="">
      <xdr:nvSpPr>
        <xdr:cNvPr id="384" name="フローチャート : 判断 383"/>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4432</xdr:rowOff>
    </xdr:from>
    <xdr:ext cx="762000" cy="259045"/>
    <xdr:sp macro="" textlink="">
      <xdr:nvSpPr>
        <xdr:cNvPr id="385" name="テキスト ボックス 384"/>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10885</xdr:rowOff>
    </xdr:from>
    <xdr:to>
      <xdr:col>19</xdr:col>
      <xdr:colOff>533400</xdr:colOff>
      <xdr:row>44</xdr:row>
      <xdr:rowOff>112485</xdr:rowOff>
    </xdr:to>
    <xdr:sp macro="" textlink="">
      <xdr:nvSpPr>
        <xdr:cNvPr id="386" name="フローチャート : 判断 385"/>
        <xdr:cNvSpPr/>
      </xdr:nvSpPr>
      <xdr:spPr>
        <a:xfrm>
          <a:off x="13462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97262</xdr:rowOff>
    </xdr:from>
    <xdr:ext cx="762000" cy="259045"/>
    <xdr:sp macro="" textlink="">
      <xdr:nvSpPr>
        <xdr:cNvPr id="387" name="テキスト ボックス 386"/>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99181</xdr:rowOff>
    </xdr:from>
    <xdr:to>
      <xdr:col>24</xdr:col>
      <xdr:colOff>609600</xdr:colOff>
      <xdr:row>41</xdr:row>
      <xdr:rowOff>29331</xdr:rowOff>
    </xdr:to>
    <xdr:sp macro="" textlink="">
      <xdr:nvSpPr>
        <xdr:cNvPr id="393" name="円/楕円 392"/>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115708</xdr:rowOff>
    </xdr:from>
    <xdr:ext cx="762000" cy="259045"/>
    <xdr:sp macro="" textlink="">
      <xdr:nvSpPr>
        <xdr:cNvPr id="394" name="公債費負担の状況該当値テキスト"/>
        <xdr:cNvSpPr txBox="1"/>
      </xdr:nvSpPr>
      <xdr:spPr>
        <a:xfrm>
          <a:off x="17106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100088</xdr:rowOff>
    </xdr:from>
    <xdr:to>
      <xdr:col>23</xdr:col>
      <xdr:colOff>457200</xdr:colOff>
      <xdr:row>42</xdr:row>
      <xdr:rowOff>30238</xdr:rowOff>
    </xdr:to>
    <xdr:sp macro="" textlink="">
      <xdr:nvSpPr>
        <xdr:cNvPr id="395" name="円/楕円 394"/>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40415</xdr:rowOff>
    </xdr:from>
    <xdr:ext cx="736600" cy="259045"/>
    <xdr:sp macro="" textlink="">
      <xdr:nvSpPr>
        <xdr:cNvPr id="396" name="テキスト ボックス 395"/>
        <xdr:cNvSpPr txBox="1"/>
      </xdr:nvSpPr>
      <xdr:spPr>
        <a:xfrm>
          <a:off x="15798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397" name="円/楕円 396"/>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398" name="テキスト ボックス 397"/>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32052</xdr:rowOff>
    </xdr:from>
    <xdr:to>
      <xdr:col>21</xdr:col>
      <xdr:colOff>50800</xdr:colOff>
      <xdr:row>42</xdr:row>
      <xdr:rowOff>133652</xdr:rowOff>
    </xdr:to>
    <xdr:sp macro="" textlink="">
      <xdr:nvSpPr>
        <xdr:cNvPr id="399" name="円/楕円 398"/>
        <xdr:cNvSpPr/>
      </xdr:nvSpPr>
      <xdr:spPr>
        <a:xfrm>
          <a:off x="14351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143829</xdr:rowOff>
    </xdr:from>
    <xdr:ext cx="762000" cy="259045"/>
    <xdr:sp macro="" textlink="">
      <xdr:nvSpPr>
        <xdr:cNvPr id="400" name="テキスト ボックス 399"/>
        <xdr:cNvSpPr txBox="1"/>
      </xdr:nvSpPr>
      <xdr:spPr>
        <a:xfrm>
          <a:off x="14020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401" name="円/楕円 400"/>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6851</xdr:rowOff>
    </xdr:from>
    <xdr:ext cx="762000" cy="259045"/>
    <xdr:sp macro="" textlink="">
      <xdr:nvSpPr>
        <xdr:cNvPr id="402" name="テキスト ボックス 401"/>
        <xdr:cNvSpPr txBox="1"/>
      </xdr:nvSpPr>
      <xdr:spPr>
        <a:xfrm>
          <a:off x="13131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将来負担</a:t>
          </a:r>
          <a:r>
            <a:rPr kumimoji="1" lang="ja-JP" altLang="ja-JP" sz="1300">
              <a:solidFill>
                <a:schemeClr val="dk1"/>
              </a:solidFill>
              <a:effectLst/>
              <a:latin typeface="+mn-lt"/>
              <a:ea typeface="+mn-ea"/>
              <a:cs typeface="+mn-cs"/>
            </a:rPr>
            <a:t>比率算定における分子（将来負担額から充当可能財源を控除した額）</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、負数となること</a:t>
          </a:r>
          <a:r>
            <a:rPr kumimoji="1" lang="ja-JP" altLang="en-US" sz="1300">
              <a:solidFill>
                <a:schemeClr val="dk1"/>
              </a:solidFill>
              <a:effectLst/>
              <a:latin typeface="+mn-lt"/>
              <a:ea typeface="+mn-ea"/>
              <a:cs typeface="+mn-cs"/>
            </a:rPr>
            <a:t>から、平成２６年度も前年度と同様、実質公債比率は算定されていない。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将来負担額については、公営企業債等繰入見込額、退職手当負担見込額などの減少により、</a:t>
          </a:r>
          <a:r>
            <a:rPr kumimoji="1" lang="ja-JP" altLang="en-US" sz="1300">
              <a:solidFill>
                <a:schemeClr val="dk1"/>
              </a:solidFill>
              <a:effectLst/>
              <a:latin typeface="+mn-lt"/>
              <a:ea typeface="+mn-ea"/>
              <a:cs typeface="+mn-cs"/>
            </a:rPr>
            <a:t>足もとでは</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基調で推移している</a:t>
          </a:r>
          <a:r>
            <a:rPr kumimoji="1" lang="ja-JP" altLang="ja-JP" sz="1300">
              <a:solidFill>
                <a:schemeClr val="dk1"/>
              </a:solidFill>
              <a:effectLst/>
              <a:latin typeface="+mn-lt"/>
              <a:ea typeface="+mn-ea"/>
              <a:cs typeface="+mn-cs"/>
            </a:rPr>
            <a:t>が、同額より控除される充当可能財源のうち充当可能基金には、震災復興特別交付税も含まれていること</a:t>
          </a:r>
          <a:r>
            <a:rPr kumimoji="1" lang="ja-JP" altLang="en-US" sz="1300">
              <a:solidFill>
                <a:schemeClr val="dk1"/>
              </a:solidFill>
              <a:effectLst/>
              <a:latin typeface="+mn-lt"/>
              <a:ea typeface="+mn-ea"/>
              <a:cs typeface="+mn-cs"/>
            </a:rPr>
            <a:t>から、</a:t>
          </a:r>
          <a:r>
            <a:rPr lang="ja-JP" altLang="ja-JP" sz="1300">
              <a:solidFill>
                <a:schemeClr val="dk1"/>
              </a:solidFill>
              <a:effectLst/>
              <a:latin typeface="+mn-lt"/>
              <a:ea typeface="+mn-ea"/>
              <a:cs typeface="+mn-cs"/>
            </a:rPr>
            <a:t>今後も世代間の負担の公平化と公債費負担の中長期的な平準化を念頭に置いた財政運営に取り組んでいく。</a:t>
          </a:r>
          <a:endParaRPr lang="ja-JP" altLang="ja-JP" sz="1300">
            <a:effectLst/>
          </a:endParaRP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71501</xdr:rowOff>
    </xdr:to>
    <xdr:cxnSp macro="">
      <xdr:nvCxnSpPr>
        <xdr:cNvPr id="431" name="直線コネクタ 430"/>
        <xdr:cNvCxnSpPr/>
      </xdr:nvCxnSpPr>
      <xdr:spPr>
        <a:xfrm flipV="1">
          <a:off x="17018000" y="2370667"/>
          <a:ext cx="0" cy="1472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43578</xdr:rowOff>
    </xdr:from>
    <xdr:ext cx="762000" cy="259045"/>
    <xdr:sp macro="" textlink="">
      <xdr:nvSpPr>
        <xdr:cNvPr id="432" name="将来負担の状況最小値テキスト"/>
        <xdr:cNvSpPr txBox="1"/>
      </xdr:nvSpPr>
      <xdr:spPr>
        <a:xfrm>
          <a:off x="17106900" y="38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183.1</a:t>
          </a:r>
          <a:endParaRPr kumimoji="1" lang="ja-JP" altLang="en-US" sz="1000" b="1">
            <a:latin typeface="ＭＳ Ｐゴシック"/>
          </a:endParaRPr>
        </a:p>
      </xdr:txBody>
    </xdr:sp>
    <xdr:clientData/>
  </xdr:oneCellAnchor>
  <xdr:twoCellAnchor>
    <xdr:from>
      <xdr:col>24</xdr:col>
      <xdr:colOff>469900</xdr:colOff>
      <xdr:row>22</xdr:row>
      <xdr:rowOff>71501</xdr:rowOff>
    </xdr:from>
    <xdr:to>
      <xdr:col>24</xdr:col>
      <xdr:colOff>647700</xdr:colOff>
      <xdr:row>22</xdr:row>
      <xdr:rowOff>71501</xdr:rowOff>
    </xdr:to>
    <xdr:cxnSp macro="">
      <xdr:nvCxnSpPr>
        <xdr:cNvPr id="433" name="直線コネクタ 432"/>
        <xdr:cNvCxnSpPr/>
      </xdr:nvCxnSpPr>
      <xdr:spPr>
        <a:xfrm>
          <a:off x="16929100" y="38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155363</xdr:rowOff>
    </xdr:from>
    <xdr:to>
      <xdr:col>21</xdr:col>
      <xdr:colOff>0</xdr:colOff>
      <xdr:row>17</xdr:row>
      <xdr:rowOff>65701</xdr:rowOff>
    </xdr:to>
    <xdr:cxnSp macro="">
      <xdr:nvCxnSpPr>
        <xdr:cNvPr id="436" name="直線コネクタ 435"/>
        <xdr:cNvCxnSpPr/>
      </xdr:nvCxnSpPr>
      <xdr:spPr>
        <a:xfrm flipV="1">
          <a:off x="13512800" y="2555663"/>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41800</xdr:rowOff>
    </xdr:from>
    <xdr:ext cx="762000" cy="259045"/>
    <xdr:sp macro="" textlink="">
      <xdr:nvSpPr>
        <xdr:cNvPr id="437" name="将来負担の状況平均値テキスト"/>
        <xdr:cNvSpPr txBox="1"/>
      </xdr:nvSpPr>
      <xdr:spPr>
        <a:xfrm>
          <a:off x="17106900" y="278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69723</xdr:rowOff>
    </xdr:from>
    <xdr:to>
      <xdr:col>24</xdr:col>
      <xdr:colOff>609600</xdr:colOff>
      <xdr:row>16</xdr:row>
      <xdr:rowOff>171323</xdr:rowOff>
    </xdr:to>
    <xdr:sp macro="" textlink="">
      <xdr:nvSpPr>
        <xdr:cNvPr id="438" name="フローチャート : 判断 437"/>
        <xdr:cNvSpPr/>
      </xdr:nvSpPr>
      <xdr:spPr>
        <a:xfrm>
          <a:off x="169672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31919</xdr:rowOff>
    </xdr:from>
    <xdr:to>
      <xdr:col>23</xdr:col>
      <xdr:colOff>457200</xdr:colOff>
      <xdr:row>16</xdr:row>
      <xdr:rowOff>133519</xdr:rowOff>
    </xdr:to>
    <xdr:sp macro="" textlink="">
      <xdr:nvSpPr>
        <xdr:cNvPr id="439" name="フローチャート : 判断 438"/>
        <xdr:cNvSpPr/>
      </xdr:nvSpPr>
      <xdr:spPr>
        <a:xfrm>
          <a:off x="16129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143696</xdr:rowOff>
    </xdr:from>
    <xdr:ext cx="736600" cy="259045"/>
    <xdr:sp macro="" textlink="">
      <xdr:nvSpPr>
        <xdr:cNvPr id="440" name="テキスト ボックス 439"/>
        <xdr:cNvSpPr txBox="1"/>
      </xdr:nvSpPr>
      <xdr:spPr>
        <a:xfrm>
          <a:off x="15798800" y="25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122809</xdr:rowOff>
    </xdr:from>
    <xdr:to>
      <xdr:col>22</xdr:col>
      <xdr:colOff>254000</xdr:colOff>
      <xdr:row>17</xdr:row>
      <xdr:rowOff>52959</xdr:rowOff>
    </xdr:to>
    <xdr:sp macro="" textlink="">
      <xdr:nvSpPr>
        <xdr:cNvPr id="441" name="フローチャート : 判断 440"/>
        <xdr:cNvSpPr/>
      </xdr:nvSpPr>
      <xdr:spPr>
        <a:xfrm>
          <a:off x="15240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63136</xdr:rowOff>
    </xdr:from>
    <xdr:ext cx="762000" cy="259045"/>
    <xdr:sp macro="" textlink="">
      <xdr:nvSpPr>
        <xdr:cNvPr id="442" name="テキスト ボックス 441"/>
        <xdr:cNvSpPr txBox="1"/>
      </xdr:nvSpPr>
      <xdr:spPr>
        <a:xfrm>
          <a:off x="14909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44662</xdr:rowOff>
    </xdr:from>
    <xdr:to>
      <xdr:col>21</xdr:col>
      <xdr:colOff>50800</xdr:colOff>
      <xdr:row>17</xdr:row>
      <xdr:rowOff>146262</xdr:rowOff>
    </xdr:to>
    <xdr:sp macro="" textlink="">
      <xdr:nvSpPr>
        <xdr:cNvPr id="443" name="フローチャート : 判断 442"/>
        <xdr:cNvSpPr/>
      </xdr:nvSpPr>
      <xdr:spPr>
        <a:xfrm>
          <a:off x="14351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131039</xdr:rowOff>
    </xdr:from>
    <xdr:ext cx="762000" cy="259045"/>
    <xdr:sp macro="" textlink="">
      <xdr:nvSpPr>
        <xdr:cNvPr id="444" name="テキスト ボックス 443"/>
        <xdr:cNvSpPr txBox="1"/>
      </xdr:nvSpPr>
      <xdr:spPr>
        <a:xfrm>
          <a:off x="14020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113834</xdr:rowOff>
    </xdr:from>
    <xdr:to>
      <xdr:col>19</xdr:col>
      <xdr:colOff>533400</xdr:colOff>
      <xdr:row>18</xdr:row>
      <xdr:rowOff>43984</xdr:rowOff>
    </xdr:to>
    <xdr:sp macro="" textlink="">
      <xdr:nvSpPr>
        <xdr:cNvPr id="445" name="フローチャート : 判断 444"/>
        <xdr:cNvSpPr/>
      </xdr:nvSpPr>
      <xdr:spPr>
        <a:xfrm>
          <a:off x="13462000" y="302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28761</xdr:rowOff>
    </xdr:from>
    <xdr:ext cx="762000" cy="259045"/>
    <xdr:sp macro="" textlink="">
      <xdr:nvSpPr>
        <xdr:cNvPr id="446" name="テキスト ボックス 445"/>
        <xdr:cNvSpPr txBox="1"/>
      </xdr:nvSpPr>
      <xdr:spPr>
        <a:xfrm>
          <a:off x="13131800" y="311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104563</xdr:rowOff>
    </xdr:from>
    <xdr:to>
      <xdr:col>21</xdr:col>
      <xdr:colOff>50800</xdr:colOff>
      <xdr:row>15</xdr:row>
      <xdr:rowOff>34713</xdr:rowOff>
    </xdr:to>
    <xdr:sp macro="" textlink="">
      <xdr:nvSpPr>
        <xdr:cNvPr id="452" name="円/楕円 451"/>
        <xdr:cNvSpPr/>
      </xdr:nvSpPr>
      <xdr:spPr>
        <a:xfrm>
          <a:off x="14351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44890</xdr:rowOff>
    </xdr:from>
    <xdr:ext cx="762000" cy="259045"/>
    <xdr:sp macro="" textlink="">
      <xdr:nvSpPr>
        <xdr:cNvPr id="453" name="テキスト ボックス 452"/>
        <xdr:cNvSpPr txBox="1"/>
      </xdr:nvSpPr>
      <xdr:spPr>
        <a:xfrm>
          <a:off x="14020800" y="22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14901</xdr:rowOff>
    </xdr:from>
    <xdr:to>
      <xdr:col>19</xdr:col>
      <xdr:colOff>533400</xdr:colOff>
      <xdr:row>17</xdr:row>
      <xdr:rowOff>116501</xdr:rowOff>
    </xdr:to>
    <xdr:sp macro="" textlink="">
      <xdr:nvSpPr>
        <xdr:cNvPr id="454" name="円/楕円 453"/>
        <xdr:cNvSpPr/>
      </xdr:nvSpPr>
      <xdr:spPr>
        <a:xfrm>
          <a:off x="13462000" y="29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126678</xdr:rowOff>
    </xdr:from>
    <xdr:ext cx="762000" cy="259045"/>
    <xdr:sp macro="" textlink="">
      <xdr:nvSpPr>
        <xdr:cNvPr id="455" name="テキスト ボックス 454"/>
        <xdr:cNvSpPr txBox="1"/>
      </xdr:nvSpPr>
      <xdr:spPr>
        <a:xfrm>
          <a:off x="13131800" y="269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76,107
75,762
98.17
73,648,759
64,678,658
1,923,257
15,116,297
27,271,219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平成２６年度の人件費に係る経常収支比率は２７</a:t>
          </a:r>
          <a:r>
            <a:rPr kumimoji="1" lang="en-US" altLang="ja-JP" sz="1200">
              <a:latin typeface="ＭＳ Ｐゴシック"/>
            </a:rPr>
            <a:t>.</a:t>
          </a:r>
          <a:r>
            <a:rPr kumimoji="1" lang="ja-JP" altLang="en-US" sz="1200">
              <a:latin typeface="ＭＳ Ｐゴシック"/>
            </a:rPr>
            <a:t>９％となり、前年度より０．１ポイント低下し、類似団体平均を２．１ポイント上回った。</a:t>
          </a:r>
          <a:endParaRPr kumimoji="1" lang="en-US" altLang="ja-JP" sz="1200">
            <a:latin typeface="ＭＳ Ｐゴシック"/>
          </a:endParaRPr>
        </a:p>
        <a:p>
          <a:r>
            <a:rPr kumimoji="1" lang="ja-JP" altLang="en-US" sz="1200">
              <a:latin typeface="ＭＳ Ｐゴシック"/>
            </a:rPr>
            <a:t>　平成２５年度（平成２５年７月から平成２６年３月迄）において、国家公務員給与の改定及び臨時特例に関する法律に基づく国家公務員の給与削減措置に準じて給与削減を行っていたことなどから、震災復興事業等に係る臨時的な支出を除いた経常的な人件費支出は前年度比で増加したが、歳入面で経常一般財源総額も増加したため経常収支比率が低下してい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40</xdr:row>
      <xdr:rowOff>149860</xdr:rowOff>
    </xdr:to>
    <xdr:cxnSp macro="">
      <xdr:nvCxnSpPr>
        <xdr:cNvPr id="59" name="直線コネクタ 58"/>
        <xdr:cNvCxnSpPr/>
      </xdr:nvCxnSpPr>
      <xdr:spPr>
        <a:xfrm flipV="1">
          <a:off x="4826000" y="57505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88900</xdr:rowOff>
    </xdr:to>
    <xdr:cxnSp macro="">
      <xdr:nvCxnSpPr>
        <xdr:cNvPr id="64" name="直線コネクタ 63"/>
        <xdr:cNvCxnSpPr/>
      </xdr:nvCxnSpPr>
      <xdr:spPr>
        <a:xfrm flipV="1">
          <a:off x="3987800" y="625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58437</xdr:rowOff>
    </xdr:from>
    <xdr:ext cx="762000" cy="259045"/>
    <xdr:sp macro="" textlink="">
      <xdr:nvSpPr>
        <xdr:cNvPr id="65" name="人件費平均値テキスト"/>
        <xdr:cNvSpPr txBox="1"/>
      </xdr:nvSpPr>
      <xdr:spPr>
        <a:xfrm>
          <a:off x="4914900" y="58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66" name="フローチャート : 判断 65"/>
        <xdr:cNvSpPr/>
      </xdr:nvSpPr>
      <xdr:spPr>
        <a:xfrm>
          <a:off x="47752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149860</xdr:rowOff>
    </xdr:to>
    <xdr:cxnSp macro="">
      <xdr:nvCxnSpPr>
        <xdr:cNvPr id="67" name="直線コネクタ 66"/>
        <xdr:cNvCxnSpPr/>
      </xdr:nvCxnSpPr>
      <xdr:spPr>
        <a:xfrm flipV="1">
          <a:off x="3098800" y="626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49530</xdr:rowOff>
    </xdr:from>
    <xdr:to>
      <xdr:col>5</xdr:col>
      <xdr:colOff>600075</xdr:colOff>
      <xdr:row>35</xdr:row>
      <xdr:rowOff>151130</xdr:rowOff>
    </xdr:to>
    <xdr:sp macro="" textlink="">
      <xdr:nvSpPr>
        <xdr:cNvPr id="68" name="フローチャート : 判断 67"/>
        <xdr:cNvSpPr/>
      </xdr:nvSpPr>
      <xdr:spPr>
        <a:xfrm>
          <a:off x="3937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69" name="テキスト ボックス 68"/>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38</xdr:row>
      <xdr:rowOff>35560</xdr:rowOff>
    </xdr:to>
    <xdr:cxnSp macro="">
      <xdr:nvCxnSpPr>
        <xdr:cNvPr id="70" name="直線コネクタ 69"/>
        <xdr:cNvCxnSpPr/>
      </xdr:nvCxnSpPr>
      <xdr:spPr>
        <a:xfrm flipV="1">
          <a:off x="2209800" y="63220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1" name="フローチャート : 判断 70"/>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2" name="テキスト ボックス 71"/>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38</xdr:row>
      <xdr:rowOff>35560</xdr:rowOff>
    </xdr:to>
    <xdr:cxnSp macro="">
      <xdr:nvCxnSpPr>
        <xdr:cNvPr id="73" name="直線コネクタ 72"/>
        <xdr:cNvCxnSpPr/>
      </xdr:nvCxnSpPr>
      <xdr:spPr>
        <a:xfrm>
          <a:off x="1320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68580</xdr:rowOff>
    </xdr:from>
    <xdr:to>
      <xdr:col>3</xdr:col>
      <xdr:colOff>193675</xdr:colOff>
      <xdr:row>36</xdr:row>
      <xdr:rowOff>170180</xdr:rowOff>
    </xdr:to>
    <xdr:sp macro="" textlink="">
      <xdr:nvSpPr>
        <xdr:cNvPr id="74" name="フローチャート : 判断 73"/>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8907</xdr:rowOff>
    </xdr:from>
    <xdr:ext cx="762000" cy="259045"/>
    <xdr:sp macro="" textlink="">
      <xdr:nvSpPr>
        <xdr:cNvPr id="75" name="テキスト ボックス 74"/>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167640</xdr:rowOff>
    </xdr:from>
    <xdr:to>
      <xdr:col>1</xdr:col>
      <xdr:colOff>676275</xdr:colOff>
      <xdr:row>35</xdr:row>
      <xdr:rowOff>97790</xdr:rowOff>
    </xdr:to>
    <xdr:sp macro="" textlink="">
      <xdr:nvSpPr>
        <xdr:cNvPr id="76" name="フローチャート : 判断 75"/>
        <xdr:cNvSpPr/>
      </xdr:nvSpPr>
      <xdr:spPr>
        <a:xfrm>
          <a:off x="1270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107967</xdr:rowOff>
    </xdr:from>
    <xdr:ext cx="762000" cy="259045"/>
    <xdr:sp macro="" textlink="">
      <xdr:nvSpPr>
        <xdr:cNvPr id="77" name="テキスト ボックス 76"/>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3" name="円/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2557</xdr:rowOff>
    </xdr:from>
    <xdr:ext cx="762000" cy="259045"/>
    <xdr:sp macro="" textlink="">
      <xdr:nvSpPr>
        <xdr:cNvPr id="84"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5" name="円/楕円 84"/>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86" name="テキスト ボックス 85"/>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7" name="円/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88" name="テキスト ボックス 87"/>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9" name="円/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0" name="テキスト ボックス 89"/>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平成２６年度の物件費に係る経常収支比率は１４．４％となり、前年度より０．６ポイント上昇し、類似団体平均を０．１ポイント上回った。</a:t>
          </a:r>
          <a:endParaRPr kumimoji="1" lang="en-US" altLang="ja-JP" sz="1300">
            <a:latin typeface="ＭＳ Ｐゴシック"/>
          </a:endParaRPr>
        </a:p>
        <a:p>
          <a:r>
            <a:rPr kumimoji="1" lang="ja-JP" altLang="en-US" sz="1300">
              <a:latin typeface="ＭＳ Ｐゴシック"/>
            </a:rPr>
            <a:t>　歳入面で経常一般財源総額が増加したが、震災復興事業等に係る臨時的な支出を除いた経常的な物件費支出の増加により、経常収支比率が上昇している。</a:t>
          </a: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37193</xdr:rowOff>
    </xdr:to>
    <xdr:cxnSp macro="">
      <xdr:nvCxnSpPr>
        <xdr:cNvPr id="122" name="直線コネクタ 121"/>
        <xdr:cNvCxnSpPr/>
      </xdr:nvCxnSpPr>
      <xdr:spPr>
        <a:xfrm flipV="1">
          <a:off x="16510000" y="22987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3"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4" name="直線コネクタ 123"/>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45357</xdr:rowOff>
    </xdr:from>
    <xdr:to>
      <xdr:col>24</xdr:col>
      <xdr:colOff>31750</xdr:colOff>
      <xdr:row>16</xdr:row>
      <xdr:rowOff>143329</xdr:rowOff>
    </xdr:to>
    <xdr:cxnSp macro="">
      <xdr:nvCxnSpPr>
        <xdr:cNvPr id="127" name="直線コネクタ 126"/>
        <xdr:cNvCxnSpPr/>
      </xdr:nvCxnSpPr>
      <xdr:spPr>
        <a:xfrm>
          <a:off x="15671800" y="27885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8"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9" name="フローチャート : 判断 128"/>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37193</xdr:rowOff>
    </xdr:from>
    <xdr:to>
      <xdr:col>22</xdr:col>
      <xdr:colOff>565150</xdr:colOff>
      <xdr:row>16</xdr:row>
      <xdr:rowOff>45357</xdr:rowOff>
    </xdr:to>
    <xdr:cxnSp macro="">
      <xdr:nvCxnSpPr>
        <xdr:cNvPr id="130" name="直線コネクタ 129"/>
        <xdr:cNvCxnSpPr/>
      </xdr:nvCxnSpPr>
      <xdr:spPr>
        <a:xfrm>
          <a:off x="14782800" y="26089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149679</xdr:rowOff>
    </xdr:from>
    <xdr:to>
      <xdr:col>22</xdr:col>
      <xdr:colOff>615950</xdr:colOff>
      <xdr:row>16</xdr:row>
      <xdr:rowOff>79829</xdr:rowOff>
    </xdr:to>
    <xdr:sp macro="" textlink="">
      <xdr:nvSpPr>
        <xdr:cNvPr id="131" name="フローチャート : 判断 130"/>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90006</xdr:rowOff>
    </xdr:from>
    <xdr:ext cx="736600" cy="259045"/>
    <xdr:sp macro="" textlink="">
      <xdr:nvSpPr>
        <xdr:cNvPr id="132" name="テキスト ボックス 131"/>
        <xdr:cNvSpPr txBox="1"/>
      </xdr:nvSpPr>
      <xdr:spPr>
        <a:xfrm>
          <a:off x="15290800" y="2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37193</xdr:rowOff>
    </xdr:from>
    <xdr:to>
      <xdr:col>21</xdr:col>
      <xdr:colOff>361950</xdr:colOff>
      <xdr:row>15</xdr:row>
      <xdr:rowOff>37193</xdr:rowOff>
    </xdr:to>
    <xdr:cxnSp macro="">
      <xdr:nvCxnSpPr>
        <xdr:cNvPr id="133" name="直線コネクタ 132"/>
        <xdr:cNvCxnSpPr/>
      </xdr:nvCxnSpPr>
      <xdr:spPr>
        <a:xfrm>
          <a:off x="13893800" y="2608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84364</xdr:rowOff>
    </xdr:from>
    <xdr:to>
      <xdr:col>21</xdr:col>
      <xdr:colOff>412750</xdr:colOff>
      <xdr:row>16</xdr:row>
      <xdr:rowOff>14514</xdr:rowOff>
    </xdr:to>
    <xdr:sp macro="" textlink="">
      <xdr:nvSpPr>
        <xdr:cNvPr id="134" name="フローチャート : 判断 133"/>
        <xdr:cNvSpPr/>
      </xdr:nvSpPr>
      <xdr:spPr>
        <a:xfrm>
          <a:off x="14732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170741</xdr:rowOff>
    </xdr:from>
    <xdr:ext cx="762000" cy="259045"/>
    <xdr:sp macro="" textlink="">
      <xdr:nvSpPr>
        <xdr:cNvPr id="135" name="テキスト ボックス 134"/>
        <xdr:cNvSpPr txBox="1"/>
      </xdr:nvSpPr>
      <xdr:spPr>
        <a:xfrm>
          <a:off x="14401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94343</xdr:rowOff>
    </xdr:from>
    <xdr:to>
      <xdr:col>20</xdr:col>
      <xdr:colOff>158750</xdr:colOff>
      <xdr:row>15</xdr:row>
      <xdr:rowOff>37193</xdr:rowOff>
    </xdr:to>
    <xdr:cxnSp macro="">
      <xdr:nvCxnSpPr>
        <xdr:cNvPr id="136" name="直線コネクタ 135"/>
        <xdr:cNvCxnSpPr/>
      </xdr:nvCxnSpPr>
      <xdr:spPr>
        <a:xfrm>
          <a:off x="13004800" y="2494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157843</xdr:rowOff>
    </xdr:from>
    <xdr:to>
      <xdr:col>20</xdr:col>
      <xdr:colOff>209550</xdr:colOff>
      <xdr:row>15</xdr:row>
      <xdr:rowOff>87993</xdr:rowOff>
    </xdr:to>
    <xdr:sp macro="" textlink="">
      <xdr:nvSpPr>
        <xdr:cNvPr id="137" name="フローチャート : 判断 136"/>
        <xdr:cNvSpPr/>
      </xdr:nvSpPr>
      <xdr:spPr>
        <a:xfrm>
          <a:off x="13843000" y="255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98170</xdr:rowOff>
    </xdr:from>
    <xdr:ext cx="762000" cy="259045"/>
    <xdr:sp macro="" textlink="">
      <xdr:nvSpPr>
        <xdr:cNvPr id="138" name="テキスト ボックス 137"/>
        <xdr:cNvSpPr txBox="1"/>
      </xdr:nvSpPr>
      <xdr:spPr>
        <a:xfrm>
          <a:off x="13512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27214</xdr:rowOff>
    </xdr:from>
    <xdr:to>
      <xdr:col>19</xdr:col>
      <xdr:colOff>6350</xdr:colOff>
      <xdr:row>14</xdr:row>
      <xdr:rowOff>128814</xdr:rowOff>
    </xdr:to>
    <xdr:sp macro="" textlink="">
      <xdr:nvSpPr>
        <xdr:cNvPr id="139" name="フローチャート : 判断 138"/>
        <xdr:cNvSpPr/>
      </xdr:nvSpPr>
      <xdr:spPr>
        <a:xfrm>
          <a:off x="12954000" y="242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138991</xdr:rowOff>
    </xdr:from>
    <xdr:ext cx="762000" cy="259045"/>
    <xdr:sp macro="" textlink="">
      <xdr:nvSpPr>
        <xdr:cNvPr id="140" name="テキスト ボックス 139"/>
        <xdr:cNvSpPr txBox="1"/>
      </xdr:nvSpPr>
      <xdr:spPr>
        <a:xfrm>
          <a:off x="12623800" y="219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6" name="円/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64606</xdr:rowOff>
    </xdr:from>
    <xdr:ext cx="762000" cy="259045"/>
    <xdr:sp macro="" textlink="">
      <xdr:nvSpPr>
        <xdr:cNvPr id="147"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166007</xdr:rowOff>
    </xdr:from>
    <xdr:to>
      <xdr:col>22</xdr:col>
      <xdr:colOff>615950</xdr:colOff>
      <xdr:row>16</xdr:row>
      <xdr:rowOff>96157</xdr:rowOff>
    </xdr:to>
    <xdr:sp macro="" textlink="">
      <xdr:nvSpPr>
        <xdr:cNvPr id="148" name="円/楕円 147"/>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49" name="テキスト ボックス 148"/>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157843</xdr:rowOff>
    </xdr:from>
    <xdr:to>
      <xdr:col>21</xdr:col>
      <xdr:colOff>412750</xdr:colOff>
      <xdr:row>15</xdr:row>
      <xdr:rowOff>87993</xdr:rowOff>
    </xdr:to>
    <xdr:sp macro="" textlink="">
      <xdr:nvSpPr>
        <xdr:cNvPr id="150" name="円/楕円 149"/>
        <xdr:cNvSpPr/>
      </xdr:nvSpPr>
      <xdr:spPr>
        <a:xfrm>
          <a:off x="14732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98170</xdr:rowOff>
    </xdr:from>
    <xdr:ext cx="762000" cy="259045"/>
    <xdr:sp macro="" textlink="">
      <xdr:nvSpPr>
        <xdr:cNvPr id="151" name="テキスト ボックス 150"/>
        <xdr:cNvSpPr txBox="1"/>
      </xdr:nvSpPr>
      <xdr:spPr>
        <a:xfrm>
          <a:off x="14401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157843</xdr:rowOff>
    </xdr:from>
    <xdr:to>
      <xdr:col>20</xdr:col>
      <xdr:colOff>209550</xdr:colOff>
      <xdr:row>15</xdr:row>
      <xdr:rowOff>87993</xdr:rowOff>
    </xdr:to>
    <xdr:sp macro="" textlink="">
      <xdr:nvSpPr>
        <xdr:cNvPr id="152" name="円/楕円 151"/>
        <xdr:cNvSpPr/>
      </xdr:nvSpPr>
      <xdr:spPr>
        <a:xfrm>
          <a:off x="13843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72770</xdr:rowOff>
    </xdr:from>
    <xdr:ext cx="762000" cy="259045"/>
    <xdr:sp macro="" textlink="">
      <xdr:nvSpPr>
        <xdr:cNvPr id="153" name="テキスト ボックス 152"/>
        <xdr:cNvSpPr txBox="1"/>
      </xdr:nvSpPr>
      <xdr:spPr>
        <a:xfrm>
          <a:off x="135128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54" name="円/楕円 153"/>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55" name="テキスト ボックス 154"/>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平成２６年度の扶助費に係る経常収支比率は９．０％となり、前年度より１．２ポイント上昇し、類似団体平均を２．６ポイント下回った。</a:t>
          </a:r>
          <a:endParaRPr kumimoji="1" lang="en-US" altLang="ja-JP" sz="1300">
            <a:latin typeface="ＭＳ Ｐゴシック"/>
          </a:endParaRPr>
        </a:p>
        <a:p>
          <a:r>
            <a:rPr kumimoji="1" lang="ja-JP" altLang="en-US" sz="1300">
              <a:latin typeface="ＭＳ Ｐゴシック"/>
            </a:rPr>
            <a:t>　歳入面で経常一般財源総額が増加したが、障害者自立支援や乳幼児医療費助成等の増加により、経常収支比率が上昇している。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5" name="直線コネクタ 184"/>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78015</xdr:rowOff>
    </xdr:from>
    <xdr:to>
      <xdr:col>7</xdr:col>
      <xdr:colOff>15875</xdr:colOff>
      <xdr:row>53</xdr:row>
      <xdr:rowOff>102507</xdr:rowOff>
    </xdr:to>
    <xdr:cxnSp macro="">
      <xdr:nvCxnSpPr>
        <xdr:cNvPr id="190" name="直線コネクタ 189"/>
        <xdr:cNvCxnSpPr/>
      </xdr:nvCxnSpPr>
      <xdr:spPr>
        <a:xfrm>
          <a:off x="3987800" y="89934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2" name="フローチャート : 判断 191"/>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29028</xdr:rowOff>
    </xdr:from>
    <xdr:to>
      <xdr:col>5</xdr:col>
      <xdr:colOff>549275</xdr:colOff>
      <xdr:row>52</xdr:row>
      <xdr:rowOff>78015</xdr:rowOff>
    </xdr:to>
    <xdr:cxnSp macro="">
      <xdr:nvCxnSpPr>
        <xdr:cNvPr id="193" name="直線コネクタ 192"/>
        <xdr:cNvCxnSpPr/>
      </xdr:nvCxnSpPr>
      <xdr:spPr>
        <a:xfrm>
          <a:off x="3098800" y="8944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29028</xdr:rowOff>
    </xdr:from>
    <xdr:to>
      <xdr:col>4</xdr:col>
      <xdr:colOff>346075</xdr:colOff>
      <xdr:row>52</xdr:row>
      <xdr:rowOff>110672</xdr:rowOff>
    </xdr:to>
    <xdr:cxnSp macro="">
      <xdr:nvCxnSpPr>
        <xdr:cNvPr id="196" name="直線コネクタ 195"/>
        <xdr:cNvCxnSpPr/>
      </xdr:nvCxnSpPr>
      <xdr:spPr>
        <a:xfrm flipV="1">
          <a:off x="2209800" y="89444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157843</xdr:rowOff>
    </xdr:from>
    <xdr:to>
      <xdr:col>4</xdr:col>
      <xdr:colOff>396875</xdr:colOff>
      <xdr:row>55</xdr:row>
      <xdr:rowOff>87993</xdr:rowOff>
    </xdr:to>
    <xdr:sp macro="" textlink="">
      <xdr:nvSpPr>
        <xdr:cNvPr id="197" name="フローチャート : 判断 196"/>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198" name="テキスト ボックス 197"/>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94343</xdr:rowOff>
    </xdr:from>
    <xdr:to>
      <xdr:col>3</xdr:col>
      <xdr:colOff>142875</xdr:colOff>
      <xdr:row>52</xdr:row>
      <xdr:rowOff>110672</xdr:rowOff>
    </xdr:to>
    <xdr:cxnSp macro="">
      <xdr:nvCxnSpPr>
        <xdr:cNvPr id="199" name="直線コネクタ 198"/>
        <xdr:cNvCxnSpPr/>
      </xdr:nvCxnSpPr>
      <xdr:spPr>
        <a:xfrm>
          <a:off x="1320800" y="9009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200" name="フローチャート : 判断 199"/>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01" name="テキスト ボックス 200"/>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574675</xdr:colOff>
      <xdr:row>52</xdr:row>
      <xdr:rowOff>125185</xdr:rowOff>
    </xdr:from>
    <xdr:to>
      <xdr:col>1</xdr:col>
      <xdr:colOff>676275</xdr:colOff>
      <xdr:row>53</xdr:row>
      <xdr:rowOff>55335</xdr:rowOff>
    </xdr:to>
    <xdr:sp macro="" textlink="">
      <xdr:nvSpPr>
        <xdr:cNvPr id="202" name="フローチャート : 判断 201"/>
        <xdr:cNvSpPr/>
      </xdr:nvSpPr>
      <xdr:spPr>
        <a:xfrm>
          <a:off x="1270000" y="904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40112</xdr:rowOff>
    </xdr:from>
    <xdr:ext cx="762000" cy="259045"/>
    <xdr:sp macro="" textlink="">
      <xdr:nvSpPr>
        <xdr:cNvPr id="203" name="テキスト ボックス 202"/>
        <xdr:cNvSpPr txBox="1"/>
      </xdr:nvSpPr>
      <xdr:spPr>
        <a:xfrm>
          <a:off x="939800" y="912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9" name="円/楕円 208"/>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10"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27215</xdr:rowOff>
    </xdr:from>
    <xdr:to>
      <xdr:col>5</xdr:col>
      <xdr:colOff>600075</xdr:colOff>
      <xdr:row>52</xdr:row>
      <xdr:rowOff>128815</xdr:rowOff>
    </xdr:to>
    <xdr:sp macro="" textlink="">
      <xdr:nvSpPr>
        <xdr:cNvPr id="211" name="円/楕円 210"/>
        <xdr:cNvSpPr/>
      </xdr:nvSpPr>
      <xdr:spPr>
        <a:xfrm>
          <a:off x="3937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138992</xdr:rowOff>
    </xdr:from>
    <xdr:ext cx="736600" cy="259045"/>
    <xdr:sp macro="" textlink="">
      <xdr:nvSpPr>
        <xdr:cNvPr id="212" name="テキスト ボックス 211"/>
        <xdr:cNvSpPr txBox="1"/>
      </xdr:nvSpPr>
      <xdr:spPr>
        <a:xfrm>
          <a:off x="3606800" y="87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51</xdr:row>
      <xdr:rowOff>149678</xdr:rowOff>
    </xdr:from>
    <xdr:to>
      <xdr:col>4</xdr:col>
      <xdr:colOff>396875</xdr:colOff>
      <xdr:row>52</xdr:row>
      <xdr:rowOff>79828</xdr:rowOff>
    </xdr:to>
    <xdr:sp macro="" textlink="">
      <xdr:nvSpPr>
        <xdr:cNvPr id="213" name="円/楕円 212"/>
        <xdr:cNvSpPr/>
      </xdr:nvSpPr>
      <xdr:spPr>
        <a:xfrm>
          <a:off x="3048000" y="88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90005</xdr:rowOff>
    </xdr:from>
    <xdr:ext cx="762000" cy="259045"/>
    <xdr:sp macro="" textlink="">
      <xdr:nvSpPr>
        <xdr:cNvPr id="214" name="テキスト ボックス 213"/>
        <xdr:cNvSpPr txBox="1"/>
      </xdr:nvSpPr>
      <xdr:spPr>
        <a:xfrm>
          <a:off x="2717800" y="866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59872</xdr:rowOff>
    </xdr:from>
    <xdr:to>
      <xdr:col>3</xdr:col>
      <xdr:colOff>193675</xdr:colOff>
      <xdr:row>52</xdr:row>
      <xdr:rowOff>161472</xdr:rowOff>
    </xdr:to>
    <xdr:sp macro="" textlink="">
      <xdr:nvSpPr>
        <xdr:cNvPr id="215" name="円/楕円 214"/>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199</xdr:rowOff>
    </xdr:from>
    <xdr:ext cx="762000" cy="259045"/>
    <xdr:sp macro="" textlink="">
      <xdr:nvSpPr>
        <xdr:cNvPr id="216" name="テキスト ボックス 215"/>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43543</xdr:rowOff>
    </xdr:from>
    <xdr:to>
      <xdr:col>1</xdr:col>
      <xdr:colOff>676275</xdr:colOff>
      <xdr:row>52</xdr:row>
      <xdr:rowOff>145143</xdr:rowOff>
    </xdr:to>
    <xdr:sp macro="" textlink="">
      <xdr:nvSpPr>
        <xdr:cNvPr id="217" name="円/楕円 216"/>
        <xdr:cNvSpPr/>
      </xdr:nvSpPr>
      <xdr:spPr>
        <a:xfrm>
          <a:off x="1270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155320</xdr:rowOff>
    </xdr:from>
    <xdr:ext cx="762000" cy="259045"/>
    <xdr:sp macro="" textlink="">
      <xdr:nvSpPr>
        <xdr:cNvPr id="218" name="テキスト ボックス 217"/>
        <xdr:cNvSpPr txBox="1"/>
      </xdr:nvSpPr>
      <xdr:spPr>
        <a:xfrm>
          <a:off x="939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平成２６年度のその他に係る経常収支比率は１０．２％となり、前年度より０．２ポイント上昇し、類似団体平均を５．３ポイント下回った。</a:t>
          </a:r>
          <a:endParaRPr kumimoji="1" lang="en-US" altLang="ja-JP" sz="1300">
            <a:latin typeface="ＭＳ Ｐゴシック"/>
          </a:endParaRPr>
        </a:p>
        <a:p>
          <a:r>
            <a:rPr kumimoji="1" lang="ja-JP" altLang="en-US" sz="1300">
              <a:solidFill>
                <a:sysClr val="windowText" lastClr="000000"/>
              </a:solidFill>
              <a:latin typeface="ＭＳ Ｐゴシック"/>
            </a:rPr>
            <a:t>　その他に計上される主な経費は繰出金であるが、国保会計など特別会計に対する繰出金の増加や、震災関連経費の増加等に伴う下水道事業等会計に対する繰出金（出資金）の増加により、経常収支比率が上昇している。</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88138</xdr:rowOff>
    </xdr:from>
    <xdr:to>
      <xdr:col>24</xdr:col>
      <xdr:colOff>31750</xdr:colOff>
      <xdr:row>61</xdr:row>
      <xdr:rowOff>24130</xdr:rowOff>
    </xdr:to>
    <xdr:cxnSp macro="">
      <xdr:nvCxnSpPr>
        <xdr:cNvPr id="244" name="直線コネクタ 243"/>
        <xdr:cNvCxnSpPr/>
      </xdr:nvCxnSpPr>
      <xdr:spPr>
        <a:xfrm flipV="1">
          <a:off x="16510000" y="917498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61</xdr:row>
      <xdr:rowOff>24130</xdr:rowOff>
    </xdr:from>
    <xdr:to>
      <xdr:col>24</xdr:col>
      <xdr:colOff>120650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3065</xdr:rowOff>
    </xdr:from>
    <xdr:ext cx="762000" cy="259045"/>
    <xdr:sp macro="" textlink="">
      <xdr:nvSpPr>
        <xdr:cNvPr id="247" name="その他最大値テキスト"/>
        <xdr:cNvSpPr txBox="1"/>
      </xdr:nvSpPr>
      <xdr:spPr>
        <a:xfrm>
          <a:off x="16598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53</xdr:row>
      <xdr:rowOff>88138</xdr:rowOff>
    </xdr:from>
    <xdr:to>
      <xdr:col>24</xdr:col>
      <xdr:colOff>120650</xdr:colOff>
      <xdr:row>53</xdr:row>
      <xdr:rowOff>88138</xdr:rowOff>
    </xdr:to>
    <xdr:cxnSp macro="">
      <xdr:nvCxnSpPr>
        <xdr:cNvPr id="248" name="直線コネクタ 247"/>
        <xdr:cNvCxnSpPr/>
      </xdr:nvCxnSpPr>
      <xdr:spPr>
        <a:xfrm>
          <a:off x="16421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69850</xdr:rowOff>
    </xdr:from>
    <xdr:to>
      <xdr:col>24</xdr:col>
      <xdr:colOff>31750</xdr:colOff>
      <xdr:row>53</xdr:row>
      <xdr:rowOff>88138</xdr:rowOff>
    </xdr:to>
    <xdr:cxnSp macro="">
      <xdr:nvCxnSpPr>
        <xdr:cNvPr id="249" name="直線コネクタ 248"/>
        <xdr:cNvCxnSpPr/>
      </xdr:nvCxnSpPr>
      <xdr:spPr>
        <a:xfrm>
          <a:off x="15671800" y="91567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50"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51" name="フローチャート : 判断 250"/>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42418</xdr:rowOff>
    </xdr:from>
    <xdr:to>
      <xdr:col>22</xdr:col>
      <xdr:colOff>565150</xdr:colOff>
      <xdr:row>53</xdr:row>
      <xdr:rowOff>69850</xdr:rowOff>
    </xdr:to>
    <xdr:cxnSp macro="">
      <xdr:nvCxnSpPr>
        <xdr:cNvPr id="252" name="直線コネクタ 251"/>
        <xdr:cNvCxnSpPr/>
      </xdr:nvCxnSpPr>
      <xdr:spPr>
        <a:xfrm>
          <a:off x="14782800" y="9129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3" name="フローチャート :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42418</xdr:rowOff>
    </xdr:from>
    <xdr:to>
      <xdr:col>21</xdr:col>
      <xdr:colOff>361950</xdr:colOff>
      <xdr:row>53</xdr:row>
      <xdr:rowOff>51562</xdr:rowOff>
    </xdr:to>
    <xdr:cxnSp macro="">
      <xdr:nvCxnSpPr>
        <xdr:cNvPr id="255" name="直線コネクタ 254"/>
        <xdr:cNvCxnSpPr/>
      </xdr:nvCxnSpPr>
      <xdr:spPr>
        <a:xfrm flipV="1">
          <a:off x="13893800" y="91292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6" name="フローチャート : 判断 255"/>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57" name="テキスト ボックス 256"/>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122428</xdr:rowOff>
    </xdr:from>
    <xdr:to>
      <xdr:col>20</xdr:col>
      <xdr:colOff>158750</xdr:colOff>
      <xdr:row>53</xdr:row>
      <xdr:rowOff>51562</xdr:rowOff>
    </xdr:to>
    <xdr:cxnSp macro="">
      <xdr:nvCxnSpPr>
        <xdr:cNvPr id="258" name="直線コネクタ 257"/>
        <xdr:cNvCxnSpPr/>
      </xdr:nvCxnSpPr>
      <xdr:spPr>
        <a:xfrm>
          <a:off x="13004800" y="90378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78486</xdr:rowOff>
    </xdr:from>
    <xdr:to>
      <xdr:col>20</xdr:col>
      <xdr:colOff>209550</xdr:colOff>
      <xdr:row>56</xdr:row>
      <xdr:rowOff>8636</xdr:rowOff>
    </xdr:to>
    <xdr:sp macro="" textlink="">
      <xdr:nvSpPr>
        <xdr:cNvPr id="259" name="フローチャート : 判断 258"/>
        <xdr:cNvSpPr/>
      </xdr:nvSpPr>
      <xdr:spPr>
        <a:xfrm>
          <a:off x="13843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164863</xdr:rowOff>
    </xdr:from>
    <xdr:ext cx="762000" cy="259045"/>
    <xdr:sp macro="" textlink="">
      <xdr:nvSpPr>
        <xdr:cNvPr id="260" name="テキスト ボックス 259"/>
        <xdr:cNvSpPr txBox="1"/>
      </xdr:nvSpPr>
      <xdr:spPr>
        <a:xfrm>
          <a:off x="13512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140208</xdr:rowOff>
    </xdr:from>
    <xdr:to>
      <xdr:col>19</xdr:col>
      <xdr:colOff>6350</xdr:colOff>
      <xdr:row>55</xdr:row>
      <xdr:rowOff>70358</xdr:rowOff>
    </xdr:to>
    <xdr:sp macro="" textlink="">
      <xdr:nvSpPr>
        <xdr:cNvPr id="261" name="フローチャート : 判断 260"/>
        <xdr:cNvSpPr/>
      </xdr:nvSpPr>
      <xdr:spPr>
        <a:xfrm>
          <a:off x="12954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55135</xdr:rowOff>
    </xdr:from>
    <xdr:ext cx="762000" cy="259045"/>
    <xdr:sp macro="" textlink="">
      <xdr:nvSpPr>
        <xdr:cNvPr id="262" name="テキスト ボックス 261"/>
        <xdr:cNvSpPr txBox="1"/>
      </xdr:nvSpPr>
      <xdr:spPr>
        <a:xfrm>
          <a:off x="12623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37338</xdr:rowOff>
    </xdr:from>
    <xdr:to>
      <xdr:col>24</xdr:col>
      <xdr:colOff>82550</xdr:colOff>
      <xdr:row>53</xdr:row>
      <xdr:rowOff>138938</xdr:rowOff>
    </xdr:to>
    <xdr:sp macro="" textlink="">
      <xdr:nvSpPr>
        <xdr:cNvPr id="268" name="円/楕円 267"/>
        <xdr:cNvSpPr/>
      </xdr:nvSpPr>
      <xdr:spPr>
        <a:xfrm>
          <a:off x="16459200" y="91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117365</xdr:rowOff>
    </xdr:from>
    <xdr:ext cx="762000" cy="259045"/>
    <xdr:sp macro="" textlink="">
      <xdr:nvSpPr>
        <xdr:cNvPr id="269" name="その他該当値テキスト"/>
        <xdr:cNvSpPr txBox="1"/>
      </xdr:nvSpPr>
      <xdr:spPr>
        <a:xfrm>
          <a:off x="16598900" y="90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19050</xdr:rowOff>
    </xdr:from>
    <xdr:to>
      <xdr:col>22</xdr:col>
      <xdr:colOff>615950</xdr:colOff>
      <xdr:row>53</xdr:row>
      <xdr:rowOff>120650</xdr:rowOff>
    </xdr:to>
    <xdr:sp macro="" textlink="">
      <xdr:nvSpPr>
        <xdr:cNvPr id="270" name="円/楕円 269"/>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130827</xdr:rowOff>
    </xdr:from>
    <xdr:ext cx="736600" cy="259045"/>
    <xdr:sp macro="" textlink="">
      <xdr:nvSpPr>
        <xdr:cNvPr id="271" name="テキスト ボックス 270"/>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163068</xdr:rowOff>
    </xdr:from>
    <xdr:to>
      <xdr:col>21</xdr:col>
      <xdr:colOff>412750</xdr:colOff>
      <xdr:row>53</xdr:row>
      <xdr:rowOff>93218</xdr:rowOff>
    </xdr:to>
    <xdr:sp macro="" textlink="">
      <xdr:nvSpPr>
        <xdr:cNvPr id="272" name="円/楕円 271"/>
        <xdr:cNvSpPr/>
      </xdr:nvSpPr>
      <xdr:spPr>
        <a:xfrm>
          <a:off x="14732000" y="90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103395</xdr:rowOff>
    </xdr:from>
    <xdr:ext cx="762000" cy="259045"/>
    <xdr:sp macro="" textlink="">
      <xdr:nvSpPr>
        <xdr:cNvPr id="273" name="テキスト ボックス 272"/>
        <xdr:cNvSpPr txBox="1"/>
      </xdr:nvSpPr>
      <xdr:spPr>
        <a:xfrm>
          <a:off x="14401800" y="88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762</xdr:rowOff>
    </xdr:from>
    <xdr:to>
      <xdr:col>20</xdr:col>
      <xdr:colOff>209550</xdr:colOff>
      <xdr:row>53</xdr:row>
      <xdr:rowOff>102362</xdr:rowOff>
    </xdr:to>
    <xdr:sp macro="" textlink="">
      <xdr:nvSpPr>
        <xdr:cNvPr id="274" name="円/楕円 273"/>
        <xdr:cNvSpPr/>
      </xdr:nvSpPr>
      <xdr:spPr>
        <a:xfrm>
          <a:off x="13843000" y="90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112539</xdr:rowOff>
    </xdr:from>
    <xdr:ext cx="762000" cy="259045"/>
    <xdr:sp macro="" textlink="">
      <xdr:nvSpPr>
        <xdr:cNvPr id="275" name="テキスト ボックス 274"/>
        <xdr:cNvSpPr txBox="1"/>
      </xdr:nvSpPr>
      <xdr:spPr>
        <a:xfrm>
          <a:off x="13512800" y="885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71628</xdr:rowOff>
    </xdr:from>
    <xdr:to>
      <xdr:col>19</xdr:col>
      <xdr:colOff>6350</xdr:colOff>
      <xdr:row>53</xdr:row>
      <xdr:rowOff>1778</xdr:rowOff>
    </xdr:to>
    <xdr:sp macro="" textlink="">
      <xdr:nvSpPr>
        <xdr:cNvPr id="276" name="円/楕円 275"/>
        <xdr:cNvSpPr/>
      </xdr:nvSpPr>
      <xdr:spPr>
        <a:xfrm>
          <a:off x="12954000" y="89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11955</xdr:rowOff>
    </xdr:from>
    <xdr:ext cx="762000" cy="259045"/>
    <xdr:sp macro="" textlink="">
      <xdr:nvSpPr>
        <xdr:cNvPr id="277" name="テキスト ボックス 276"/>
        <xdr:cNvSpPr txBox="1"/>
      </xdr:nvSpPr>
      <xdr:spPr>
        <a:xfrm>
          <a:off x="12623800" y="87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平成２６年度の補助費等に係る経常収支比率は１２．４％となり、前年度より０．１ポイント低下し、類似団体平均を０．６ポイント上回った。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震災復興事業等に係る臨時的な支出を除いた経常的な補助費等の支出は前年度比で増加したが、歳入面で経常一般財源総額が増加したことにより、経常収支比率が低下している。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165100</xdr:rowOff>
    </xdr:from>
    <xdr:to>
      <xdr:col>24</xdr:col>
      <xdr:colOff>31750</xdr:colOff>
      <xdr:row>41</xdr:row>
      <xdr:rowOff>48078</xdr:rowOff>
    </xdr:to>
    <xdr:cxnSp macro="">
      <xdr:nvCxnSpPr>
        <xdr:cNvPr id="307" name="直線コネクタ 306"/>
        <xdr:cNvCxnSpPr/>
      </xdr:nvCxnSpPr>
      <xdr:spPr>
        <a:xfrm flipV="1">
          <a:off x="16510000" y="5651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08"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09" name="直線コネクタ 308"/>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80027</xdr:rowOff>
    </xdr:from>
    <xdr:ext cx="762000" cy="259045"/>
    <xdr:sp macro="" textlink="">
      <xdr:nvSpPr>
        <xdr:cNvPr id="310"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32</xdr:row>
      <xdr:rowOff>165100</xdr:rowOff>
    </xdr:from>
    <xdr:to>
      <xdr:col>24</xdr:col>
      <xdr:colOff>120650</xdr:colOff>
      <xdr:row>32</xdr:row>
      <xdr:rowOff>165100</xdr:rowOff>
    </xdr:to>
    <xdr:cxnSp macro="">
      <xdr:nvCxnSpPr>
        <xdr:cNvPr id="311" name="直線コネクタ 310"/>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105228</xdr:rowOff>
    </xdr:from>
    <xdr:to>
      <xdr:col>24</xdr:col>
      <xdr:colOff>31750</xdr:colOff>
      <xdr:row>38</xdr:row>
      <xdr:rowOff>116115</xdr:rowOff>
    </xdr:to>
    <xdr:cxnSp macro="">
      <xdr:nvCxnSpPr>
        <xdr:cNvPr id="312" name="直線コネクタ 311"/>
        <xdr:cNvCxnSpPr/>
      </xdr:nvCxnSpPr>
      <xdr:spPr>
        <a:xfrm flipV="1">
          <a:off x="15671800" y="6620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5641</xdr:rowOff>
    </xdr:from>
    <xdr:ext cx="762000" cy="259045"/>
    <xdr:sp macro="" textlink="">
      <xdr:nvSpPr>
        <xdr:cNvPr id="313" name="補助費等平均値テキスト"/>
        <xdr:cNvSpPr txBox="1"/>
      </xdr:nvSpPr>
      <xdr:spPr>
        <a:xfrm>
          <a:off x="16598900" y="634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160565</xdr:rowOff>
    </xdr:from>
    <xdr:to>
      <xdr:col>24</xdr:col>
      <xdr:colOff>82550</xdr:colOff>
      <xdr:row>38</xdr:row>
      <xdr:rowOff>90715</xdr:rowOff>
    </xdr:to>
    <xdr:sp macro="" textlink="">
      <xdr:nvSpPr>
        <xdr:cNvPr id="314" name="フローチャート : 判断 313"/>
        <xdr:cNvSpPr/>
      </xdr:nvSpPr>
      <xdr:spPr>
        <a:xfrm>
          <a:off x="16459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116115</xdr:rowOff>
    </xdr:from>
    <xdr:to>
      <xdr:col>22</xdr:col>
      <xdr:colOff>565150</xdr:colOff>
      <xdr:row>39</xdr:row>
      <xdr:rowOff>42635</xdr:rowOff>
    </xdr:to>
    <xdr:cxnSp macro="">
      <xdr:nvCxnSpPr>
        <xdr:cNvPr id="315" name="直線コネクタ 314"/>
        <xdr:cNvCxnSpPr/>
      </xdr:nvCxnSpPr>
      <xdr:spPr>
        <a:xfrm flipV="1">
          <a:off x="14782800" y="6631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6" name="フローチャート :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42635</xdr:rowOff>
    </xdr:from>
    <xdr:to>
      <xdr:col>21</xdr:col>
      <xdr:colOff>361950</xdr:colOff>
      <xdr:row>40</xdr:row>
      <xdr:rowOff>88900</xdr:rowOff>
    </xdr:to>
    <xdr:cxnSp macro="">
      <xdr:nvCxnSpPr>
        <xdr:cNvPr id="318" name="直線コネクタ 317"/>
        <xdr:cNvCxnSpPr/>
      </xdr:nvCxnSpPr>
      <xdr:spPr>
        <a:xfrm flipV="1">
          <a:off x="13893800" y="67291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19" name="フローチャート : 判断 318"/>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20" name="テキスト ボックス 319"/>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1815</xdr:rowOff>
    </xdr:from>
    <xdr:to>
      <xdr:col>20</xdr:col>
      <xdr:colOff>158750</xdr:colOff>
      <xdr:row>40</xdr:row>
      <xdr:rowOff>88900</xdr:rowOff>
    </xdr:to>
    <xdr:cxnSp macro="">
      <xdr:nvCxnSpPr>
        <xdr:cNvPr id="321" name="直線コネクタ 320"/>
        <xdr:cNvCxnSpPr/>
      </xdr:nvCxnSpPr>
      <xdr:spPr>
        <a:xfrm>
          <a:off x="13004800" y="68598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29936</xdr:rowOff>
    </xdr:from>
    <xdr:to>
      <xdr:col>20</xdr:col>
      <xdr:colOff>209550</xdr:colOff>
      <xdr:row>37</xdr:row>
      <xdr:rowOff>131536</xdr:rowOff>
    </xdr:to>
    <xdr:sp macro="" textlink="">
      <xdr:nvSpPr>
        <xdr:cNvPr id="322" name="フローチャート : 判断 321"/>
        <xdr:cNvSpPr/>
      </xdr:nvSpPr>
      <xdr:spPr>
        <a:xfrm>
          <a:off x="13843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141713</xdr:rowOff>
    </xdr:from>
    <xdr:ext cx="762000" cy="259045"/>
    <xdr:sp macro="" textlink="">
      <xdr:nvSpPr>
        <xdr:cNvPr id="323" name="テキスト ボックス 322"/>
        <xdr:cNvSpPr txBox="1"/>
      </xdr:nvSpPr>
      <xdr:spPr>
        <a:xfrm>
          <a:off x="13512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29936</xdr:rowOff>
    </xdr:from>
    <xdr:to>
      <xdr:col>19</xdr:col>
      <xdr:colOff>6350</xdr:colOff>
      <xdr:row>37</xdr:row>
      <xdr:rowOff>131536</xdr:rowOff>
    </xdr:to>
    <xdr:sp macro="" textlink="">
      <xdr:nvSpPr>
        <xdr:cNvPr id="324" name="フローチャート : 判断 323"/>
        <xdr:cNvSpPr/>
      </xdr:nvSpPr>
      <xdr:spPr>
        <a:xfrm>
          <a:off x="12954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141713</xdr:rowOff>
    </xdr:from>
    <xdr:ext cx="762000" cy="259045"/>
    <xdr:sp macro="" textlink="">
      <xdr:nvSpPr>
        <xdr:cNvPr id="325" name="テキスト ボックス 324"/>
        <xdr:cNvSpPr txBox="1"/>
      </xdr:nvSpPr>
      <xdr:spPr>
        <a:xfrm>
          <a:off x="12623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54428</xdr:rowOff>
    </xdr:from>
    <xdr:to>
      <xdr:col>24</xdr:col>
      <xdr:colOff>82550</xdr:colOff>
      <xdr:row>38</xdr:row>
      <xdr:rowOff>156028</xdr:rowOff>
    </xdr:to>
    <xdr:sp macro="" textlink="">
      <xdr:nvSpPr>
        <xdr:cNvPr id="331" name="円/楕円 330"/>
        <xdr:cNvSpPr/>
      </xdr:nvSpPr>
      <xdr:spPr>
        <a:xfrm>
          <a:off x="16459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26505</xdr:rowOff>
    </xdr:from>
    <xdr:ext cx="762000" cy="259045"/>
    <xdr:sp macro="" textlink="">
      <xdr:nvSpPr>
        <xdr:cNvPr id="332" name="補助費等該当値テキスト"/>
        <xdr:cNvSpPr txBox="1"/>
      </xdr:nvSpPr>
      <xdr:spPr>
        <a:xfrm>
          <a:off x="16598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65315</xdr:rowOff>
    </xdr:from>
    <xdr:to>
      <xdr:col>22</xdr:col>
      <xdr:colOff>615950</xdr:colOff>
      <xdr:row>38</xdr:row>
      <xdr:rowOff>166915</xdr:rowOff>
    </xdr:to>
    <xdr:sp macro="" textlink="">
      <xdr:nvSpPr>
        <xdr:cNvPr id="333" name="円/楕円 332"/>
        <xdr:cNvSpPr/>
      </xdr:nvSpPr>
      <xdr:spPr>
        <a:xfrm>
          <a:off x="15621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151692</xdr:rowOff>
    </xdr:from>
    <xdr:ext cx="736600" cy="259045"/>
    <xdr:sp macro="" textlink="">
      <xdr:nvSpPr>
        <xdr:cNvPr id="334" name="テキスト ボックス 333"/>
        <xdr:cNvSpPr txBox="1"/>
      </xdr:nvSpPr>
      <xdr:spPr>
        <a:xfrm>
          <a:off x="15290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163285</xdr:rowOff>
    </xdr:from>
    <xdr:to>
      <xdr:col>21</xdr:col>
      <xdr:colOff>412750</xdr:colOff>
      <xdr:row>39</xdr:row>
      <xdr:rowOff>93435</xdr:rowOff>
    </xdr:to>
    <xdr:sp macro="" textlink="">
      <xdr:nvSpPr>
        <xdr:cNvPr id="335" name="円/楕円 334"/>
        <xdr:cNvSpPr/>
      </xdr:nvSpPr>
      <xdr:spPr>
        <a:xfrm>
          <a:off x="14732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78212</xdr:rowOff>
    </xdr:from>
    <xdr:ext cx="762000" cy="259045"/>
    <xdr:sp macro="" textlink="">
      <xdr:nvSpPr>
        <xdr:cNvPr id="336" name="テキスト ボックス 335"/>
        <xdr:cNvSpPr txBox="1"/>
      </xdr:nvSpPr>
      <xdr:spPr>
        <a:xfrm>
          <a:off x="14401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38100</xdr:rowOff>
    </xdr:from>
    <xdr:to>
      <xdr:col>20</xdr:col>
      <xdr:colOff>209550</xdr:colOff>
      <xdr:row>40</xdr:row>
      <xdr:rowOff>139700</xdr:rowOff>
    </xdr:to>
    <xdr:sp macro="" textlink="">
      <xdr:nvSpPr>
        <xdr:cNvPr id="337" name="円/楕円 336"/>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124477</xdr:rowOff>
    </xdr:from>
    <xdr:ext cx="762000" cy="259045"/>
    <xdr:sp macro="" textlink="">
      <xdr:nvSpPr>
        <xdr:cNvPr id="338" name="テキスト ボックス 337"/>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122465</xdr:rowOff>
    </xdr:from>
    <xdr:to>
      <xdr:col>19</xdr:col>
      <xdr:colOff>6350</xdr:colOff>
      <xdr:row>40</xdr:row>
      <xdr:rowOff>52615</xdr:rowOff>
    </xdr:to>
    <xdr:sp macro="" textlink="">
      <xdr:nvSpPr>
        <xdr:cNvPr id="339" name="円/楕円 338"/>
        <xdr:cNvSpPr/>
      </xdr:nvSpPr>
      <xdr:spPr>
        <a:xfrm>
          <a:off x="12954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37392</xdr:rowOff>
    </xdr:from>
    <xdr:ext cx="762000" cy="259045"/>
    <xdr:sp macro="" textlink="">
      <xdr:nvSpPr>
        <xdr:cNvPr id="340" name="テキスト ボックス 339"/>
        <xdr:cNvSpPr txBox="1"/>
      </xdr:nvSpPr>
      <xdr:spPr>
        <a:xfrm>
          <a:off x="12623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平成２６年度の公債費に係る経常収支比率は１９．１％となり、前年度より０．９ポイント低下し、類似団体平均を１．１ポイント上回った。</a:t>
          </a:r>
          <a:endParaRPr kumimoji="1" lang="en-US" altLang="ja-JP" sz="1300">
            <a:latin typeface="ＭＳ Ｐゴシック"/>
          </a:endParaRPr>
        </a:p>
        <a:p>
          <a:r>
            <a:rPr kumimoji="1" lang="ja-JP" altLang="en-US" sz="1300">
              <a:latin typeface="ＭＳ Ｐゴシック"/>
            </a:rPr>
            <a:t>　元利償還金額が減少したこと、歳入面で経常一般財源総額が増加したことにより、経常収支比率が低下している。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82</xdr:row>
      <xdr:rowOff>63500</xdr:rowOff>
    </xdr:to>
    <xdr:cxnSp macro="">
      <xdr:nvCxnSpPr>
        <xdr:cNvPr id="368" name="直線コネクタ 367"/>
        <xdr:cNvCxnSpPr/>
      </xdr:nvCxnSpPr>
      <xdr:spPr>
        <a:xfrm flipV="1">
          <a:off x="4826000" y="12636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35577</xdr:rowOff>
    </xdr:from>
    <xdr:ext cx="762000" cy="259045"/>
    <xdr:sp macro="" textlink="">
      <xdr:nvSpPr>
        <xdr:cNvPr id="369" name="公債費最小値テキスト"/>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82</xdr:row>
      <xdr:rowOff>63500</xdr:rowOff>
    </xdr:from>
    <xdr:to>
      <xdr:col>7</xdr:col>
      <xdr:colOff>104775</xdr:colOff>
      <xdr:row>82</xdr:row>
      <xdr:rowOff>63500</xdr:rowOff>
    </xdr:to>
    <xdr:cxnSp macro="">
      <xdr:nvCxnSpPr>
        <xdr:cNvPr id="370" name="直線コネクタ 369"/>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71"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72" name="直線コネクタ 371"/>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38100</xdr:rowOff>
    </xdr:from>
    <xdr:to>
      <xdr:col>7</xdr:col>
      <xdr:colOff>15875</xdr:colOff>
      <xdr:row>78</xdr:row>
      <xdr:rowOff>152400</xdr:rowOff>
    </xdr:to>
    <xdr:cxnSp macro="">
      <xdr:nvCxnSpPr>
        <xdr:cNvPr id="373" name="直線コネクタ 372"/>
        <xdr:cNvCxnSpPr/>
      </xdr:nvCxnSpPr>
      <xdr:spPr>
        <a:xfrm flipV="1">
          <a:off x="3987800" y="13411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74"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5" name="フローチャート : 判断 374"/>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63500</xdr:rowOff>
    </xdr:from>
    <xdr:to>
      <xdr:col>5</xdr:col>
      <xdr:colOff>549275</xdr:colOff>
      <xdr:row>78</xdr:row>
      <xdr:rowOff>152400</xdr:rowOff>
    </xdr:to>
    <xdr:cxnSp macro="">
      <xdr:nvCxnSpPr>
        <xdr:cNvPr id="376" name="直線コネクタ 375"/>
        <xdr:cNvCxnSpPr/>
      </xdr:nvCxnSpPr>
      <xdr:spPr>
        <a:xfrm>
          <a:off x="3098800" y="1343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7" name="フローチャート : 判断 376"/>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78" name="テキスト ボックス 377"/>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63500</xdr:rowOff>
    </xdr:from>
    <xdr:to>
      <xdr:col>4</xdr:col>
      <xdr:colOff>346075</xdr:colOff>
      <xdr:row>78</xdr:row>
      <xdr:rowOff>101600</xdr:rowOff>
    </xdr:to>
    <xdr:cxnSp macro="">
      <xdr:nvCxnSpPr>
        <xdr:cNvPr id="379" name="直線コネクタ 378"/>
        <xdr:cNvCxnSpPr/>
      </xdr:nvCxnSpPr>
      <xdr:spPr>
        <a:xfrm flipV="1">
          <a:off x="2209800" y="1343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80" name="フローチャート : 判断 379"/>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168927</xdr:rowOff>
    </xdr:from>
    <xdr:ext cx="762000" cy="259045"/>
    <xdr:sp macro="" textlink="">
      <xdr:nvSpPr>
        <xdr:cNvPr id="381" name="テキスト ボックス 380"/>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78</xdr:row>
      <xdr:rowOff>101600</xdr:rowOff>
    </xdr:to>
    <xdr:cxnSp macro="">
      <xdr:nvCxnSpPr>
        <xdr:cNvPr id="382" name="直線コネクタ 381"/>
        <xdr:cNvCxnSpPr/>
      </xdr:nvCxnSpPr>
      <xdr:spPr>
        <a:xfrm>
          <a:off x="1320800" y="13271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120650</xdr:rowOff>
    </xdr:from>
    <xdr:to>
      <xdr:col>3</xdr:col>
      <xdr:colOff>193675</xdr:colOff>
      <xdr:row>78</xdr:row>
      <xdr:rowOff>50800</xdr:rowOff>
    </xdr:to>
    <xdr:sp macro="" textlink="">
      <xdr:nvSpPr>
        <xdr:cNvPr id="383" name="フローチャート : 判断 382"/>
        <xdr:cNvSpPr/>
      </xdr:nvSpPr>
      <xdr:spPr>
        <a:xfrm>
          <a:off x="2159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60977</xdr:rowOff>
    </xdr:from>
    <xdr:ext cx="762000" cy="259045"/>
    <xdr:sp macro="" textlink="">
      <xdr:nvSpPr>
        <xdr:cNvPr id="384" name="テキスト ボックス 383"/>
        <xdr:cNvSpPr txBox="1"/>
      </xdr:nvSpPr>
      <xdr:spPr>
        <a:xfrm>
          <a:off x="1828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85" name="フローチャート : 判断 384"/>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86" name="テキスト ボックス 385"/>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158750</xdr:rowOff>
    </xdr:from>
    <xdr:to>
      <xdr:col>7</xdr:col>
      <xdr:colOff>66675</xdr:colOff>
      <xdr:row>78</xdr:row>
      <xdr:rowOff>88900</xdr:rowOff>
    </xdr:to>
    <xdr:sp macro="" textlink="">
      <xdr:nvSpPr>
        <xdr:cNvPr id="392" name="円/楕円 391"/>
        <xdr:cNvSpPr/>
      </xdr:nvSpPr>
      <xdr:spPr>
        <a:xfrm>
          <a:off x="47752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130827</xdr:rowOff>
    </xdr:from>
    <xdr:ext cx="762000" cy="259045"/>
    <xdr:sp macro="" textlink="">
      <xdr:nvSpPr>
        <xdr:cNvPr id="393" name="公債費該当値テキスト"/>
        <xdr:cNvSpPr txBox="1"/>
      </xdr:nvSpPr>
      <xdr:spPr>
        <a:xfrm>
          <a:off x="49149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101600</xdr:rowOff>
    </xdr:from>
    <xdr:to>
      <xdr:col>5</xdr:col>
      <xdr:colOff>600075</xdr:colOff>
      <xdr:row>79</xdr:row>
      <xdr:rowOff>31750</xdr:rowOff>
    </xdr:to>
    <xdr:sp macro="" textlink="">
      <xdr:nvSpPr>
        <xdr:cNvPr id="394" name="円/楕円 393"/>
        <xdr:cNvSpPr/>
      </xdr:nvSpPr>
      <xdr:spPr>
        <a:xfrm>
          <a:off x="3937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16527</xdr:rowOff>
    </xdr:from>
    <xdr:ext cx="736600" cy="259045"/>
    <xdr:sp macro="" textlink="">
      <xdr:nvSpPr>
        <xdr:cNvPr id="395" name="テキスト ボックス 394"/>
        <xdr:cNvSpPr txBox="1"/>
      </xdr:nvSpPr>
      <xdr:spPr>
        <a:xfrm>
          <a:off x="3606800" y="1356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12700</xdr:rowOff>
    </xdr:from>
    <xdr:to>
      <xdr:col>4</xdr:col>
      <xdr:colOff>396875</xdr:colOff>
      <xdr:row>78</xdr:row>
      <xdr:rowOff>114300</xdr:rowOff>
    </xdr:to>
    <xdr:sp macro="" textlink="">
      <xdr:nvSpPr>
        <xdr:cNvPr id="396" name="円/楕円 395"/>
        <xdr:cNvSpPr/>
      </xdr:nvSpPr>
      <xdr:spPr>
        <a:xfrm>
          <a:off x="3048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99077</xdr:rowOff>
    </xdr:from>
    <xdr:ext cx="762000" cy="259045"/>
    <xdr:sp macro="" textlink="">
      <xdr:nvSpPr>
        <xdr:cNvPr id="397" name="テキスト ボックス 396"/>
        <xdr:cNvSpPr txBox="1"/>
      </xdr:nvSpPr>
      <xdr:spPr>
        <a:xfrm>
          <a:off x="2717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50800</xdr:rowOff>
    </xdr:from>
    <xdr:to>
      <xdr:col>3</xdr:col>
      <xdr:colOff>193675</xdr:colOff>
      <xdr:row>78</xdr:row>
      <xdr:rowOff>152400</xdr:rowOff>
    </xdr:to>
    <xdr:sp macro="" textlink="">
      <xdr:nvSpPr>
        <xdr:cNvPr id="398" name="円/楕円 397"/>
        <xdr:cNvSpPr/>
      </xdr:nvSpPr>
      <xdr:spPr>
        <a:xfrm>
          <a:off x="2159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137177</xdr:rowOff>
    </xdr:from>
    <xdr:ext cx="762000" cy="259045"/>
    <xdr:sp macro="" textlink="">
      <xdr:nvSpPr>
        <xdr:cNvPr id="399" name="テキスト ボックス 398"/>
        <xdr:cNvSpPr txBox="1"/>
      </xdr:nvSpPr>
      <xdr:spPr>
        <a:xfrm>
          <a:off x="1828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400" name="円/楕円 39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401" name="テキスト ボックス 400"/>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平成２６年度の公債費以外に係る経常収支比率は７３．９％となり、前年度より１．８ポイント上昇し、類似団体平均を５．１ポイント下回った。</a:t>
          </a:r>
          <a:endParaRPr kumimoji="1" lang="en-US" altLang="ja-JP" sz="1300">
            <a:latin typeface="ＭＳ Ｐゴシック"/>
          </a:endParaRPr>
        </a:p>
        <a:p>
          <a:r>
            <a:rPr kumimoji="1" lang="ja-JP" altLang="en-US" sz="1300">
              <a:latin typeface="ＭＳ Ｐゴシック"/>
            </a:rPr>
            <a:t>　公債費が前年度比で減少した一方で、物件費や扶助費等が前年度より増加したことから、経常収支比率が上昇している。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90424</xdr:rowOff>
    </xdr:from>
    <xdr:to>
      <xdr:col>24</xdr:col>
      <xdr:colOff>31750</xdr:colOff>
      <xdr:row>81</xdr:row>
      <xdr:rowOff>24130</xdr:rowOff>
    </xdr:to>
    <xdr:cxnSp macro="">
      <xdr:nvCxnSpPr>
        <xdr:cNvPr id="427" name="直線コネクタ 426"/>
        <xdr:cNvCxnSpPr/>
      </xdr:nvCxnSpPr>
      <xdr:spPr>
        <a:xfrm flipV="1">
          <a:off x="16510000" y="1277772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167657</xdr:rowOff>
    </xdr:from>
    <xdr:ext cx="762000" cy="259045"/>
    <xdr:sp macro="" textlink="">
      <xdr:nvSpPr>
        <xdr:cNvPr id="428"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81</xdr:row>
      <xdr:rowOff>24130</xdr:rowOff>
    </xdr:from>
    <xdr:to>
      <xdr:col>24</xdr:col>
      <xdr:colOff>120650</xdr:colOff>
      <xdr:row>81</xdr:row>
      <xdr:rowOff>24130</xdr:rowOff>
    </xdr:to>
    <xdr:cxnSp macro="">
      <xdr:nvCxnSpPr>
        <xdr:cNvPr id="429" name="直線コネクタ 428"/>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5351</xdr:rowOff>
    </xdr:from>
    <xdr:ext cx="762000" cy="259045"/>
    <xdr:sp macro="" textlink="">
      <xdr:nvSpPr>
        <xdr:cNvPr id="430"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628650</xdr:colOff>
      <xdr:row>74</xdr:row>
      <xdr:rowOff>90424</xdr:rowOff>
    </xdr:from>
    <xdr:to>
      <xdr:col>24</xdr:col>
      <xdr:colOff>120650</xdr:colOff>
      <xdr:row>74</xdr:row>
      <xdr:rowOff>90424</xdr:rowOff>
    </xdr:to>
    <xdr:cxnSp macro="">
      <xdr:nvCxnSpPr>
        <xdr:cNvPr id="431" name="直線コネクタ 430"/>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90424</xdr:rowOff>
    </xdr:from>
    <xdr:to>
      <xdr:col>24</xdr:col>
      <xdr:colOff>31750</xdr:colOff>
      <xdr:row>75</xdr:row>
      <xdr:rowOff>83566</xdr:rowOff>
    </xdr:to>
    <xdr:cxnSp macro="">
      <xdr:nvCxnSpPr>
        <xdr:cNvPr id="432" name="直線コネクタ 431"/>
        <xdr:cNvCxnSpPr/>
      </xdr:nvCxnSpPr>
      <xdr:spPr>
        <a:xfrm>
          <a:off x="15671800" y="1277772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33"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34" name="フローチャート : 判断 433"/>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90424</xdr:rowOff>
    </xdr:from>
    <xdr:to>
      <xdr:col>22</xdr:col>
      <xdr:colOff>565150</xdr:colOff>
      <xdr:row>74</xdr:row>
      <xdr:rowOff>90424</xdr:rowOff>
    </xdr:to>
    <xdr:cxnSp macro="">
      <xdr:nvCxnSpPr>
        <xdr:cNvPr id="435" name="直線コネクタ 434"/>
        <xdr:cNvCxnSpPr/>
      </xdr:nvCxnSpPr>
      <xdr:spPr>
        <a:xfrm>
          <a:off x="14782800" y="12777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36" name="フローチャート : 判断 435"/>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37" name="テキスト ボックス 436"/>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90424</xdr:rowOff>
    </xdr:from>
    <xdr:to>
      <xdr:col>21</xdr:col>
      <xdr:colOff>361950</xdr:colOff>
      <xdr:row>77</xdr:row>
      <xdr:rowOff>88137</xdr:rowOff>
    </xdr:to>
    <xdr:cxnSp macro="">
      <xdr:nvCxnSpPr>
        <xdr:cNvPr id="438" name="直線コネクタ 437"/>
        <xdr:cNvCxnSpPr/>
      </xdr:nvCxnSpPr>
      <xdr:spPr>
        <a:xfrm flipV="1">
          <a:off x="13893800" y="12777724"/>
          <a:ext cx="889000" cy="5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9" name="フローチャート : 判断 438"/>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40" name="テキスト ボックス 439"/>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19558</xdr:rowOff>
    </xdr:from>
    <xdr:to>
      <xdr:col>20</xdr:col>
      <xdr:colOff>158750</xdr:colOff>
      <xdr:row>77</xdr:row>
      <xdr:rowOff>88137</xdr:rowOff>
    </xdr:to>
    <xdr:cxnSp macro="">
      <xdr:nvCxnSpPr>
        <xdr:cNvPr id="441" name="直線コネクタ 440"/>
        <xdr:cNvCxnSpPr/>
      </xdr:nvCxnSpPr>
      <xdr:spPr>
        <a:xfrm>
          <a:off x="13004800" y="12878308"/>
          <a:ext cx="8890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108204</xdr:rowOff>
    </xdr:from>
    <xdr:to>
      <xdr:col>20</xdr:col>
      <xdr:colOff>209550</xdr:colOff>
      <xdr:row>77</xdr:row>
      <xdr:rowOff>38354</xdr:rowOff>
    </xdr:to>
    <xdr:sp macro="" textlink="">
      <xdr:nvSpPr>
        <xdr:cNvPr id="442" name="フローチャート : 判断 441"/>
        <xdr:cNvSpPr/>
      </xdr:nvSpPr>
      <xdr:spPr>
        <a:xfrm>
          <a:off x="13843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48531</xdr:rowOff>
    </xdr:from>
    <xdr:ext cx="762000" cy="259045"/>
    <xdr:sp macro="" textlink="">
      <xdr:nvSpPr>
        <xdr:cNvPr id="443" name="テキスト ボックス 442"/>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18</xdr:col>
      <xdr:colOff>590550</xdr:colOff>
      <xdr:row>72</xdr:row>
      <xdr:rowOff>126492</xdr:rowOff>
    </xdr:from>
    <xdr:to>
      <xdr:col>19</xdr:col>
      <xdr:colOff>6350</xdr:colOff>
      <xdr:row>73</xdr:row>
      <xdr:rowOff>56642</xdr:rowOff>
    </xdr:to>
    <xdr:sp macro="" textlink="">
      <xdr:nvSpPr>
        <xdr:cNvPr id="444" name="フローチャート : 判断 443"/>
        <xdr:cNvSpPr/>
      </xdr:nvSpPr>
      <xdr:spPr>
        <a:xfrm>
          <a:off x="12954000" y="1247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66819</xdr:rowOff>
    </xdr:from>
    <xdr:ext cx="762000" cy="259045"/>
    <xdr:sp macro="" textlink="">
      <xdr:nvSpPr>
        <xdr:cNvPr id="445" name="テキスト ボックス 444"/>
        <xdr:cNvSpPr txBox="1"/>
      </xdr:nvSpPr>
      <xdr:spPr>
        <a:xfrm>
          <a:off x="12623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32766</xdr:rowOff>
    </xdr:from>
    <xdr:to>
      <xdr:col>24</xdr:col>
      <xdr:colOff>82550</xdr:colOff>
      <xdr:row>75</xdr:row>
      <xdr:rowOff>134366</xdr:rowOff>
    </xdr:to>
    <xdr:sp macro="" textlink="">
      <xdr:nvSpPr>
        <xdr:cNvPr id="451" name="円/楕円 450"/>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49293</xdr:rowOff>
    </xdr:from>
    <xdr:ext cx="762000" cy="259045"/>
    <xdr:sp macro="" textlink="">
      <xdr:nvSpPr>
        <xdr:cNvPr id="452"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39624</xdr:rowOff>
    </xdr:from>
    <xdr:to>
      <xdr:col>22</xdr:col>
      <xdr:colOff>615950</xdr:colOff>
      <xdr:row>74</xdr:row>
      <xdr:rowOff>141224</xdr:rowOff>
    </xdr:to>
    <xdr:sp macro="" textlink="">
      <xdr:nvSpPr>
        <xdr:cNvPr id="453" name="円/楕円 452"/>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54" name="テキスト ボックス 453"/>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39624</xdr:rowOff>
    </xdr:from>
    <xdr:to>
      <xdr:col>21</xdr:col>
      <xdr:colOff>412750</xdr:colOff>
      <xdr:row>74</xdr:row>
      <xdr:rowOff>141224</xdr:rowOff>
    </xdr:to>
    <xdr:sp macro="" textlink="">
      <xdr:nvSpPr>
        <xdr:cNvPr id="455" name="円/楕円 454"/>
        <xdr:cNvSpPr/>
      </xdr:nvSpPr>
      <xdr:spPr>
        <a:xfrm>
          <a:off x="14732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151401</xdr:rowOff>
    </xdr:from>
    <xdr:ext cx="762000" cy="259045"/>
    <xdr:sp macro="" textlink="">
      <xdr:nvSpPr>
        <xdr:cNvPr id="456" name="テキスト ボックス 455"/>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37337</xdr:rowOff>
    </xdr:from>
    <xdr:to>
      <xdr:col>20</xdr:col>
      <xdr:colOff>209550</xdr:colOff>
      <xdr:row>77</xdr:row>
      <xdr:rowOff>138937</xdr:rowOff>
    </xdr:to>
    <xdr:sp macro="" textlink="">
      <xdr:nvSpPr>
        <xdr:cNvPr id="457" name="円/楕円 456"/>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58" name="テキスト ボックス 457"/>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140208</xdr:rowOff>
    </xdr:from>
    <xdr:to>
      <xdr:col>19</xdr:col>
      <xdr:colOff>6350</xdr:colOff>
      <xdr:row>75</xdr:row>
      <xdr:rowOff>70358</xdr:rowOff>
    </xdr:to>
    <xdr:sp macro="" textlink="">
      <xdr:nvSpPr>
        <xdr:cNvPr id="459" name="円/楕円 458"/>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55135</xdr:rowOff>
    </xdr:from>
    <xdr:ext cx="762000" cy="259045"/>
    <xdr:sp macro="" textlink="">
      <xdr:nvSpPr>
        <xdr:cNvPr id="460" name="テキスト ボックス 459"/>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宮城県名取市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69286</xdr:rowOff>
    </xdr:from>
    <xdr:to>
      <xdr:col>4</xdr:col>
      <xdr:colOff>1117600</xdr:colOff>
      <xdr:row>19</xdr:row>
      <xdr:rowOff>92832</xdr:rowOff>
    </xdr:to>
    <xdr:cxnSp macro="">
      <xdr:nvCxnSpPr>
        <xdr:cNvPr id="43" name="直線コネクタ 42"/>
        <xdr:cNvCxnSpPr/>
      </xdr:nvCxnSpPr>
      <xdr:spPr bwMode="auto">
        <a:xfrm flipV="1">
          <a:off x="5651500" y="2174311"/>
          <a:ext cx="0" cy="1223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64909</xdr:rowOff>
    </xdr:from>
    <xdr:ext cx="762000" cy="259045"/>
    <xdr:sp macro="" textlink="">
      <xdr:nvSpPr>
        <xdr:cNvPr id="44" name="人口1人当たり決算額の推移最小値テキスト130"/>
        <xdr:cNvSpPr txBox="1"/>
      </xdr:nvSpPr>
      <xdr:spPr>
        <a:xfrm>
          <a:off x="5740400" y="337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61,789</a:t>
          </a:r>
          <a:endParaRPr kumimoji="1" lang="ja-JP" altLang="en-US" sz="1000" b="1">
            <a:latin typeface="ＭＳ Ｐゴシック"/>
          </a:endParaRPr>
        </a:p>
      </xdr:txBody>
    </xdr:sp>
    <xdr:clientData/>
  </xdr:oneCellAnchor>
  <xdr:twoCellAnchor>
    <xdr:from>
      <xdr:col>4</xdr:col>
      <xdr:colOff>1028700</xdr:colOff>
      <xdr:row>19</xdr:row>
      <xdr:rowOff>92832</xdr:rowOff>
    </xdr:from>
    <xdr:to>
      <xdr:col>5</xdr:col>
      <xdr:colOff>73025</xdr:colOff>
      <xdr:row>19</xdr:row>
      <xdr:rowOff>92832</xdr:rowOff>
    </xdr:to>
    <xdr:cxnSp macro="">
      <xdr:nvCxnSpPr>
        <xdr:cNvPr id="45" name="直線コネクタ 44"/>
        <xdr:cNvCxnSpPr/>
      </xdr:nvCxnSpPr>
      <xdr:spPr bwMode="auto">
        <a:xfrm>
          <a:off x="5562600" y="33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155663</xdr:rowOff>
    </xdr:from>
    <xdr:ext cx="762000" cy="259045"/>
    <xdr:sp macro="" textlink="">
      <xdr:nvSpPr>
        <xdr:cNvPr id="46" name="人口1人当たり決算額の推移最大値テキスト130"/>
        <xdr:cNvSpPr txBox="1"/>
      </xdr:nvSpPr>
      <xdr:spPr>
        <a:xfrm>
          <a:off x="5740400" y="191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88,554</a:t>
          </a:r>
          <a:endParaRPr kumimoji="1" lang="ja-JP" altLang="en-US" sz="1000" b="1">
            <a:latin typeface="ＭＳ Ｐゴシック"/>
          </a:endParaRPr>
        </a:p>
      </xdr:txBody>
    </xdr:sp>
    <xdr:clientData/>
  </xdr:oneCellAnchor>
  <xdr:twoCellAnchor>
    <xdr:from>
      <xdr:col>4</xdr:col>
      <xdr:colOff>1028700</xdr:colOff>
      <xdr:row>12</xdr:row>
      <xdr:rowOff>69286</xdr:rowOff>
    </xdr:from>
    <xdr:to>
      <xdr:col>5</xdr:col>
      <xdr:colOff>73025</xdr:colOff>
      <xdr:row>12</xdr:row>
      <xdr:rowOff>69286</xdr:rowOff>
    </xdr:to>
    <xdr:cxnSp macro="">
      <xdr:nvCxnSpPr>
        <xdr:cNvPr id="47" name="直線コネクタ 46"/>
        <xdr:cNvCxnSpPr/>
      </xdr:nvCxnSpPr>
      <xdr:spPr bwMode="auto">
        <a:xfrm>
          <a:off x="5562600" y="2174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48255</xdr:rowOff>
    </xdr:from>
    <xdr:to>
      <xdr:col>4</xdr:col>
      <xdr:colOff>1117600</xdr:colOff>
      <xdr:row>18</xdr:row>
      <xdr:rowOff>126710</xdr:rowOff>
    </xdr:to>
    <xdr:cxnSp macro="">
      <xdr:nvCxnSpPr>
        <xdr:cNvPr id="48" name="直線コネクタ 47"/>
        <xdr:cNvCxnSpPr/>
      </xdr:nvCxnSpPr>
      <xdr:spPr bwMode="auto">
        <a:xfrm flipV="1">
          <a:off x="5003800" y="3181980"/>
          <a:ext cx="647700" cy="78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121653</xdr:rowOff>
    </xdr:from>
    <xdr:ext cx="762000" cy="259045"/>
    <xdr:sp macro="" textlink="">
      <xdr:nvSpPr>
        <xdr:cNvPr id="49" name="人口1人当たり決算額の推移平均値テキスト130"/>
        <xdr:cNvSpPr txBox="1"/>
      </xdr:nvSpPr>
      <xdr:spPr>
        <a:xfrm>
          <a:off x="5740400" y="2569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105126</xdr:rowOff>
    </xdr:from>
    <xdr:to>
      <xdr:col>5</xdr:col>
      <xdr:colOff>34925</xdr:colOff>
      <xdr:row>16</xdr:row>
      <xdr:rowOff>35276</xdr:rowOff>
    </xdr:to>
    <xdr:sp macro="" textlink="">
      <xdr:nvSpPr>
        <xdr:cNvPr id="50" name="フローチャート : 判断 49"/>
        <xdr:cNvSpPr/>
      </xdr:nvSpPr>
      <xdr:spPr bwMode="auto">
        <a:xfrm>
          <a:off x="5600700" y="2724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3495</xdr:rowOff>
    </xdr:from>
    <xdr:to>
      <xdr:col>4</xdr:col>
      <xdr:colOff>469900</xdr:colOff>
      <xdr:row>18</xdr:row>
      <xdr:rowOff>126710</xdr:rowOff>
    </xdr:to>
    <xdr:cxnSp macro="">
      <xdr:nvCxnSpPr>
        <xdr:cNvPr id="51" name="直線コネクタ 50"/>
        <xdr:cNvCxnSpPr/>
      </xdr:nvCxnSpPr>
      <xdr:spPr bwMode="auto">
        <a:xfrm>
          <a:off x="4305300" y="3137220"/>
          <a:ext cx="698500" cy="123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88438</xdr:rowOff>
    </xdr:from>
    <xdr:to>
      <xdr:col>4</xdr:col>
      <xdr:colOff>520700</xdr:colOff>
      <xdr:row>17</xdr:row>
      <xdr:rowOff>18588</xdr:rowOff>
    </xdr:to>
    <xdr:sp macro="" textlink="">
      <xdr:nvSpPr>
        <xdr:cNvPr id="52" name="フローチャート : 判断 51"/>
        <xdr:cNvSpPr/>
      </xdr:nvSpPr>
      <xdr:spPr bwMode="auto">
        <a:xfrm>
          <a:off x="4953000" y="2879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28765</xdr:rowOff>
    </xdr:from>
    <xdr:ext cx="736600" cy="259045"/>
    <xdr:sp macro="" textlink="">
      <xdr:nvSpPr>
        <xdr:cNvPr id="53" name="テキスト ボックス 52"/>
        <xdr:cNvSpPr txBox="1"/>
      </xdr:nvSpPr>
      <xdr:spPr>
        <a:xfrm>
          <a:off x="4622800" y="264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118207</xdr:rowOff>
    </xdr:from>
    <xdr:to>
      <xdr:col>3</xdr:col>
      <xdr:colOff>904875</xdr:colOff>
      <xdr:row>18</xdr:row>
      <xdr:rowOff>3495</xdr:rowOff>
    </xdr:to>
    <xdr:cxnSp macro="">
      <xdr:nvCxnSpPr>
        <xdr:cNvPr id="54" name="直線コネクタ 53"/>
        <xdr:cNvCxnSpPr/>
      </xdr:nvCxnSpPr>
      <xdr:spPr bwMode="auto">
        <a:xfrm>
          <a:off x="3606800" y="3080482"/>
          <a:ext cx="698500" cy="56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10531</xdr:rowOff>
    </xdr:from>
    <xdr:to>
      <xdr:col>3</xdr:col>
      <xdr:colOff>955675</xdr:colOff>
      <xdr:row>16</xdr:row>
      <xdr:rowOff>112131</xdr:rowOff>
    </xdr:to>
    <xdr:sp macro="" textlink="">
      <xdr:nvSpPr>
        <xdr:cNvPr id="55" name="フローチャート : 判断 54"/>
        <xdr:cNvSpPr/>
      </xdr:nvSpPr>
      <xdr:spPr bwMode="auto">
        <a:xfrm>
          <a:off x="4254500" y="2801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122308</xdr:rowOff>
    </xdr:from>
    <xdr:ext cx="762000" cy="259045"/>
    <xdr:sp macro="" textlink="">
      <xdr:nvSpPr>
        <xdr:cNvPr id="56" name="テキスト ボックス 55"/>
        <xdr:cNvSpPr txBox="1"/>
      </xdr:nvSpPr>
      <xdr:spPr>
        <a:xfrm>
          <a:off x="3924300" y="257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94249</xdr:rowOff>
    </xdr:from>
    <xdr:to>
      <xdr:col>3</xdr:col>
      <xdr:colOff>206375</xdr:colOff>
      <xdr:row>17</xdr:row>
      <xdr:rowOff>118207</xdr:rowOff>
    </xdr:to>
    <xdr:cxnSp macro="">
      <xdr:nvCxnSpPr>
        <xdr:cNvPr id="57" name="直線コネクタ 56"/>
        <xdr:cNvCxnSpPr/>
      </xdr:nvCxnSpPr>
      <xdr:spPr bwMode="auto">
        <a:xfrm>
          <a:off x="2908300" y="3056524"/>
          <a:ext cx="698500" cy="23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94839</xdr:rowOff>
    </xdr:from>
    <xdr:to>
      <xdr:col>3</xdr:col>
      <xdr:colOff>257175</xdr:colOff>
      <xdr:row>16</xdr:row>
      <xdr:rowOff>24989</xdr:rowOff>
    </xdr:to>
    <xdr:sp macro="" textlink="">
      <xdr:nvSpPr>
        <xdr:cNvPr id="58" name="フローチャート : 判断 57"/>
        <xdr:cNvSpPr/>
      </xdr:nvSpPr>
      <xdr:spPr bwMode="auto">
        <a:xfrm>
          <a:off x="3556000" y="271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35166</xdr:rowOff>
    </xdr:from>
    <xdr:ext cx="762000" cy="259045"/>
    <xdr:sp macro="" textlink="">
      <xdr:nvSpPr>
        <xdr:cNvPr id="59" name="テキスト ボックス 58"/>
        <xdr:cNvSpPr txBox="1"/>
      </xdr:nvSpPr>
      <xdr:spPr>
        <a:xfrm>
          <a:off x="3225800" y="248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39472</xdr:rowOff>
    </xdr:from>
    <xdr:to>
      <xdr:col>2</xdr:col>
      <xdr:colOff>692150</xdr:colOff>
      <xdr:row>14</xdr:row>
      <xdr:rowOff>141072</xdr:rowOff>
    </xdr:to>
    <xdr:sp macro="" textlink="">
      <xdr:nvSpPr>
        <xdr:cNvPr id="60" name="フローチャート : 判断 59"/>
        <xdr:cNvSpPr/>
      </xdr:nvSpPr>
      <xdr:spPr bwMode="auto">
        <a:xfrm>
          <a:off x="2857500" y="24873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151249</xdr:rowOff>
    </xdr:from>
    <xdr:ext cx="762000" cy="259045"/>
    <xdr:sp macro="" textlink="">
      <xdr:nvSpPr>
        <xdr:cNvPr id="61" name="テキスト ボックス 60"/>
        <xdr:cNvSpPr txBox="1"/>
      </xdr:nvSpPr>
      <xdr:spPr>
        <a:xfrm>
          <a:off x="2527300" y="225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168905</xdr:rowOff>
    </xdr:from>
    <xdr:to>
      <xdr:col>5</xdr:col>
      <xdr:colOff>34925</xdr:colOff>
      <xdr:row>18</xdr:row>
      <xdr:rowOff>99055</xdr:rowOff>
    </xdr:to>
    <xdr:sp macro="" textlink="">
      <xdr:nvSpPr>
        <xdr:cNvPr id="67" name="円/楕円 66"/>
        <xdr:cNvSpPr/>
      </xdr:nvSpPr>
      <xdr:spPr bwMode="auto">
        <a:xfrm>
          <a:off x="5600700" y="313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140982</xdr:rowOff>
    </xdr:from>
    <xdr:ext cx="762000" cy="259045"/>
    <xdr:sp macro="" textlink="">
      <xdr:nvSpPr>
        <xdr:cNvPr id="68" name="人口1人当たり決算額の推移該当値テキスト130"/>
        <xdr:cNvSpPr txBox="1"/>
      </xdr:nvSpPr>
      <xdr:spPr>
        <a:xfrm>
          <a:off x="5740400" y="31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66,514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75910</xdr:rowOff>
    </xdr:from>
    <xdr:to>
      <xdr:col>4</xdr:col>
      <xdr:colOff>520700</xdr:colOff>
      <xdr:row>19</xdr:row>
      <xdr:rowOff>6060</xdr:rowOff>
    </xdr:to>
    <xdr:sp macro="" textlink="">
      <xdr:nvSpPr>
        <xdr:cNvPr id="69" name="円/楕円 68"/>
        <xdr:cNvSpPr/>
      </xdr:nvSpPr>
      <xdr:spPr bwMode="auto">
        <a:xfrm>
          <a:off x="4953000" y="320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162287</xdr:rowOff>
    </xdr:from>
    <xdr:ext cx="736600" cy="259045"/>
    <xdr:sp macro="" textlink="">
      <xdr:nvSpPr>
        <xdr:cNvPr id="70" name="テキスト ボックス 69"/>
        <xdr:cNvSpPr txBox="1"/>
      </xdr:nvSpPr>
      <xdr:spPr>
        <a:xfrm>
          <a:off x="4622800" y="329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64,798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124145</xdr:rowOff>
    </xdr:from>
    <xdr:to>
      <xdr:col>3</xdr:col>
      <xdr:colOff>955675</xdr:colOff>
      <xdr:row>18</xdr:row>
      <xdr:rowOff>54295</xdr:rowOff>
    </xdr:to>
    <xdr:sp macro="" textlink="">
      <xdr:nvSpPr>
        <xdr:cNvPr id="71" name="円/楕円 70"/>
        <xdr:cNvSpPr/>
      </xdr:nvSpPr>
      <xdr:spPr bwMode="auto">
        <a:xfrm>
          <a:off x="4254500" y="308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39072</xdr:rowOff>
    </xdr:from>
    <xdr:ext cx="762000" cy="259045"/>
    <xdr:sp macro="" textlink="">
      <xdr:nvSpPr>
        <xdr:cNvPr id="72" name="テキスト ボックス 71"/>
        <xdr:cNvSpPr txBox="1"/>
      </xdr:nvSpPr>
      <xdr:spPr>
        <a:xfrm>
          <a:off x="3924300" y="317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67407</xdr:rowOff>
    </xdr:from>
    <xdr:to>
      <xdr:col>3</xdr:col>
      <xdr:colOff>257175</xdr:colOff>
      <xdr:row>17</xdr:row>
      <xdr:rowOff>169007</xdr:rowOff>
    </xdr:to>
    <xdr:sp macro="" textlink="">
      <xdr:nvSpPr>
        <xdr:cNvPr id="73" name="円/楕円 72"/>
        <xdr:cNvSpPr/>
      </xdr:nvSpPr>
      <xdr:spPr bwMode="auto">
        <a:xfrm>
          <a:off x="3556000" y="3029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153784</xdr:rowOff>
    </xdr:from>
    <xdr:ext cx="762000" cy="259045"/>
    <xdr:sp macro="" textlink="">
      <xdr:nvSpPr>
        <xdr:cNvPr id="74" name="テキスト ボックス 73"/>
        <xdr:cNvSpPr txBox="1"/>
      </xdr:nvSpPr>
      <xdr:spPr>
        <a:xfrm>
          <a:off x="3225800" y="311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43449</xdr:rowOff>
    </xdr:from>
    <xdr:to>
      <xdr:col>2</xdr:col>
      <xdr:colOff>692150</xdr:colOff>
      <xdr:row>17</xdr:row>
      <xdr:rowOff>145049</xdr:rowOff>
    </xdr:to>
    <xdr:sp macro="" textlink="">
      <xdr:nvSpPr>
        <xdr:cNvPr id="75" name="円/楕円 74"/>
        <xdr:cNvSpPr/>
      </xdr:nvSpPr>
      <xdr:spPr bwMode="auto">
        <a:xfrm>
          <a:off x="2857500" y="300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129826</xdr:rowOff>
    </xdr:from>
    <xdr:ext cx="762000" cy="259045"/>
    <xdr:sp macro="" textlink="">
      <xdr:nvSpPr>
        <xdr:cNvPr id="76" name="テキスト ボックス 75"/>
        <xdr:cNvSpPr txBox="1"/>
      </xdr:nvSpPr>
      <xdr:spPr>
        <a:xfrm>
          <a:off x="2527300" y="309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230418</xdr:rowOff>
    </xdr:from>
    <xdr:to>
      <xdr:col>4</xdr:col>
      <xdr:colOff>1117600</xdr:colOff>
      <xdr:row>37</xdr:row>
      <xdr:rowOff>272847</xdr:rowOff>
    </xdr:to>
    <xdr:cxnSp macro="">
      <xdr:nvCxnSpPr>
        <xdr:cNvPr id="103" name="直線コネクタ 102"/>
        <xdr:cNvCxnSpPr/>
      </xdr:nvCxnSpPr>
      <xdr:spPr bwMode="auto">
        <a:xfrm flipV="1">
          <a:off x="5651500" y="6154968"/>
          <a:ext cx="0" cy="12425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244924</xdr:rowOff>
    </xdr:from>
    <xdr:ext cx="762000" cy="259045"/>
    <xdr:sp macro="" textlink="">
      <xdr:nvSpPr>
        <xdr:cNvPr id="104" name="人口1人当たり決算額の推移最小値テキスト445"/>
        <xdr:cNvSpPr txBox="1"/>
      </xdr:nvSpPr>
      <xdr:spPr>
        <a:xfrm>
          <a:off x="5740400" y="736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4</xdr:col>
      <xdr:colOff>1028700</xdr:colOff>
      <xdr:row>37</xdr:row>
      <xdr:rowOff>272847</xdr:rowOff>
    </xdr:from>
    <xdr:to>
      <xdr:col>5</xdr:col>
      <xdr:colOff>73025</xdr:colOff>
      <xdr:row>37</xdr:row>
      <xdr:rowOff>272847</xdr:rowOff>
    </xdr:to>
    <xdr:cxnSp macro="">
      <xdr:nvCxnSpPr>
        <xdr:cNvPr id="105" name="直線コネクタ 104"/>
        <xdr:cNvCxnSpPr/>
      </xdr:nvCxnSpPr>
      <xdr:spPr bwMode="auto">
        <a:xfrm>
          <a:off x="5562600" y="7397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145345</xdr:rowOff>
    </xdr:from>
    <xdr:ext cx="762000" cy="259045"/>
    <xdr:sp macro="" textlink="">
      <xdr:nvSpPr>
        <xdr:cNvPr id="106" name="人口1人当たり決算額の推移最大値テキスト445"/>
        <xdr:cNvSpPr txBox="1"/>
      </xdr:nvSpPr>
      <xdr:spPr>
        <a:xfrm>
          <a:off x="5740400" y="589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28,988</a:t>
          </a:r>
          <a:endParaRPr kumimoji="1" lang="ja-JP" altLang="en-US" sz="1000" b="1">
            <a:latin typeface="ＭＳ Ｐゴシック"/>
          </a:endParaRPr>
        </a:p>
      </xdr:txBody>
    </xdr:sp>
    <xdr:clientData/>
  </xdr:oneCellAnchor>
  <xdr:twoCellAnchor>
    <xdr:from>
      <xdr:col>4</xdr:col>
      <xdr:colOff>1028700</xdr:colOff>
      <xdr:row>33</xdr:row>
      <xdr:rowOff>230418</xdr:rowOff>
    </xdr:from>
    <xdr:to>
      <xdr:col>5</xdr:col>
      <xdr:colOff>73025</xdr:colOff>
      <xdr:row>33</xdr:row>
      <xdr:rowOff>230418</xdr:rowOff>
    </xdr:to>
    <xdr:cxnSp macro="">
      <xdr:nvCxnSpPr>
        <xdr:cNvPr id="107" name="直線コネクタ 106"/>
        <xdr:cNvCxnSpPr/>
      </xdr:nvCxnSpPr>
      <xdr:spPr bwMode="auto">
        <a:xfrm>
          <a:off x="5562600" y="6154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261096</xdr:rowOff>
    </xdr:from>
    <xdr:to>
      <xdr:col>4</xdr:col>
      <xdr:colOff>1117600</xdr:colOff>
      <xdr:row>36</xdr:row>
      <xdr:rowOff>89829</xdr:rowOff>
    </xdr:to>
    <xdr:cxnSp macro="">
      <xdr:nvCxnSpPr>
        <xdr:cNvPr id="108" name="直線コネクタ 107"/>
        <xdr:cNvCxnSpPr/>
      </xdr:nvCxnSpPr>
      <xdr:spPr bwMode="auto">
        <a:xfrm>
          <a:off x="5003800" y="6871446"/>
          <a:ext cx="647700" cy="17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220011</xdr:rowOff>
    </xdr:from>
    <xdr:ext cx="762000" cy="259045"/>
    <xdr:sp macro="" textlink="">
      <xdr:nvSpPr>
        <xdr:cNvPr id="109" name="人口1人当たり決算額の推移平均値テキスト445"/>
        <xdr:cNvSpPr txBox="1"/>
      </xdr:nvSpPr>
      <xdr:spPr>
        <a:xfrm>
          <a:off x="5740400" y="6487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32034</xdr:rowOff>
    </xdr:from>
    <xdr:to>
      <xdr:col>5</xdr:col>
      <xdr:colOff>34925</xdr:colOff>
      <xdr:row>35</xdr:row>
      <xdr:rowOff>133634</xdr:rowOff>
    </xdr:to>
    <xdr:sp macro="" textlink="">
      <xdr:nvSpPr>
        <xdr:cNvPr id="110" name="フローチャート : 判断 109"/>
        <xdr:cNvSpPr/>
      </xdr:nvSpPr>
      <xdr:spPr bwMode="auto">
        <a:xfrm>
          <a:off x="5600700" y="6642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154112</xdr:rowOff>
    </xdr:from>
    <xdr:to>
      <xdr:col>4</xdr:col>
      <xdr:colOff>469900</xdr:colOff>
      <xdr:row>35</xdr:row>
      <xdr:rowOff>261096</xdr:rowOff>
    </xdr:to>
    <xdr:cxnSp macro="">
      <xdr:nvCxnSpPr>
        <xdr:cNvPr id="111" name="直線コネクタ 110"/>
        <xdr:cNvCxnSpPr/>
      </xdr:nvCxnSpPr>
      <xdr:spPr bwMode="auto">
        <a:xfrm>
          <a:off x="4305300" y="6764462"/>
          <a:ext cx="698500" cy="106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64450</xdr:rowOff>
    </xdr:from>
    <xdr:to>
      <xdr:col>4</xdr:col>
      <xdr:colOff>520700</xdr:colOff>
      <xdr:row>35</xdr:row>
      <xdr:rowOff>166050</xdr:rowOff>
    </xdr:to>
    <xdr:sp macro="" textlink="">
      <xdr:nvSpPr>
        <xdr:cNvPr id="112" name="フローチャート : 判断 111"/>
        <xdr:cNvSpPr/>
      </xdr:nvSpPr>
      <xdr:spPr bwMode="auto">
        <a:xfrm>
          <a:off x="4953000" y="667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176227</xdr:rowOff>
    </xdr:from>
    <xdr:ext cx="736600" cy="259045"/>
    <xdr:sp macro="" textlink="">
      <xdr:nvSpPr>
        <xdr:cNvPr id="113" name="テキスト ボックス 112"/>
        <xdr:cNvSpPr txBox="1"/>
      </xdr:nvSpPr>
      <xdr:spPr>
        <a:xfrm>
          <a:off x="4622800" y="644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97327</xdr:rowOff>
    </xdr:from>
    <xdr:to>
      <xdr:col>3</xdr:col>
      <xdr:colOff>904875</xdr:colOff>
      <xdr:row>35</xdr:row>
      <xdr:rowOff>154112</xdr:rowOff>
    </xdr:to>
    <xdr:cxnSp macro="">
      <xdr:nvCxnSpPr>
        <xdr:cNvPr id="114" name="直線コネクタ 113"/>
        <xdr:cNvCxnSpPr/>
      </xdr:nvCxnSpPr>
      <xdr:spPr bwMode="auto">
        <a:xfrm>
          <a:off x="3606800" y="6707677"/>
          <a:ext cx="698500" cy="56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13060</xdr:rowOff>
    </xdr:from>
    <xdr:to>
      <xdr:col>3</xdr:col>
      <xdr:colOff>955675</xdr:colOff>
      <xdr:row>35</xdr:row>
      <xdr:rowOff>114660</xdr:rowOff>
    </xdr:to>
    <xdr:sp macro="" textlink="">
      <xdr:nvSpPr>
        <xdr:cNvPr id="115" name="フローチャート : 判断 114"/>
        <xdr:cNvSpPr/>
      </xdr:nvSpPr>
      <xdr:spPr bwMode="auto">
        <a:xfrm>
          <a:off x="4254500" y="662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124838</xdr:rowOff>
    </xdr:from>
    <xdr:ext cx="762000" cy="259045"/>
    <xdr:sp macro="" textlink="">
      <xdr:nvSpPr>
        <xdr:cNvPr id="116" name="テキスト ボックス 115"/>
        <xdr:cNvSpPr txBox="1"/>
      </xdr:nvSpPr>
      <xdr:spPr>
        <a:xfrm>
          <a:off x="3924300" y="639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17043</xdr:rowOff>
    </xdr:from>
    <xdr:to>
      <xdr:col>3</xdr:col>
      <xdr:colOff>206375</xdr:colOff>
      <xdr:row>35</xdr:row>
      <xdr:rowOff>97327</xdr:rowOff>
    </xdr:to>
    <xdr:cxnSp macro="">
      <xdr:nvCxnSpPr>
        <xdr:cNvPr id="117" name="直線コネクタ 116"/>
        <xdr:cNvCxnSpPr/>
      </xdr:nvCxnSpPr>
      <xdr:spPr bwMode="auto">
        <a:xfrm>
          <a:off x="2908300" y="6627393"/>
          <a:ext cx="698500" cy="8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312435</xdr:rowOff>
    </xdr:from>
    <xdr:to>
      <xdr:col>3</xdr:col>
      <xdr:colOff>257175</xdr:colOff>
      <xdr:row>35</xdr:row>
      <xdr:rowOff>71135</xdr:rowOff>
    </xdr:to>
    <xdr:sp macro="" textlink="">
      <xdr:nvSpPr>
        <xdr:cNvPr id="118" name="フローチャート : 判断 117"/>
        <xdr:cNvSpPr/>
      </xdr:nvSpPr>
      <xdr:spPr bwMode="auto">
        <a:xfrm>
          <a:off x="3556000" y="657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81312</xdr:rowOff>
    </xdr:from>
    <xdr:ext cx="762000" cy="259045"/>
    <xdr:sp macro="" textlink="">
      <xdr:nvSpPr>
        <xdr:cNvPr id="119" name="テキスト ボックス 118"/>
        <xdr:cNvSpPr txBox="1"/>
      </xdr:nvSpPr>
      <xdr:spPr>
        <a:xfrm>
          <a:off x="3225800" y="634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325694</xdr:rowOff>
    </xdr:from>
    <xdr:to>
      <xdr:col>2</xdr:col>
      <xdr:colOff>692150</xdr:colOff>
      <xdr:row>34</xdr:row>
      <xdr:rowOff>84394</xdr:rowOff>
    </xdr:to>
    <xdr:sp macro="" textlink="">
      <xdr:nvSpPr>
        <xdr:cNvPr id="120" name="フローチャート : 判断 119"/>
        <xdr:cNvSpPr/>
      </xdr:nvSpPr>
      <xdr:spPr bwMode="auto">
        <a:xfrm>
          <a:off x="2857500" y="6250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94571</xdr:rowOff>
    </xdr:from>
    <xdr:ext cx="762000" cy="259045"/>
    <xdr:sp macro="" textlink="">
      <xdr:nvSpPr>
        <xdr:cNvPr id="121" name="テキスト ボックス 120"/>
        <xdr:cNvSpPr txBox="1"/>
      </xdr:nvSpPr>
      <xdr:spPr>
        <a:xfrm>
          <a:off x="2527300" y="601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39029</xdr:rowOff>
    </xdr:from>
    <xdr:to>
      <xdr:col>5</xdr:col>
      <xdr:colOff>34925</xdr:colOff>
      <xdr:row>36</xdr:row>
      <xdr:rowOff>140629</xdr:rowOff>
    </xdr:to>
    <xdr:sp macro="" textlink="">
      <xdr:nvSpPr>
        <xdr:cNvPr id="127" name="円/楕円 126"/>
        <xdr:cNvSpPr/>
      </xdr:nvSpPr>
      <xdr:spPr bwMode="auto">
        <a:xfrm>
          <a:off x="5600700" y="699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11106</xdr:rowOff>
    </xdr:from>
    <xdr:ext cx="762000" cy="259045"/>
    <xdr:sp macro="" textlink="">
      <xdr:nvSpPr>
        <xdr:cNvPr id="128" name="人口1人当たり決算額の推移該当値テキスト445"/>
        <xdr:cNvSpPr txBox="1"/>
      </xdr:nvSpPr>
      <xdr:spPr>
        <a:xfrm>
          <a:off x="5740400" y="696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210296</xdr:rowOff>
    </xdr:from>
    <xdr:to>
      <xdr:col>4</xdr:col>
      <xdr:colOff>520700</xdr:colOff>
      <xdr:row>35</xdr:row>
      <xdr:rowOff>311896</xdr:rowOff>
    </xdr:to>
    <xdr:sp macro="" textlink="">
      <xdr:nvSpPr>
        <xdr:cNvPr id="129" name="円/楕円 128"/>
        <xdr:cNvSpPr/>
      </xdr:nvSpPr>
      <xdr:spPr bwMode="auto">
        <a:xfrm>
          <a:off x="4953000" y="682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296673</xdr:rowOff>
    </xdr:from>
    <xdr:ext cx="736600" cy="259045"/>
    <xdr:sp macro="" textlink="">
      <xdr:nvSpPr>
        <xdr:cNvPr id="130" name="テキスト ボックス 129"/>
        <xdr:cNvSpPr txBox="1"/>
      </xdr:nvSpPr>
      <xdr:spPr>
        <a:xfrm>
          <a:off x="4622800" y="6907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103312</xdr:rowOff>
    </xdr:from>
    <xdr:to>
      <xdr:col>3</xdr:col>
      <xdr:colOff>955675</xdr:colOff>
      <xdr:row>35</xdr:row>
      <xdr:rowOff>204912</xdr:rowOff>
    </xdr:to>
    <xdr:sp macro="" textlink="">
      <xdr:nvSpPr>
        <xdr:cNvPr id="131" name="円/楕円 130"/>
        <xdr:cNvSpPr/>
      </xdr:nvSpPr>
      <xdr:spPr bwMode="auto">
        <a:xfrm>
          <a:off x="4254500" y="671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189689</xdr:rowOff>
    </xdr:from>
    <xdr:ext cx="762000" cy="259045"/>
    <xdr:sp macro="" textlink="">
      <xdr:nvSpPr>
        <xdr:cNvPr id="132" name="テキスト ボックス 131"/>
        <xdr:cNvSpPr txBox="1"/>
      </xdr:nvSpPr>
      <xdr:spPr>
        <a:xfrm>
          <a:off x="3924300" y="680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46527</xdr:rowOff>
    </xdr:from>
    <xdr:to>
      <xdr:col>3</xdr:col>
      <xdr:colOff>257175</xdr:colOff>
      <xdr:row>35</xdr:row>
      <xdr:rowOff>148127</xdr:rowOff>
    </xdr:to>
    <xdr:sp macro="" textlink="">
      <xdr:nvSpPr>
        <xdr:cNvPr id="133" name="円/楕円 132"/>
        <xdr:cNvSpPr/>
      </xdr:nvSpPr>
      <xdr:spPr bwMode="auto">
        <a:xfrm>
          <a:off x="3556000" y="665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132904</xdr:rowOff>
    </xdr:from>
    <xdr:ext cx="762000" cy="259045"/>
    <xdr:sp macro="" textlink="">
      <xdr:nvSpPr>
        <xdr:cNvPr id="134" name="テキスト ボックス 133"/>
        <xdr:cNvSpPr txBox="1"/>
      </xdr:nvSpPr>
      <xdr:spPr>
        <a:xfrm>
          <a:off x="3225800" y="674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309143</xdr:rowOff>
    </xdr:from>
    <xdr:to>
      <xdr:col>2</xdr:col>
      <xdr:colOff>692150</xdr:colOff>
      <xdr:row>35</xdr:row>
      <xdr:rowOff>67843</xdr:rowOff>
    </xdr:to>
    <xdr:sp macro="" textlink="">
      <xdr:nvSpPr>
        <xdr:cNvPr id="135" name="円/楕円 134"/>
        <xdr:cNvSpPr/>
      </xdr:nvSpPr>
      <xdr:spPr bwMode="auto">
        <a:xfrm>
          <a:off x="2857500" y="657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52620</xdr:rowOff>
    </xdr:from>
    <xdr:ext cx="762000" cy="259045"/>
    <xdr:sp macro="" textlink="">
      <xdr:nvSpPr>
        <xdr:cNvPr id="136" name="テキスト ボックス 135"/>
        <xdr:cNvSpPr txBox="1"/>
      </xdr:nvSpPr>
      <xdr:spPr>
        <a:xfrm>
          <a:off x="2527300" y="666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以降、財政調整基金残高の標準財政規模比が増加しているが、これは</a:t>
          </a:r>
          <a:r>
            <a:rPr kumimoji="1" lang="ja-JP" altLang="ja-JP" sz="1100">
              <a:solidFill>
                <a:schemeClr val="dk1"/>
              </a:solidFill>
              <a:effectLst/>
              <a:latin typeface="+mn-lt"/>
              <a:ea typeface="+mn-ea"/>
              <a:cs typeface="+mn-cs"/>
            </a:rPr>
            <a:t>震災復興特別交付税</a:t>
          </a:r>
          <a:r>
            <a:rPr kumimoji="1" lang="ja-JP" altLang="en-US" sz="1100">
              <a:solidFill>
                <a:schemeClr val="dk1"/>
              </a:solidFill>
              <a:effectLst/>
              <a:latin typeface="+mn-lt"/>
              <a:ea typeface="+mn-ea"/>
              <a:cs typeface="+mn-cs"/>
            </a:rPr>
            <a:t>を同基金に積み立てていることによる。</a:t>
          </a:r>
          <a:endParaRPr lang="ja-JP" altLang="ja-JP" sz="1100">
            <a:effectLst/>
          </a:endParaRPr>
        </a:p>
        <a:p>
          <a:r>
            <a:rPr kumimoji="1" lang="ja-JP" altLang="en-US" sz="1100">
              <a:solidFill>
                <a:schemeClr val="dk1"/>
              </a:solidFill>
              <a:effectLst/>
              <a:latin typeface="+mn-lt"/>
              <a:ea typeface="+mn-ea"/>
              <a:cs typeface="+mn-cs"/>
            </a:rPr>
            <a:t>　平成</a:t>
          </a:r>
          <a:r>
            <a:rPr kumimoji="1" lang="ja-JP" altLang="ja-JP" sz="1100">
              <a:solidFill>
                <a:schemeClr val="dk1"/>
              </a:solidFill>
              <a:effectLst/>
              <a:latin typeface="+mn-lt"/>
              <a:ea typeface="+mn-ea"/>
              <a:cs typeface="+mn-cs"/>
            </a:rPr>
            <a:t>２４年度以降</a:t>
          </a:r>
          <a:r>
            <a:rPr kumimoji="1" lang="ja-JP" altLang="en-US" sz="1100">
              <a:solidFill>
                <a:schemeClr val="dk1"/>
              </a:solidFill>
              <a:effectLst/>
              <a:latin typeface="+mn-lt"/>
              <a:ea typeface="+mn-ea"/>
              <a:cs typeface="+mn-cs"/>
            </a:rPr>
            <a:t>、実質収支額の標準財政規模比が増加しているが、これは</a:t>
          </a:r>
          <a:r>
            <a:rPr kumimoji="1" lang="ja-JP" altLang="ja-JP" sz="1100">
              <a:solidFill>
                <a:schemeClr val="dk1"/>
              </a:solidFill>
              <a:effectLst/>
              <a:latin typeface="+mn-lt"/>
              <a:ea typeface="+mn-ea"/>
              <a:cs typeface="+mn-cs"/>
            </a:rPr>
            <a:t>東日本大震災</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復旧・復興事業</a:t>
          </a:r>
          <a:r>
            <a:rPr kumimoji="1" lang="ja-JP" altLang="en-US" sz="1100">
              <a:solidFill>
                <a:schemeClr val="dk1"/>
              </a:solidFill>
              <a:effectLst/>
              <a:latin typeface="+mn-lt"/>
              <a:ea typeface="+mn-ea"/>
              <a:cs typeface="+mn-cs"/>
            </a:rPr>
            <a:t>で繰越事業として実施したものについて、事業完了等により</a:t>
          </a:r>
          <a:r>
            <a:rPr kumimoji="1" lang="ja-JP" altLang="ja-JP" sz="1100">
              <a:solidFill>
                <a:schemeClr val="dk1"/>
              </a:solidFill>
              <a:effectLst/>
              <a:latin typeface="+mn-lt"/>
              <a:ea typeface="+mn-ea"/>
              <a:cs typeface="+mn-cs"/>
            </a:rPr>
            <a:t>不用額となった額が増加した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などから実質収支額が増加し</a:t>
          </a:r>
          <a:r>
            <a:rPr kumimoji="1" lang="ja-JP" altLang="en-US" sz="1100">
              <a:solidFill>
                <a:schemeClr val="dk1"/>
              </a:solidFill>
              <a:effectLst/>
              <a:latin typeface="+mn-lt"/>
              <a:ea typeface="+mn-ea"/>
              <a:cs typeface="+mn-cs"/>
            </a:rPr>
            <a:t>ているもの</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実質単年度収支は４年分ぶりに赤字となっている。これは主に財政調整基金の取り崩しによるものであるが、同基金には震災復興特別交付税も積み立てていることから、平成２６年度取り崩し分の中には、復興事業が本格化する中で、復興事業の財源として過年度積み立て分も含め取り崩しを行ったものも含まれる。</a:t>
          </a:r>
          <a:endParaRPr lang="ja-JP" altLang="ja-JP" sz="11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平成２６年度は、前年度と同様、全会計において黒字となったことから、連結実質赤字比率を算定していない。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公営企業債の元利償還金に対する繰入金の減少等により、</a:t>
          </a:r>
          <a:r>
            <a:rPr kumimoji="1" lang="ja-JP" altLang="ja-JP" sz="1200">
              <a:solidFill>
                <a:schemeClr val="dk1"/>
              </a:solidFill>
              <a:effectLst/>
              <a:latin typeface="+mn-ea"/>
              <a:ea typeface="+mn-ea"/>
              <a:cs typeface="+mn-cs"/>
            </a:rPr>
            <a:t>平成２６年度の</a:t>
          </a:r>
          <a:r>
            <a:rPr kumimoji="1" lang="ja-JP" altLang="en-US" sz="1200">
              <a:solidFill>
                <a:schemeClr val="dk1"/>
              </a:solidFill>
              <a:effectLst/>
              <a:latin typeface="+mn-ea"/>
              <a:ea typeface="+mn-ea"/>
              <a:cs typeface="+mn-cs"/>
            </a:rPr>
            <a:t>実質公債費</a:t>
          </a:r>
          <a:r>
            <a:rPr kumimoji="1" lang="ja-JP" altLang="ja-JP" sz="1200">
              <a:solidFill>
                <a:schemeClr val="dk1"/>
              </a:solidFill>
              <a:effectLst/>
              <a:latin typeface="+mn-ea"/>
              <a:ea typeface="+mn-ea"/>
              <a:cs typeface="+mn-cs"/>
            </a:rPr>
            <a:t>比率算定における</a:t>
          </a:r>
          <a:r>
            <a:rPr kumimoji="1" lang="ja-JP" altLang="en-US" sz="1200">
              <a:solidFill>
                <a:schemeClr val="dk1"/>
              </a:solidFill>
              <a:effectLst/>
              <a:latin typeface="+mn-ea"/>
              <a:ea typeface="+mn-ea"/>
              <a:cs typeface="+mn-cs"/>
            </a:rPr>
            <a:t>分子（元利償還金等</a:t>
          </a:r>
          <a:r>
            <a:rPr kumimoji="1" lang="ja-JP" altLang="ja-JP" sz="1200">
              <a:solidFill>
                <a:schemeClr val="dk1"/>
              </a:solidFill>
              <a:effectLst/>
              <a:latin typeface="+mn-ea"/>
              <a:ea typeface="+mn-ea"/>
              <a:cs typeface="+mn-cs"/>
            </a:rPr>
            <a:t>から</a:t>
          </a:r>
          <a:r>
            <a:rPr kumimoji="1" lang="ja-JP" altLang="en-US" sz="1200">
              <a:solidFill>
                <a:schemeClr val="dk1"/>
              </a:solidFill>
              <a:effectLst/>
              <a:latin typeface="+mn-ea"/>
              <a:ea typeface="+mn-ea"/>
              <a:cs typeface="+mn-cs"/>
            </a:rPr>
            <a:t>算入公債費等</a:t>
          </a:r>
          <a:r>
            <a:rPr kumimoji="1" lang="ja-JP" altLang="ja-JP" sz="1200">
              <a:solidFill>
                <a:schemeClr val="dk1"/>
              </a:solidFill>
              <a:effectLst/>
              <a:latin typeface="+mn-ea"/>
              <a:ea typeface="+mn-ea"/>
              <a:cs typeface="+mn-cs"/>
            </a:rPr>
            <a:t>を控除した額</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は、</a:t>
          </a:r>
          <a:r>
            <a:rPr kumimoji="1" lang="ja-JP" altLang="en-US" sz="1200">
              <a:solidFill>
                <a:schemeClr val="dk1"/>
              </a:solidFill>
              <a:effectLst/>
              <a:latin typeface="+mn-ea"/>
              <a:ea typeface="+mn-ea"/>
              <a:cs typeface="+mn-cs"/>
            </a:rPr>
            <a:t>７２８百万円</a:t>
          </a:r>
          <a:r>
            <a:rPr kumimoji="1" lang="ja-JP" altLang="ja-JP" sz="1200">
              <a:solidFill>
                <a:schemeClr val="dk1"/>
              </a:solidFill>
              <a:effectLst/>
              <a:latin typeface="+mn-ea"/>
              <a:ea typeface="+mn-ea"/>
              <a:cs typeface="+mn-cs"/>
            </a:rPr>
            <a:t>とな</a:t>
          </a:r>
          <a:r>
            <a:rPr kumimoji="1" lang="ja-JP" altLang="en-US" sz="1200">
              <a:solidFill>
                <a:schemeClr val="dk1"/>
              </a:solidFill>
              <a:effectLst/>
              <a:latin typeface="+mn-ea"/>
              <a:ea typeface="+mn-ea"/>
              <a:cs typeface="+mn-cs"/>
            </a:rPr>
            <a:t>った。</a:t>
          </a: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mn-ea"/>
              <a:ea typeface="+mn-ea"/>
            </a:rPr>
            <a:t>　一般会計等、公営企業（水道事業会計、下水道事業等会計）ともに足もとでは起債残高が減少しており、同分子額について当面は現状程度の水準で推移することが見込まれる。</a:t>
          </a:r>
          <a:endParaRPr lang="en-US" altLang="ja-JP" sz="12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2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200">
              <a:effectLst/>
              <a:latin typeface="+mn-ea"/>
              <a:ea typeface="+mn-ea"/>
            </a:rPr>
            <a:t>※</a:t>
          </a:r>
          <a:r>
            <a:rPr lang="ja-JP" altLang="en-US" sz="1200">
              <a:effectLst/>
              <a:latin typeface="+mn-ea"/>
              <a:ea typeface="+mn-ea"/>
            </a:rPr>
            <a:t>平成２５年度算定において、元利償還金等のうち満期一括償還地方債に係る年度割相当額として２９百万円を計上したが、当該償還金については、算定上の満期一括償還地方債としては取り扱わないことが判明したため、平成２６年度算定時に訂正を行っている。</a:t>
          </a:r>
          <a:endParaRPr lang="ja-JP" altLang="ja-JP" sz="12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平成２６年度の将来負担比率算定における分子（将来負担額から充当可能財源を控除した額）は、▲４，５４４百万円となった。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については、公営企業債等繰入見込額、退職手当負担見込額などの減少により、年々減少傾向にあるが、同額より控除される充当可能財源のうち充当可能基金には、東日本大震災以降、震災復興特別交付税も含まれていることに留意し、今後も健全な財政運営に取り組んでいく必要があ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73648759</v>
      </c>
      <c r="BO4" s="379"/>
      <c r="BP4" s="379"/>
      <c r="BQ4" s="379"/>
      <c r="BR4" s="379"/>
      <c r="BS4" s="379"/>
      <c r="BT4" s="379"/>
      <c r="BU4" s="380"/>
      <c r="BV4" s="378">
        <v>75834942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12.7</v>
      </c>
      <c r="CU4" s="556"/>
      <c r="CV4" s="556"/>
      <c r="CW4" s="556"/>
      <c r="CX4" s="556"/>
      <c r="CY4" s="556"/>
      <c r="CZ4" s="556"/>
      <c r="DA4" s="557"/>
      <c r="DB4" s="555">
        <v>11.5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64678658</v>
      </c>
      <c r="BO5" s="384"/>
      <c r="BP5" s="384"/>
      <c r="BQ5" s="384"/>
      <c r="BR5" s="384"/>
      <c r="BS5" s="384"/>
      <c r="BT5" s="384"/>
      <c r="BU5" s="385"/>
      <c r="BV5" s="383">
        <v>68199309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v>
      </c>
      <c r="CU5" s="354"/>
      <c r="CV5" s="354"/>
      <c r="CW5" s="354"/>
      <c r="CX5" s="354"/>
      <c r="CY5" s="354"/>
      <c r="CZ5" s="354"/>
      <c r="DA5" s="355"/>
      <c r="DB5" s="353">
        <v>92.1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8970101</v>
      </c>
      <c r="BO6" s="384"/>
      <c r="BP6" s="384"/>
      <c r="BQ6" s="384"/>
      <c r="BR6" s="384"/>
      <c r="BS6" s="384"/>
      <c r="BT6" s="384"/>
      <c r="BU6" s="385"/>
      <c r="BV6" s="383">
        <v>7635633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v>
      </c>
      <c r="CU6" s="530"/>
      <c r="CV6" s="530"/>
      <c r="CW6" s="530"/>
      <c r="CX6" s="530"/>
      <c r="CY6" s="530"/>
      <c r="CZ6" s="530"/>
      <c r="DA6" s="531"/>
      <c r="DB6" s="529">
        <v>100.6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7046844</v>
      </c>
      <c r="BO7" s="384"/>
      <c r="BP7" s="384"/>
      <c r="BQ7" s="384"/>
      <c r="BR7" s="384"/>
      <c r="BS7" s="384"/>
      <c r="BT7" s="384"/>
      <c r="BU7" s="385"/>
      <c r="BV7" s="383">
        <v>5918800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15116297</v>
      </c>
      <c r="CU7" s="384"/>
      <c r="CV7" s="384"/>
      <c r="CW7" s="384"/>
      <c r="CX7" s="384"/>
      <c r="CY7" s="384"/>
      <c r="CZ7" s="384"/>
      <c r="DA7" s="385"/>
      <c r="DB7" s="383">
        <v>14986148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1923257</v>
      </c>
      <c r="BO8" s="384"/>
      <c r="BP8" s="384"/>
      <c r="BQ8" s="384"/>
      <c r="BR8" s="384"/>
      <c r="BS8" s="384"/>
      <c r="BT8" s="384"/>
      <c r="BU8" s="385"/>
      <c r="BV8" s="383">
        <v>1716833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0.76</v>
      </c>
      <c r="CU8" s="493"/>
      <c r="CV8" s="493"/>
      <c r="CW8" s="493"/>
      <c r="CX8" s="493"/>
      <c r="CY8" s="493"/>
      <c r="CZ8" s="493"/>
      <c r="DA8" s="494"/>
      <c r="DB8" s="492">
        <v>0.75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73134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206424</v>
      </c>
      <c r="BO9" s="384"/>
      <c r="BP9" s="384"/>
      <c r="BQ9" s="384"/>
      <c r="BR9" s="384"/>
      <c r="BS9" s="384"/>
      <c r="BT9" s="384"/>
      <c r="BU9" s="385"/>
      <c r="BV9" s="383">
        <v>534690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12.1</v>
      </c>
      <c r="CU9" s="354"/>
      <c r="CV9" s="354"/>
      <c r="CW9" s="354"/>
      <c r="CX9" s="354"/>
      <c r="CY9" s="354"/>
      <c r="CZ9" s="354"/>
      <c r="DA9" s="355"/>
      <c r="DB9" s="353">
        <v>13.1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68662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5311</v>
      </c>
      <c r="BO10" s="384"/>
      <c r="BP10" s="384"/>
      <c r="BQ10" s="384"/>
      <c r="BR10" s="384"/>
      <c r="BS10" s="384"/>
      <c r="BT10" s="384"/>
      <c r="BU10" s="385"/>
      <c r="BV10" s="383">
        <v>1299829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535811</v>
      </c>
      <c r="BO11" s="384"/>
      <c r="BP11" s="384"/>
      <c r="BQ11" s="384"/>
      <c r="BR11" s="384"/>
      <c r="BS11" s="384"/>
      <c r="BT11" s="384"/>
      <c r="BU11" s="385"/>
      <c r="BV11" s="383">
        <v>33759</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76107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2299979</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75762</v>
      </c>
      <c r="S13" s="485"/>
      <c r="T13" s="485"/>
      <c r="U13" s="485"/>
      <c r="V13" s="486"/>
      <c r="W13" s="472" t="s">
        <v>123</v>
      </c>
      <c r="X13" s="396"/>
      <c r="Y13" s="396"/>
      <c r="Z13" s="396"/>
      <c r="AA13" s="396"/>
      <c r="AB13" s="397"/>
      <c r="AC13" s="359">
        <v>1439</v>
      </c>
      <c r="AD13" s="360"/>
      <c r="AE13" s="360"/>
      <c r="AF13" s="360"/>
      <c r="AG13" s="361"/>
      <c r="AH13" s="359">
        <v>2027</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-1552433</v>
      </c>
      <c r="BO13" s="384"/>
      <c r="BP13" s="384"/>
      <c r="BQ13" s="384"/>
      <c r="BR13" s="384"/>
      <c r="BS13" s="384"/>
      <c r="BT13" s="384"/>
      <c r="BU13" s="385"/>
      <c r="BV13" s="383">
        <v>1868278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7.7</v>
      </c>
      <c r="CU13" s="354"/>
      <c r="CV13" s="354"/>
      <c r="CW13" s="354"/>
      <c r="CX13" s="354"/>
      <c r="CY13" s="354"/>
      <c r="CZ13" s="354"/>
      <c r="DA13" s="355"/>
      <c r="DB13" s="353">
        <v>9.1999999999999993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74740</v>
      </c>
      <c r="S14" s="485"/>
      <c r="T14" s="485"/>
      <c r="U14" s="485"/>
      <c r="V14" s="486"/>
      <c r="W14" s="487"/>
      <c r="X14" s="399"/>
      <c r="Y14" s="399"/>
      <c r="Z14" s="399"/>
      <c r="AA14" s="399"/>
      <c r="AB14" s="400"/>
      <c r="AC14" s="477">
        <v>4.5</v>
      </c>
      <c r="AD14" s="478"/>
      <c r="AE14" s="478"/>
      <c r="AF14" s="478"/>
      <c r="AG14" s="479"/>
      <c r="AH14" s="477">
        <v>6.3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74355</v>
      </c>
      <c r="S15" s="485"/>
      <c r="T15" s="485"/>
      <c r="U15" s="485"/>
      <c r="V15" s="486"/>
      <c r="W15" s="472" t="s">
        <v>129</v>
      </c>
      <c r="X15" s="396"/>
      <c r="Y15" s="396"/>
      <c r="Z15" s="396"/>
      <c r="AA15" s="396"/>
      <c r="AB15" s="397"/>
      <c r="AC15" s="359">
        <v>7184</v>
      </c>
      <c r="AD15" s="360"/>
      <c r="AE15" s="360"/>
      <c r="AF15" s="360"/>
      <c r="AG15" s="361"/>
      <c r="AH15" s="359">
        <v>7351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8902848</v>
      </c>
      <c r="BO15" s="379"/>
      <c r="BP15" s="379"/>
      <c r="BQ15" s="379"/>
      <c r="BR15" s="379"/>
      <c r="BS15" s="379"/>
      <c r="BT15" s="379"/>
      <c r="BU15" s="380"/>
      <c r="BV15" s="378">
        <v>8649676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22.3</v>
      </c>
      <c r="AD16" s="478"/>
      <c r="AE16" s="478"/>
      <c r="AF16" s="478"/>
      <c r="AG16" s="479"/>
      <c r="AH16" s="477">
        <v>22.7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11216245</v>
      </c>
      <c r="BO16" s="384"/>
      <c r="BP16" s="384"/>
      <c r="BQ16" s="384"/>
      <c r="BR16" s="384"/>
      <c r="BS16" s="384"/>
      <c r="BT16" s="384"/>
      <c r="BU16" s="385"/>
      <c r="BV16" s="383">
        <v>11151631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23659</v>
      </c>
      <c r="AD17" s="360"/>
      <c r="AE17" s="360"/>
      <c r="AF17" s="360"/>
      <c r="AG17" s="361"/>
      <c r="AH17" s="359">
        <v>22867</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11597259</v>
      </c>
      <c r="BO17" s="384"/>
      <c r="BP17" s="384"/>
      <c r="BQ17" s="384"/>
      <c r="BR17" s="384"/>
      <c r="BS17" s="384"/>
      <c r="BT17" s="384"/>
      <c r="BU17" s="385"/>
      <c r="BV17" s="383">
        <v>11203941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98.17</v>
      </c>
      <c r="M18" s="448"/>
      <c r="N18" s="448"/>
      <c r="O18" s="448"/>
      <c r="P18" s="448"/>
      <c r="Q18" s="448"/>
      <c r="R18" s="449"/>
      <c r="S18" s="449"/>
      <c r="T18" s="449"/>
      <c r="U18" s="449"/>
      <c r="V18" s="450"/>
      <c r="W18" s="464"/>
      <c r="X18" s="465"/>
      <c r="Y18" s="465"/>
      <c r="Z18" s="465"/>
      <c r="AA18" s="465"/>
      <c r="AB18" s="473"/>
      <c r="AC18" s="347">
        <v>73.3</v>
      </c>
      <c r="AD18" s="348"/>
      <c r="AE18" s="348"/>
      <c r="AF18" s="348"/>
      <c r="AG18" s="451"/>
      <c r="AH18" s="347">
        <v>70.7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14238377</v>
      </c>
      <c r="BO18" s="384"/>
      <c r="BP18" s="384"/>
      <c r="BQ18" s="384"/>
      <c r="BR18" s="384"/>
      <c r="BS18" s="384"/>
      <c r="BT18" s="384"/>
      <c r="BU18" s="385"/>
      <c r="BV18" s="383">
        <v>13702523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745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28684936</v>
      </c>
      <c r="BO19" s="384"/>
      <c r="BP19" s="384"/>
      <c r="BQ19" s="384"/>
      <c r="BR19" s="384"/>
      <c r="BS19" s="384"/>
      <c r="BT19" s="384"/>
      <c r="BU19" s="385"/>
      <c r="BV19" s="383">
        <v>23075464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25124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27271219</v>
      </c>
      <c r="BO23" s="384"/>
      <c r="BP23" s="384"/>
      <c r="BQ23" s="384"/>
      <c r="BR23" s="384"/>
      <c r="BS23" s="384"/>
      <c r="BT23" s="384"/>
      <c r="BU23" s="385"/>
      <c r="BV23" s="383">
        <v>27291579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9750</v>
      </c>
      <c r="R24" s="360"/>
      <c r="S24" s="360"/>
      <c r="T24" s="360"/>
      <c r="U24" s="360"/>
      <c r="V24" s="361"/>
      <c r="W24" s="425"/>
      <c r="X24" s="416"/>
      <c r="Y24" s="417"/>
      <c r="Z24" s="356" t="s">
        <v>153</v>
      </c>
      <c r="AA24" s="357"/>
      <c r="AB24" s="357"/>
      <c r="AC24" s="357"/>
      <c r="AD24" s="357"/>
      <c r="AE24" s="357"/>
      <c r="AF24" s="357"/>
      <c r="AG24" s="358"/>
      <c r="AH24" s="359">
        <v>536</v>
      </c>
      <c r="AI24" s="360"/>
      <c r="AJ24" s="360"/>
      <c r="AK24" s="360"/>
      <c r="AL24" s="361"/>
      <c r="AM24" s="359">
        <v>1607464</v>
      </c>
      <c r="AN24" s="360"/>
      <c r="AO24" s="360"/>
      <c r="AP24" s="360"/>
      <c r="AQ24" s="360"/>
      <c r="AR24" s="361"/>
      <c r="AS24" s="359">
        <v>2999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21761789</v>
      </c>
      <c r="BO24" s="384"/>
      <c r="BP24" s="384"/>
      <c r="BQ24" s="384"/>
      <c r="BR24" s="384"/>
      <c r="BS24" s="384"/>
      <c r="BT24" s="384"/>
      <c r="BU24" s="385"/>
      <c r="BV24" s="383">
        <v>21059996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7880</v>
      </c>
      <c r="R25" s="360"/>
      <c r="S25" s="360"/>
      <c r="T25" s="360"/>
      <c r="U25" s="360"/>
      <c r="V25" s="361"/>
      <c r="W25" s="425"/>
      <c r="X25" s="416"/>
      <c r="Y25" s="417"/>
      <c r="Z25" s="356" t="s">
        <v>156</v>
      </c>
      <c r="AA25" s="357"/>
      <c r="AB25" s="357"/>
      <c r="AC25" s="357"/>
      <c r="AD25" s="357"/>
      <c r="AE25" s="357"/>
      <c r="AF25" s="357"/>
      <c r="AG25" s="358"/>
      <c r="AH25" s="359">
        <v>91</v>
      </c>
      <c r="AI25" s="360"/>
      <c r="AJ25" s="360"/>
      <c r="AK25" s="360"/>
      <c r="AL25" s="361"/>
      <c r="AM25" s="359">
        <v>272363</v>
      </c>
      <c r="AN25" s="360"/>
      <c r="AO25" s="360"/>
      <c r="AP25" s="360"/>
      <c r="AQ25" s="360"/>
      <c r="AR25" s="361"/>
      <c r="AS25" s="359">
        <v>2993</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7035290</v>
      </c>
      <c r="BO25" s="379"/>
      <c r="BP25" s="379"/>
      <c r="BQ25" s="379"/>
      <c r="BR25" s="379"/>
      <c r="BS25" s="379"/>
      <c r="BT25" s="379"/>
      <c r="BU25" s="380"/>
      <c r="BV25" s="378">
        <v>9309995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6580</v>
      </c>
      <c r="R26" s="360"/>
      <c r="S26" s="360"/>
      <c r="T26" s="360"/>
      <c r="U26" s="360"/>
      <c r="V26" s="361"/>
      <c r="W26" s="425"/>
      <c r="X26" s="416"/>
      <c r="Y26" s="417"/>
      <c r="Z26" s="356" t="s">
        <v>159</v>
      </c>
      <c r="AA26" s="438"/>
      <c r="AB26" s="438"/>
      <c r="AC26" s="438"/>
      <c r="AD26" s="438"/>
      <c r="AE26" s="438"/>
      <c r="AF26" s="438"/>
      <c r="AG26" s="439"/>
      <c r="AH26" s="359">
        <v>48</v>
      </c>
      <c r="AI26" s="360"/>
      <c r="AJ26" s="360"/>
      <c r="AK26" s="360"/>
      <c r="AL26" s="361"/>
      <c r="AM26" s="359">
        <v>151632</v>
      </c>
      <c r="AN26" s="360"/>
      <c r="AO26" s="360"/>
      <c r="AP26" s="360"/>
      <c r="AQ26" s="360"/>
      <c r="AR26" s="361"/>
      <c r="AS26" s="359">
        <v>3159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5040</v>
      </c>
      <c r="R27" s="360"/>
      <c r="S27" s="360"/>
      <c r="T27" s="360"/>
      <c r="U27" s="360"/>
      <c r="V27" s="361"/>
      <c r="W27" s="425"/>
      <c r="X27" s="416"/>
      <c r="Y27" s="417"/>
      <c r="Z27" s="356" t="s">
        <v>162</v>
      </c>
      <c r="AA27" s="357"/>
      <c r="AB27" s="357"/>
      <c r="AC27" s="357"/>
      <c r="AD27" s="357"/>
      <c r="AE27" s="357"/>
      <c r="AF27" s="357"/>
      <c r="AG27" s="358"/>
      <c r="AH27" s="359">
        <v>9</v>
      </c>
      <c r="AI27" s="360"/>
      <c r="AJ27" s="360"/>
      <c r="AK27" s="360"/>
      <c r="AL27" s="361"/>
      <c r="AM27" s="359">
        <v>31696</v>
      </c>
      <c r="AN27" s="360"/>
      <c r="AO27" s="360"/>
      <c r="AP27" s="360"/>
      <c r="AQ27" s="360"/>
      <c r="AR27" s="361"/>
      <c r="AS27" s="359">
        <v>3522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1322850</v>
      </c>
      <c r="BO27" s="387"/>
      <c r="BP27" s="387"/>
      <c r="BQ27" s="387"/>
      <c r="BR27" s="387"/>
      <c r="BS27" s="387"/>
      <c r="BT27" s="387"/>
      <c r="BU27" s="388"/>
      <c r="BV27" s="386">
        <v>1322094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4200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7405718</v>
      </c>
      <c r="BO28" s="379"/>
      <c r="BP28" s="379"/>
      <c r="BQ28" s="379"/>
      <c r="BR28" s="379"/>
      <c r="BS28" s="379"/>
      <c r="BT28" s="379"/>
      <c r="BU28" s="380"/>
      <c r="BV28" s="378">
        <v>8400386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19</v>
      </c>
      <c r="M29" s="360"/>
      <c r="N29" s="360"/>
      <c r="O29" s="360"/>
      <c r="P29" s="361"/>
      <c r="Q29" s="359">
        <v>3950</v>
      </c>
      <c r="R29" s="360"/>
      <c r="S29" s="360"/>
      <c r="T29" s="360"/>
      <c r="U29" s="360"/>
      <c r="V29" s="361"/>
      <c r="W29" s="426"/>
      <c r="X29" s="427"/>
      <c r="Y29" s="428"/>
      <c r="Z29" s="356" t="s">
        <v>169</v>
      </c>
      <c r="AA29" s="357"/>
      <c r="AB29" s="357"/>
      <c r="AC29" s="357"/>
      <c r="AD29" s="357"/>
      <c r="AE29" s="357"/>
      <c r="AF29" s="357"/>
      <c r="AG29" s="358"/>
      <c r="AH29" s="359">
        <v>545</v>
      </c>
      <c r="AI29" s="360"/>
      <c r="AJ29" s="360"/>
      <c r="AK29" s="360"/>
      <c r="AL29" s="361"/>
      <c r="AM29" s="359">
        <v>1639160</v>
      </c>
      <c r="AN29" s="360"/>
      <c r="AO29" s="360"/>
      <c r="AP29" s="360"/>
      <c r="AQ29" s="360"/>
      <c r="AR29" s="361"/>
      <c r="AS29" s="359">
        <v>3008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1161902</v>
      </c>
      <c r="BO29" s="384"/>
      <c r="BP29" s="384"/>
      <c r="BQ29" s="384"/>
      <c r="BR29" s="384"/>
      <c r="BS29" s="384"/>
      <c r="BT29" s="384"/>
      <c r="BU29" s="385"/>
      <c r="BV29" s="383">
        <v>1060972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31003227</v>
      </c>
      <c r="BO30" s="387"/>
      <c r="BP30" s="387"/>
      <c r="BQ30" s="387"/>
      <c r="BR30" s="387"/>
      <c r="BS30" s="387"/>
      <c r="BT30" s="387"/>
      <c r="BU30" s="388"/>
      <c r="BV30" s="386">
        <v>35629729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亘理名取共立衛生処理組合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IF('各会計、関係団体の財政状況及び健全化判断比率'!B32="","",'各会計、関係団体の財政状況及び健全化判断比率'!B32)</f>
        <v>下水道事業等会計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宮城県市町村退職手当組合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宮城県信用保証協会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休日夜間急患センター特別会計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宮城県市町村非常勤消防団員補償報償組合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被災市街地土地区画整理事業特別会計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宮城県市町村自治振興センター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後期高齢者医療特別会計（普通会計）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宮城県後期高齢者医療広域連合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28150</v>
      </c>
      <c r="J41" s="83">
        <v>27888</v>
      </c>
      <c r="K41" s="83">
        <v>27521</v>
      </c>
      <c r="L41" s="83">
        <v>27292</v>
      </c>
      <c r="M41" s="84">
        <v>27271</v>
      </c>
    </row>
    <row r="42" spans="2:13" ht="27.75" customHeight="1">
      <c r="B42" s="1171"/>
      <c r="C42" s="1172"/>
      <c r="D42" s="85"/>
      <c r="E42" s="1175" t="s">
        <v>26</v>
      </c>
      <c r="F42" s="1175"/>
      <c r="G42" s="1175"/>
      <c r="H42" s="1176"/>
      <c r="I42" s="86">
        <v>1855</v>
      </c>
      <c r="J42" s="87">
        <v>1701</v>
      </c>
      <c r="K42" s="87">
        <v>1444</v>
      </c>
      <c r="L42" s="87">
        <v>1324</v>
      </c>
      <c r="M42" s="88">
        <v>1218</v>
      </c>
    </row>
    <row r="43" spans="2:13" ht="27.75" customHeight="1">
      <c r="B43" s="1171"/>
      <c r="C43" s="1172"/>
      <c r="D43" s="85"/>
      <c r="E43" s="1175" t="s">
        <v>27</v>
      </c>
      <c r="F43" s="1175"/>
      <c r="G43" s="1175"/>
      <c r="H43" s="1176"/>
      <c r="I43" s="86">
        <v>13532</v>
      </c>
      <c r="J43" s="87">
        <v>10200</v>
      </c>
      <c r="K43" s="87">
        <v>11281</v>
      </c>
      <c r="L43" s="87">
        <v>9269</v>
      </c>
      <c r="M43" s="88">
        <v>7502</v>
      </c>
    </row>
    <row r="44" spans="2:13" ht="27.75" customHeight="1">
      <c r="B44" s="1171"/>
      <c r="C44" s="1172"/>
      <c r="D44" s="85"/>
      <c r="E44" s="1175" t="s">
        <v>28</v>
      </c>
      <c r="F44" s="1175"/>
      <c r="G44" s="1175"/>
      <c r="H44" s="1176"/>
      <c r="I44" s="86">
        <v>24</v>
      </c>
      <c r="J44" s="87">
        <v>19</v>
      </c>
      <c r="K44" s="87" t="s">
        <v>475</v>
      </c>
      <c r="L44" s="87" t="s">
        <v>475</v>
      </c>
      <c r="M44" s="88" t="s">
        <v>475</v>
      </c>
    </row>
    <row r="45" spans="2:13" ht="27.75" customHeight="1">
      <c r="B45" s="1171"/>
      <c r="C45" s="1172"/>
      <c r="D45" s="85"/>
      <c r="E45" s="1175" t="s">
        <v>29</v>
      </c>
      <c r="F45" s="1175"/>
      <c r="G45" s="1175"/>
      <c r="H45" s="1176"/>
      <c r="I45" s="86">
        <v>3032</v>
      </c>
      <c r="J45" s="87">
        <v>3096</v>
      </c>
      <c r="K45" s="87">
        <v>3022</v>
      </c>
      <c r="L45" s="87">
        <v>2928</v>
      </c>
      <c r="M45" s="88">
        <v>2589</v>
      </c>
    </row>
    <row r="46" spans="2:13" ht="27.75" customHeight="1">
      <c r="B46" s="1171"/>
      <c r="C46" s="1172"/>
      <c r="D46" s="85"/>
      <c r="E46" s="1175" t="s">
        <v>30</v>
      </c>
      <c r="F46" s="1175"/>
      <c r="G46" s="1175"/>
      <c r="H46" s="1176"/>
      <c r="I46" s="86">
        <v>2483</v>
      </c>
      <c r="J46" s="87">
        <v>1721</v>
      </c>
      <c r="K46" s="87">
        <v>5</v>
      </c>
      <c r="L46" s="87">
        <v>11</v>
      </c>
      <c r="M46" s="88">
        <v>11</v>
      </c>
    </row>
    <row r="47" spans="2:13" ht="27.75" customHeight="1">
      <c r="B47" s="1171"/>
      <c r="C47" s="1172"/>
      <c r="D47" s="85"/>
      <c r="E47" s="1175" t="s">
        <v>31</v>
      </c>
      <c r="F47" s="1175"/>
      <c r="G47" s="1175"/>
      <c r="H47" s="1176"/>
      <c r="I47" s="86" t="s">
        <v>475</v>
      </c>
      <c r="J47" s="87" t="s">
        <v>475</v>
      </c>
      <c r="K47" s="87" t="s">
        <v>475</v>
      </c>
      <c r="L47" s="87" t="s">
        <v>475</v>
      </c>
      <c r="M47" s="88" t="s">
        <v>475</v>
      </c>
    </row>
    <row r="48" spans="2:13" ht="27.75" customHeight="1">
      <c r="B48" s="1173"/>
      <c r="C48" s="1174"/>
      <c r="D48" s="85"/>
      <c r="E48" s="1175" t="s">
        <v>32</v>
      </c>
      <c r="F48" s="1175"/>
      <c r="G48" s="1175"/>
      <c r="H48" s="1176"/>
      <c r="I48" s="86" t="s">
        <v>475</v>
      </c>
      <c r="J48" s="87" t="s">
        <v>475</v>
      </c>
      <c r="K48" s="87" t="s">
        <v>475</v>
      </c>
      <c r="L48" s="87" t="s">
        <v>475</v>
      </c>
      <c r="M48" s="88" t="s">
        <v>475</v>
      </c>
    </row>
    <row r="49" spans="2:13" ht="27.75" customHeight="1">
      <c r="B49" s="1169" t="s">
        <v>33</v>
      </c>
      <c r="C49" s="1170"/>
      <c r="D49" s="89"/>
      <c r="E49" s="1175" t="s">
        <v>34</v>
      </c>
      <c r="F49" s="1175"/>
      <c r="G49" s="1175"/>
      <c r="H49" s="1176"/>
      <c r="I49" s="86">
        <v>3635</v>
      </c>
      <c r="J49" s="87">
        <v>6764</v>
      </c>
      <c r="K49" s="87">
        <v>11103</v>
      </c>
      <c r="L49" s="87">
        <v>13345</v>
      </c>
      <c r="M49" s="88">
        <v>12646</v>
      </c>
    </row>
    <row r="50" spans="2:13" ht="27.75" customHeight="1">
      <c r="B50" s="1171"/>
      <c r="C50" s="1172"/>
      <c r="D50" s="85"/>
      <c r="E50" s="1175" t="s">
        <v>35</v>
      </c>
      <c r="F50" s="1175"/>
      <c r="G50" s="1175"/>
      <c r="H50" s="1176"/>
      <c r="I50" s="86">
        <v>7920</v>
      </c>
      <c r="J50" s="87">
        <v>7035</v>
      </c>
      <c r="K50" s="87">
        <v>5802</v>
      </c>
      <c r="L50" s="87">
        <v>4674</v>
      </c>
      <c r="M50" s="88">
        <v>3874</v>
      </c>
    </row>
    <row r="51" spans="2:13" ht="27.75" customHeight="1">
      <c r="B51" s="1173"/>
      <c r="C51" s="1174"/>
      <c r="D51" s="85"/>
      <c r="E51" s="1175" t="s">
        <v>36</v>
      </c>
      <c r="F51" s="1175"/>
      <c r="G51" s="1175"/>
      <c r="H51" s="1176"/>
      <c r="I51" s="86">
        <v>28349</v>
      </c>
      <c r="J51" s="87">
        <v>28034</v>
      </c>
      <c r="K51" s="87">
        <v>27690</v>
      </c>
      <c r="L51" s="87">
        <v>27321</v>
      </c>
      <c r="M51" s="88">
        <v>26615</v>
      </c>
    </row>
    <row r="52" spans="2:13" ht="27.75" customHeight="1" thickBot="1">
      <c r="B52" s="1177" t="s">
        <v>37</v>
      </c>
      <c r="C52" s="1178"/>
      <c r="D52" s="90"/>
      <c r="E52" s="1179" t="s">
        <v>38</v>
      </c>
      <c r="F52" s="1179"/>
      <c r="G52" s="1179"/>
      <c r="H52" s="1180"/>
      <c r="I52" s="91">
        <v>9173</v>
      </c>
      <c r="J52" s="92">
        <v>2792</v>
      </c>
      <c r="K52" s="92">
        <v>-1322</v>
      </c>
      <c r="L52" s="92">
        <v>-4516</v>
      </c>
      <c r="M52" s="93">
        <v>-4544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41967</v>
      </c>
      <c r="E3" s="116"/>
      <c r="F3" s="117">
        <v>61882</v>
      </c>
      <c r="G3" s="118"/>
      <c r="H3" s="119"/>
    </row>
    <row r="4" spans="1:8">
      <c r="A4" s="120"/>
      <c r="B4" s="121"/>
      <c r="C4" s="122"/>
      <c r="D4" s="123">
        <v>28248</v>
      </c>
      <c r="E4" s="124"/>
      <c r="F4" s="125">
        <v>32175</v>
      </c>
      <c r="G4" s="126"/>
      <c r="H4" s="127"/>
    </row>
    <row r="5" spans="1:8">
      <c r="A5" s="108" t="s">
        <v>508</v>
      </c>
      <c r="B5" s="113"/>
      <c r="C5" s="114"/>
      <c r="D5" s="115">
        <v>36330</v>
      </c>
      <c r="E5" s="116"/>
      <c r="F5" s="117">
        <v>33364</v>
      </c>
      <c r="G5" s="118"/>
      <c r="H5" s="119"/>
    </row>
    <row r="6" spans="1:8">
      <c r="A6" s="120"/>
      <c r="B6" s="121"/>
      <c r="C6" s="122"/>
      <c r="D6" s="123">
        <v>24455</v>
      </c>
      <c r="E6" s="124"/>
      <c r="F6" s="125">
        <v>21557</v>
      </c>
      <c r="G6" s="126"/>
      <c r="H6" s="127"/>
    </row>
    <row r="7" spans="1:8">
      <c r="A7" s="108" t="s">
        <v>509</v>
      </c>
      <c r="B7" s="113"/>
      <c r="C7" s="114"/>
      <c r="D7" s="115">
        <v>58799</v>
      </c>
      <c r="E7" s="116"/>
      <c r="F7" s="117">
        <v>36396</v>
      </c>
      <c r="G7" s="118"/>
      <c r="H7" s="119"/>
    </row>
    <row r="8" spans="1:8">
      <c r="A8" s="120"/>
      <c r="B8" s="121"/>
      <c r="C8" s="122"/>
      <c r="D8" s="123">
        <v>39519</v>
      </c>
      <c r="E8" s="124"/>
      <c r="F8" s="125">
        <v>19057</v>
      </c>
      <c r="G8" s="126"/>
      <c r="H8" s="127"/>
    </row>
    <row r="9" spans="1:8">
      <c r="A9" s="108" t="s">
        <v>510</v>
      </c>
      <c r="B9" s="113"/>
      <c r="C9" s="114"/>
      <c r="D9" s="115">
        <v>120282</v>
      </c>
      <c r="E9" s="116"/>
      <c r="F9" s="117">
        <v>62256</v>
      </c>
      <c r="G9" s="118"/>
      <c r="H9" s="119"/>
    </row>
    <row r="10" spans="1:8">
      <c r="A10" s="120"/>
      <c r="B10" s="121"/>
      <c r="C10" s="122"/>
      <c r="D10" s="123">
        <v>30746</v>
      </c>
      <c r="E10" s="124"/>
      <c r="F10" s="125">
        <v>24482</v>
      </c>
      <c r="G10" s="126"/>
      <c r="H10" s="127"/>
    </row>
    <row r="11" spans="1:8">
      <c r="A11" s="108" t="s">
        <v>511</v>
      </c>
      <c r="B11" s="113"/>
      <c r="C11" s="114"/>
      <c r="D11" s="115">
        <v>327743</v>
      </c>
      <c r="E11" s="116"/>
      <c r="F11" s="117">
        <v>53896</v>
      </c>
      <c r="G11" s="118"/>
      <c r="H11" s="119"/>
    </row>
    <row r="12" spans="1:8">
      <c r="A12" s="120"/>
      <c r="B12" s="121"/>
      <c r="C12" s="128"/>
      <c r="D12" s="123">
        <v>26641</v>
      </c>
      <c r="E12" s="124"/>
      <c r="F12" s="125">
        <v>20608</v>
      </c>
      <c r="G12" s="126"/>
      <c r="H12" s="127"/>
    </row>
    <row r="13" spans="1:8">
      <c r="A13" s="108"/>
      <c r="B13" s="113"/>
      <c r="C13" s="129"/>
      <c r="D13" s="130">
        <v>117024</v>
      </c>
      <c r="E13" s="131"/>
      <c r="F13" s="132">
        <v>49559</v>
      </c>
      <c r="G13" s="133"/>
      <c r="H13" s="119"/>
    </row>
    <row r="14" spans="1:8">
      <c r="A14" s="120"/>
      <c r="B14" s="121"/>
      <c r="C14" s="122"/>
      <c r="D14" s="123">
        <v>29922</v>
      </c>
      <c r="E14" s="124"/>
      <c r="F14" s="125">
        <v>23576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5.56</v>
      </c>
      <c r="C19" s="134">
        <f>ROUND(VALUE(SUBSTITUTE(実質収支比率等に係る経年分析!G$48,"▲","-")),2)</f>
        <v>4.42</v>
      </c>
      <c r="D19" s="134">
        <f>ROUND(VALUE(SUBSTITUTE(実質収支比率等に係る経年分析!H$48,"▲","-")),2)</f>
        <v>8.26</v>
      </c>
      <c r="E19" s="134">
        <f>ROUND(VALUE(SUBSTITUTE(実質収支比率等に係る経年分析!I$48,"▲","-")),2)</f>
        <v>11.46</v>
      </c>
      <c r="F19" s="134">
        <f>ROUND(VALUE(SUBSTITUTE(実質収支比率等に係る経年分析!J$48,"▲","-")),2)</f>
        <v>12.72</v>
      </c>
    </row>
    <row r="20" spans="1:11">
      <c r="A20" s="134" t="s">
        <v>43</v>
      </c>
      <c r="B20" s="134">
        <f>ROUND(VALUE(SUBSTITUTE(実質収支比率等に係る経年分析!F$47,"▲","-")),2)</f>
        <v>4.88</v>
      </c>
      <c r="C20" s="134">
        <f>ROUND(VALUE(SUBSTITUTE(実質収支比率等に係る経年分析!G$47,"▲","-")),2)</f>
        <v>20.54</v>
      </c>
      <c r="D20" s="134">
        <f>ROUND(VALUE(SUBSTITUTE(実質収支比率等に係る経年分析!H$47,"▲","-")),2)</f>
        <v>46.09</v>
      </c>
      <c r="E20" s="134">
        <f>ROUND(VALUE(SUBSTITUTE(実質収支比率等に係る経年分析!I$47,"▲","-")),2)</f>
        <v>56.05</v>
      </c>
      <c r="F20" s="134">
        <f>ROUND(VALUE(SUBSTITUTE(実質収支比率等に係る経年分析!J$47,"▲","-")),2)</f>
        <v>48.99</v>
      </c>
    </row>
    <row r="21" spans="1:11">
      <c r="A21" s="134" t="s">
        <v>44</v>
      </c>
      <c r="B21" s="134">
        <f>IF(ISNUMBER(VALUE(SUBSTITUTE(実質収支比率等に係る経年分析!F$49,"▲","-"))),ROUND(VALUE(SUBSTITUTE(実質収支比率等に係る経年分析!F$49,"▲","-")),2),NA())</f>
        <v>-0.37</v>
      </c>
      <c r="C21" s="134">
        <f>IF(ISNUMBER(VALUE(SUBSTITUTE(実質収支比率等に係る経年分析!G$49,"▲","-"))),ROUND(VALUE(SUBSTITUTE(実質収支比率等に係る経年分析!G$49,"▲","-")),2),NA())</f>
        <v>12.57</v>
      </c>
      <c r="D21" s="134">
        <f>IF(ISNUMBER(VALUE(SUBSTITUTE(実質収支比率等に係る経年分析!H$49,"▲","-"))),ROUND(VALUE(SUBSTITUTE(実質収支比率等に係る経年分析!H$49,"▲","-")),2),NA())</f>
        <v>27.67</v>
      </c>
      <c r="E21" s="134">
        <f>IF(ISNUMBER(VALUE(SUBSTITUTE(実質収支比率等に係る経年分析!I$49,"▲","-"))),ROUND(VALUE(SUBSTITUTE(実質収支比率等に係る経年分析!I$49,"▲","-")),2),NA())</f>
        <v>12.47</v>
      </c>
      <c r="F21" s="134">
        <f>IF(ISNUMBER(VALUE(SUBSTITUTE(実質収支比率等に係る経年分析!J$49,"▲","-"))),ROUND(VALUE(SUBSTITUTE(実質収支比率等に係る経年分析!J$49,"▲","-")),2),NA())</f>
        <v>-10.27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休日夜間急患センター特別会計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被災市街地土地区画整理事業特別会計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4.8099999999999996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3.2</v>
      </c>
    </row>
    <row r="34" spans="1:16">
      <c r="A34" s="135" t="str">
        <f>IF(連結実質赤字比率に係る赤字・黒字の構成分析!C$36="",NA(),連結実質赤字比率に係る赤字・黒字の構成分析!C$36)</f>
        <v>下水道事業等会計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4.0199999999999996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4.3499999999999996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17.95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3153</v>
      </c>
      <c r="E42" s="136"/>
      <c r="F42" s="136"/>
      <c r="G42" s="136">
        <f>'実質公債費比率（分子）の構造'!L$52</f>
        <v>3689</v>
      </c>
      <c r="H42" s="136"/>
      <c r="I42" s="136"/>
      <c r="J42" s="136">
        <f>'実質公債費比率（分子）の構造'!M$52</f>
        <v>4464</v>
      </c>
      <c r="K42" s="136"/>
      <c r="L42" s="136"/>
      <c r="M42" s="136">
        <f>'実質公債費比率（分子）の構造'!N$52</f>
        <v>3031</v>
      </c>
      <c r="N42" s="136"/>
      <c r="O42" s="136"/>
      <c r="P42" s="136">
        <f>'実質公債費比率（分子）の構造'!O$52</f>
        <v>3068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279</v>
      </c>
      <c r="C44" s="136"/>
      <c r="D44" s="136"/>
      <c r="E44" s="136">
        <f>'実質公債費比率（分子）の構造'!L$50</f>
        <v>191</v>
      </c>
      <c r="F44" s="136"/>
      <c r="G44" s="136"/>
      <c r="H44" s="136">
        <f>'実質公債費比率（分子）の構造'!M$50</f>
        <v>188</v>
      </c>
      <c r="I44" s="136"/>
      <c r="J44" s="136"/>
      <c r="K44" s="136">
        <f>'実質公債費比率（分子）の構造'!N$50</f>
        <v>151</v>
      </c>
      <c r="L44" s="136"/>
      <c r="M44" s="136"/>
      <c r="N44" s="136">
        <f>'実質公債費比率（分子）の構造'!O$50</f>
        <v>148</v>
      </c>
      <c r="O44" s="136"/>
      <c r="P44" s="136"/>
    </row>
    <row r="45" spans="1:16">
      <c r="A45" s="136" t="s">
        <v>54</v>
      </c>
      <c r="B45" s="136">
        <f>'実質公債費比率（分子）の構造'!K$49</f>
        <v>73</v>
      </c>
      <c r="C45" s="136"/>
      <c r="D45" s="136"/>
      <c r="E45" s="136">
        <f>'実質公債費比率（分子）の構造'!L$49</f>
        <v>70</v>
      </c>
      <c r="F45" s="136"/>
      <c r="G45" s="136"/>
      <c r="H45" s="136">
        <f>'実質公債費比率（分子）の構造'!M$49</f>
        <v>64</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1171</v>
      </c>
      <c r="C46" s="136"/>
      <c r="D46" s="136"/>
      <c r="E46" s="136">
        <f>'実質公債費比率（分子）の構造'!L$48</f>
        <v>1018</v>
      </c>
      <c r="F46" s="136"/>
      <c r="G46" s="136"/>
      <c r="H46" s="136">
        <f>'実質公債費比率（分子）の構造'!M$48</f>
        <v>934</v>
      </c>
      <c r="I46" s="136"/>
      <c r="J46" s="136"/>
      <c r="K46" s="136">
        <f>'実質公債費比率（分子）の構造'!N$48</f>
        <v>858</v>
      </c>
      <c r="L46" s="136"/>
      <c r="M46" s="136"/>
      <c r="N46" s="136">
        <f>'実質公債費比率（分子）の構造'!O$48</f>
        <v>696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f>'実質公債費比率（分子）の構造'!N$47</f>
        <v>29</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2981</v>
      </c>
      <c r="C49" s="136"/>
      <c r="D49" s="136"/>
      <c r="E49" s="136">
        <f>'実質公債費比率（分子）の構造'!L$45</f>
        <v>3624</v>
      </c>
      <c r="F49" s="136"/>
      <c r="G49" s="136"/>
      <c r="H49" s="136">
        <f>'実質公債費比率（分子）の構造'!M$45</f>
        <v>4424</v>
      </c>
      <c r="I49" s="136"/>
      <c r="J49" s="136"/>
      <c r="K49" s="136">
        <f>'実質公債費比率（分子）の構造'!N$45</f>
        <v>2987</v>
      </c>
      <c r="L49" s="136"/>
      <c r="M49" s="136"/>
      <c r="N49" s="136">
        <f>'実質公債費比率（分子）の構造'!O$45</f>
        <v>2952</v>
      </c>
      <c r="O49" s="136"/>
      <c r="P49" s="136"/>
    </row>
    <row r="50" spans="1:16">
      <c r="A50" s="136" t="s">
        <v>59</v>
      </c>
      <c r="B50" s="136" t="e">
        <f>NA()</f>
        <v>#N/A</v>
      </c>
      <c r="C50" s="136">
        <f>IF(ISNUMBER('実質公債費比率（分子）の構造'!K$53),'実質公債費比率（分子）の構造'!K$53,NA())</f>
        <v>1351</v>
      </c>
      <c r="D50" s="136" t="e">
        <f>NA()</f>
        <v>#N/A</v>
      </c>
      <c r="E50" s="136" t="e">
        <f>NA()</f>
        <v>#N/A</v>
      </c>
      <c r="F50" s="136">
        <f>IF(ISNUMBER('実質公債費比率（分子）の構造'!L$53),'実質公債費比率（分子）の構造'!L$53,NA())</f>
        <v>1214</v>
      </c>
      <c r="G50" s="136" t="e">
        <f>NA()</f>
        <v>#N/A</v>
      </c>
      <c r="H50" s="136" t="e">
        <f>NA()</f>
        <v>#N/A</v>
      </c>
      <c r="I50" s="136">
        <f>IF(ISNUMBER('実質公債費比率（分子）の構造'!M$53),'実質公債費比率（分子）の構造'!M$53,NA())</f>
        <v>1146</v>
      </c>
      <c r="J50" s="136" t="e">
        <f>NA()</f>
        <v>#N/A</v>
      </c>
      <c r="K50" s="136" t="e">
        <f>NA()</f>
        <v>#N/A</v>
      </c>
      <c r="L50" s="136">
        <f>IF(ISNUMBER('実質公債費比率（分子）の構造'!N$53),'実質公債費比率（分子）の構造'!N$53,NA())</f>
        <v>994</v>
      </c>
      <c r="M50" s="136" t="e">
        <f>NA()</f>
        <v>#N/A</v>
      </c>
      <c r="N50" s="136" t="e">
        <f>NA()</f>
        <v>#N/A</v>
      </c>
      <c r="O50" s="136">
        <f>IF(ISNUMBER('実質公債費比率（分子）の構造'!O$53),'実質公債費比率（分子）の構造'!O$53,NA())</f>
        <v>728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28349</v>
      </c>
      <c r="E56" s="135"/>
      <c r="F56" s="135"/>
      <c r="G56" s="135">
        <f>'将来負担比率（分子）の構造'!J$51</f>
        <v>28034</v>
      </c>
      <c r="H56" s="135"/>
      <c r="I56" s="135"/>
      <c r="J56" s="135">
        <f>'将来負担比率（分子）の構造'!K$51</f>
        <v>27690</v>
      </c>
      <c r="K56" s="135"/>
      <c r="L56" s="135"/>
      <c r="M56" s="135">
        <f>'将来負担比率（分子）の構造'!L$51</f>
        <v>27321</v>
      </c>
      <c r="N56" s="135"/>
      <c r="O56" s="135"/>
      <c r="P56" s="135">
        <f>'将来負担比率（分子）の構造'!M$51</f>
        <v>26615</v>
      </c>
    </row>
    <row r="57" spans="1:16">
      <c r="A57" s="135" t="s">
        <v>35</v>
      </c>
      <c r="B57" s="135"/>
      <c r="C57" s="135"/>
      <c r="D57" s="135">
        <f>'将来負担比率（分子）の構造'!I$50</f>
        <v>7920</v>
      </c>
      <c r="E57" s="135"/>
      <c r="F57" s="135"/>
      <c r="G57" s="135">
        <f>'将来負担比率（分子）の構造'!J$50</f>
        <v>7035</v>
      </c>
      <c r="H57" s="135"/>
      <c r="I57" s="135"/>
      <c r="J57" s="135">
        <f>'将来負担比率（分子）の構造'!K$50</f>
        <v>5802</v>
      </c>
      <c r="K57" s="135"/>
      <c r="L57" s="135"/>
      <c r="M57" s="135">
        <f>'将来負担比率（分子）の構造'!L$50</f>
        <v>4674</v>
      </c>
      <c r="N57" s="135"/>
      <c r="O57" s="135"/>
      <c r="P57" s="135">
        <f>'将来負担比率（分子）の構造'!M$50</f>
        <v>3874</v>
      </c>
    </row>
    <row r="58" spans="1:16">
      <c r="A58" s="135" t="s">
        <v>34</v>
      </c>
      <c r="B58" s="135"/>
      <c r="C58" s="135"/>
      <c r="D58" s="135">
        <f>'将来負担比率（分子）の構造'!I$49</f>
        <v>3635</v>
      </c>
      <c r="E58" s="135"/>
      <c r="F58" s="135"/>
      <c r="G58" s="135">
        <f>'将来負担比率（分子）の構造'!J$49</f>
        <v>6764</v>
      </c>
      <c r="H58" s="135"/>
      <c r="I58" s="135"/>
      <c r="J58" s="135">
        <f>'将来負担比率（分子）の構造'!K$49</f>
        <v>11103</v>
      </c>
      <c r="K58" s="135"/>
      <c r="L58" s="135"/>
      <c r="M58" s="135">
        <f>'将来負担比率（分子）の構造'!L$49</f>
        <v>13345</v>
      </c>
      <c r="N58" s="135"/>
      <c r="O58" s="135"/>
      <c r="P58" s="135">
        <f>'将来負担比率（分子）の構造'!M$49</f>
        <v>12646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2483</v>
      </c>
      <c r="C61" s="135"/>
      <c r="D61" s="135"/>
      <c r="E61" s="135">
        <f>'将来負担比率（分子）の構造'!J$46</f>
        <v>1721</v>
      </c>
      <c r="F61" s="135"/>
      <c r="G61" s="135"/>
      <c r="H61" s="135">
        <f>'将来負担比率（分子）の構造'!K$46</f>
        <v>5</v>
      </c>
      <c r="I61" s="135"/>
      <c r="J61" s="135"/>
      <c r="K61" s="135">
        <f>'将来負担比率（分子）の構造'!L$46</f>
        <v>11</v>
      </c>
      <c r="L61" s="135"/>
      <c r="M61" s="135"/>
      <c r="N61" s="135">
        <f>'将来負担比率（分子）の構造'!M$46</f>
        <v>11</v>
      </c>
      <c r="O61" s="135"/>
      <c r="P61" s="135"/>
    </row>
    <row r="62" spans="1:16">
      <c r="A62" s="135" t="s">
        <v>29</v>
      </c>
      <c r="B62" s="135">
        <f>'将来負担比率（分子）の構造'!I$45</f>
        <v>3032</v>
      </c>
      <c r="C62" s="135"/>
      <c r="D62" s="135"/>
      <c r="E62" s="135">
        <f>'将来負担比率（分子）の構造'!J$45</f>
        <v>3096</v>
      </c>
      <c r="F62" s="135"/>
      <c r="G62" s="135"/>
      <c r="H62" s="135">
        <f>'将来負担比率（分子）の構造'!K$45</f>
        <v>3022</v>
      </c>
      <c r="I62" s="135"/>
      <c r="J62" s="135"/>
      <c r="K62" s="135">
        <f>'将来負担比率（分子）の構造'!L$45</f>
        <v>2928</v>
      </c>
      <c r="L62" s="135"/>
      <c r="M62" s="135"/>
      <c r="N62" s="135">
        <f>'将来負担比率（分子）の構造'!M$45</f>
        <v>2589</v>
      </c>
      <c r="O62" s="135"/>
      <c r="P62" s="135"/>
    </row>
    <row r="63" spans="1:16">
      <c r="A63" s="135" t="s">
        <v>28</v>
      </c>
      <c r="B63" s="135">
        <f>'将来負担比率（分子）の構造'!I$44</f>
        <v>24</v>
      </c>
      <c r="C63" s="135"/>
      <c r="D63" s="135"/>
      <c r="E63" s="135">
        <f>'将来負担比率（分子）の構造'!J$44</f>
        <v>19</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13532</v>
      </c>
      <c r="C64" s="135"/>
      <c r="D64" s="135"/>
      <c r="E64" s="135">
        <f>'将来負担比率（分子）の構造'!J$43</f>
        <v>10200</v>
      </c>
      <c r="F64" s="135"/>
      <c r="G64" s="135"/>
      <c r="H64" s="135">
        <f>'将来負担比率（分子）の構造'!K$43</f>
        <v>11281</v>
      </c>
      <c r="I64" s="135"/>
      <c r="J64" s="135"/>
      <c r="K64" s="135">
        <f>'将来負担比率（分子）の構造'!L$43</f>
        <v>9269</v>
      </c>
      <c r="L64" s="135"/>
      <c r="M64" s="135"/>
      <c r="N64" s="135">
        <f>'将来負担比率（分子）の構造'!M$43</f>
        <v>7502</v>
      </c>
      <c r="O64" s="135"/>
      <c r="P64" s="135"/>
    </row>
    <row r="65" spans="1:16">
      <c r="A65" s="135" t="s">
        <v>26</v>
      </c>
      <c r="B65" s="135">
        <f>'将来負担比率（分子）の構造'!I$42</f>
        <v>1855</v>
      </c>
      <c r="C65" s="135"/>
      <c r="D65" s="135"/>
      <c r="E65" s="135">
        <f>'将来負担比率（分子）の構造'!J$42</f>
        <v>1701</v>
      </c>
      <c r="F65" s="135"/>
      <c r="G65" s="135"/>
      <c r="H65" s="135">
        <f>'将来負担比率（分子）の構造'!K$42</f>
        <v>1444</v>
      </c>
      <c r="I65" s="135"/>
      <c r="J65" s="135"/>
      <c r="K65" s="135">
        <f>'将来負担比率（分子）の構造'!L$42</f>
        <v>1324</v>
      </c>
      <c r="L65" s="135"/>
      <c r="M65" s="135"/>
      <c r="N65" s="135">
        <f>'将来負担比率（分子）の構造'!M$42</f>
        <v>1218</v>
      </c>
      <c r="O65" s="135"/>
      <c r="P65" s="135"/>
    </row>
    <row r="66" spans="1:16">
      <c r="A66" s="135" t="s">
        <v>25</v>
      </c>
      <c r="B66" s="135">
        <f>'将来負担比率（分子）の構造'!I$41</f>
        <v>28150</v>
      </c>
      <c r="C66" s="135"/>
      <c r="D66" s="135"/>
      <c r="E66" s="135">
        <f>'将来負担比率（分子）の構造'!J$41</f>
        <v>27888</v>
      </c>
      <c r="F66" s="135"/>
      <c r="G66" s="135"/>
      <c r="H66" s="135">
        <f>'将来負担比率（分子）の構造'!K$41</f>
        <v>27521</v>
      </c>
      <c r="I66" s="135"/>
      <c r="J66" s="135"/>
      <c r="K66" s="135">
        <f>'将来負担比率（分子）の構造'!L$41</f>
        <v>27292</v>
      </c>
      <c r="L66" s="135"/>
      <c r="M66" s="135"/>
      <c r="N66" s="135">
        <f>'将来負担比率（分子）の構造'!M$41</f>
        <v>27271</v>
      </c>
      <c r="O66" s="135"/>
      <c r="P66" s="135"/>
    </row>
    <row r="67" spans="1:16">
      <c r="A67" s="135" t="s">
        <v>63</v>
      </c>
      <c r="B67" s="135" t="e">
        <f>NA()</f>
        <v>#N/A</v>
      </c>
      <c r="C67" s="135">
        <f>IF(ISNUMBER('将来負担比率（分子）の構造'!I$52), IF('将来負担比率（分子）の構造'!I$52 &lt; 0, 0, '将来負担比率（分子）の構造'!I$52), NA())</f>
        <v>9173</v>
      </c>
      <c r="D67" s="135" t="e">
        <f>NA()</f>
        <v>#N/A</v>
      </c>
      <c r="E67" s="135" t="e">
        <f>NA()</f>
        <v>#N/A</v>
      </c>
      <c r="F67" s="135">
        <f>IF(ISNUMBER('将来負担比率（分子）の構造'!J$52), IF('将来負担比率（分子）の構造'!J$52 &lt; 0, 0, '将来負担比率（分子）の構造'!J$52), NA())</f>
        <v>2792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11127645</v>
      </c>
      <c r="S5" s="639"/>
      <c r="T5" s="639"/>
      <c r="U5" s="639"/>
      <c r="V5" s="639"/>
      <c r="W5" s="639"/>
      <c r="X5" s="639"/>
      <c r="Y5" s="686"/>
      <c r="Z5" s="699">
        <v>15.1</v>
      </c>
      <c r="AA5" s="699"/>
      <c r="AB5" s="699"/>
      <c r="AC5" s="699"/>
      <c r="AD5" s="700">
        <v>10347511</v>
      </c>
      <c r="AE5" s="700"/>
      <c r="AF5" s="700"/>
      <c r="AG5" s="700"/>
      <c r="AH5" s="700"/>
      <c r="AI5" s="700"/>
      <c r="AJ5" s="700"/>
      <c r="AK5" s="700"/>
      <c r="AL5" s="687">
        <v>73.400000000000006</v>
      </c>
      <c r="AM5" s="656"/>
      <c r="AN5" s="656"/>
      <c r="AO5" s="688"/>
      <c r="AP5" s="675" t="s">
        <v>207</v>
      </c>
      <c r="AQ5" s="676"/>
      <c r="AR5" s="676"/>
      <c r="AS5" s="676"/>
      <c r="AT5" s="676"/>
      <c r="AU5" s="676"/>
      <c r="AV5" s="676"/>
      <c r="AW5" s="676"/>
      <c r="AX5" s="676"/>
      <c r="AY5" s="676"/>
      <c r="AZ5" s="676"/>
      <c r="BA5" s="676"/>
      <c r="BB5" s="676"/>
      <c r="BC5" s="676"/>
      <c r="BD5" s="676"/>
      <c r="BE5" s="676"/>
      <c r="BF5" s="677"/>
      <c r="BG5" s="588">
        <v>10347511</v>
      </c>
      <c r="BH5" s="589"/>
      <c r="BI5" s="589"/>
      <c r="BJ5" s="589"/>
      <c r="BK5" s="589"/>
      <c r="BL5" s="589"/>
      <c r="BM5" s="589"/>
      <c r="BN5" s="590"/>
      <c r="BO5" s="641">
        <v>93</v>
      </c>
      <c r="BP5" s="641"/>
      <c r="BQ5" s="641"/>
      <c r="BR5" s="641"/>
      <c r="BS5" s="642">
        <v>129588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265822</v>
      </c>
      <c r="S6" s="589"/>
      <c r="T6" s="589"/>
      <c r="U6" s="589"/>
      <c r="V6" s="589"/>
      <c r="W6" s="589"/>
      <c r="X6" s="589"/>
      <c r="Y6" s="590"/>
      <c r="Z6" s="641">
        <v>0.4</v>
      </c>
      <c r="AA6" s="641"/>
      <c r="AB6" s="641"/>
      <c r="AC6" s="641"/>
      <c r="AD6" s="642">
        <v>265822</v>
      </c>
      <c r="AE6" s="642"/>
      <c r="AF6" s="642"/>
      <c r="AG6" s="642"/>
      <c r="AH6" s="642"/>
      <c r="AI6" s="642"/>
      <c r="AJ6" s="642"/>
      <c r="AK6" s="642"/>
      <c r="AL6" s="611">
        <v>1.9</v>
      </c>
      <c r="AM6" s="643"/>
      <c r="AN6" s="643"/>
      <c r="AO6" s="644"/>
      <c r="AP6" s="585" t="s">
        <v>212</v>
      </c>
      <c r="AQ6" s="586"/>
      <c r="AR6" s="586"/>
      <c r="AS6" s="586"/>
      <c r="AT6" s="586"/>
      <c r="AU6" s="586"/>
      <c r="AV6" s="586"/>
      <c r="AW6" s="586"/>
      <c r="AX6" s="586"/>
      <c r="AY6" s="586"/>
      <c r="AZ6" s="586"/>
      <c r="BA6" s="586"/>
      <c r="BB6" s="586"/>
      <c r="BC6" s="586"/>
      <c r="BD6" s="586"/>
      <c r="BE6" s="586"/>
      <c r="BF6" s="587"/>
      <c r="BG6" s="588">
        <v>10347511</v>
      </c>
      <c r="BH6" s="589"/>
      <c r="BI6" s="589"/>
      <c r="BJ6" s="589"/>
      <c r="BK6" s="589"/>
      <c r="BL6" s="589"/>
      <c r="BM6" s="589"/>
      <c r="BN6" s="590"/>
      <c r="BO6" s="641">
        <v>93</v>
      </c>
      <c r="BP6" s="641"/>
      <c r="BQ6" s="641"/>
      <c r="BR6" s="641"/>
      <c r="BS6" s="642">
        <v>129588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259138</v>
      </c>
      <c r="CS6" s="589"/>
      <c r="CT6" s="589"/>
      <c r="CU6" s="589"/>
      <c r="CV6" s="589"/>
      <c r="CW6" s="589"/>
      <c r="CX6" s="589"/>
      <c r="CY6" s="590"/>
      <c r="CZ6" s="641">
        <v>0.4</v>
      </c>
      <c r="DA6" s="641"/>
      <c r="DB6" s="641"/>
      <c r="DC6" s="641"/>
      <c r="DD6" s="594" t="s">
        <v>214</v>
      </c>
      <c r="DE6" s="589"/>
      <c r="DF6" s="589"/>
      <c r="DG6" s="589"/>
      <c r="DH6" s="589"/>
      <c r="DI6" s="589"/>
      <c r="DJ6" s="589"/>
      <c r="DK6" s="589"/>
      <c r="DL6" s="589"/>
      <c r="DM6" s="589"/>
      <c r="DN6" s="589"/>
      <c r="DO6" s="589"/>
      <c r="DP6" s="590"/>
      <c r="DQ6" s="594">
        <v>259138</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17243</v>
      </c>
      <c r="S7" s="589"/>
      <c r="T7" s="589"/>
      <c r="U7" s="589"/>
      <c r="V7" s="589"/>
      <c r="W7" s="589"/>
      <c r="X7" s="589"/>
      <c r="Y7" s="590"/>
      <c r="Z7" s="641">
        <v>0</v>
      </c>
      <c r="AA7" s="641"/>
      <c r="AB7" s="641"/>
      <c r="AC7" s="641"/>
      <c r="AD7" s="642">
        <v>17243</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4816611</v>
      </c>
      <c r="BH7" s="589"/>
      <c r="BI7" s="589"/>
      <c r="BJ7" s="589"/>
      <c r="BK7" s="589"/>
      <c r="BL7" s="589"/>
      <c r="BM7" s="589"/>
      <c r="BN7" s="590"/>
      <c r="BO7" s="641">
        <v>43.3</v>
      </c>
      <c r="BP7" s="641"/>
      <c r="BQ7" s="641"/>
      <c r="BR7" s="641"/>
      <c r="BS7" s="642">
        <v>129588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17611049</v>
      </c>
      <c r="CS7" s="589"/>
      <c r="CT7" s="589"/>
      <c r="CU7" s="589"/>
      <c r="CV7" s="589"/>
      <c r="CW7" s="589"/>
      <c r="CX7" s="589"/>
      <c r="CY7" s="590"/>
      <c r="CZ7" s="641">
        <v>27.2</v>
      </c>
      <c r="DA7" s="641"/>
      <c r="DB7" s="641"/>
      <c r="DC7" s="641"/>
      <c r="DD7" s="594">
        <v>373067</v>
      </c>
      <c r="DE7" s="589"/>
      <c r="DF7" s="589"/>
      <c r="DG7" s="589"/>
      <c r="DH7" s="589"/>
      <c r="DI7" s="589"/>
      <c r="DJ7" s="589"/>
      <c r="DK7" s="589"/>
      <c r="DL7" s="589"/>
      <c r="DM7" s="589"/>
      <c r="DN7" s="589"/>
      <c r="DO7" s="589"/>
      <c r="DP7" s="590"/>
      <c r="DQ7" s="594">
        <v>3283877</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43799</v>
      </c>
      <c r="S8" s="589"/>
      <c r="T8" s="589"/>
      <c r="U8" s="589"/>
      <c r="V8" s="589"/>
      <c r="W8" s="589"/>
      <c r="X8" s="589"/>
      <c r="Y8" s="590"/>
      <c r="Z8" s="641">
        <v>0.1</v>
      </c>
      <c r="AA8" s="641"/>
      <c r="AB8" s="641"/>
      <c r="AC8" s="641"/>
      <c r="AD8" s="642">
        <v>43799</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123049</v>
      </c>
      <c r="BH8" s="589"/>
      <c r="BI8" s="589"/>
      <c r="BJ8" s="589"/>
      <c r="BK8" s="589"/>
      <c r="BL8" s="589"/>
      <c r="BM8" s="589"/>
      <c r="BN8" s="590"/>
      <c r="BO8" s="641">
        <v>1.1000000000000001</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8184029</v>
      </c>
      <c r="CS8" s="589"/>
      <c r="CT8" s="589"/>
      <c r="CU8" s="589"/>
      <c r="CV8" s="589"/>
      <c r="CW8" s="589"/>
      <c r="CX8" s="589"/>
      <c r="CY8" s="590"/>
      <c r="CZ8" s="641">
        <v>12.7</v>
      </c>
      <c r="DA8" s="641"/>
      <c r="DB8" s="641"/>
      <c r="DC8" s="641"/>
      <c r="DD8" s="594">
        <v>29130</v>
      </c>
      <c r="DE8" s="589"/>
      <c r="DF8" s="589"/>
      <c r="DG8" s="589"/>
      <c r="DH8" s="589"/>
      <c r="DI8" s="589"/>
      <c r="DJ8" s="589"/>
      <c r="DK8" s="589"/>
      <c r="DL8" s="589"/>
      <c r="DM8" s="589"/>
      <c r="DN8" s="589"/>
      <c r="DO8" s="589"/>
      <c r="DP8" s="590"/>
      <c r="DQ8" s="594">
        <v>3895641</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24413</v>
      </c>
      <c r="S9" s="589"/>
      <c r="T9" s="589"/>
      <c r="U9" s="589"/>
      <c r="V9" s="589"/>
      <c r="W9" s="589"/>
      <c r="X9" s="589"/>
      <c r="Y9" s="590"/>
      <c r="Z9" s="641">
        <v>0</v>
      </c>
      <c r="AA9" s="641"/>
      <c r="AB9" s="641"/>
      <c r="AC9" s="641"/>
      <c r="AD9" s="642">
        <v>24413</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3618052</v>
      </c>
      <c r="BH9" s="589"/>
      <c r="BI9" s="589"/>
      <c r="BJ9" s="589"/>
      <c r="BK9" s="589"/>
      <c r="BL9" s="589"/>
      <c r="BM9" s="589"/>
      <c r="BN9" s="590"/>
      <c r="BO9" s="641">
        <v>32.5</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2711304</v>
      </c>
      <c r="CS9" s="589"/>
      <c r="CT9" s="589"/>
      <c r="CU9" s="589"/>
      <c r="CV9" s="589"/>
      <c r="CW9" s="589"/>
      <c r="CX9" s="589"/>
      <c r="CY9" s="590"/>
      <c r="CZ9" s="641">
        <v>4.2</v>
      </c>
      <c r="DA9" s="641"/>
      <c r="DB9" s="641"/>
      <c r="DC9" s="641"/>
      <c r="DD9" s="594">
        <v>228804</v>
      </c>
      <c r="DE9" s="589"/>
      <c r="DF9" s="589"/>
      <c r="DG9" s="589"/>
      <c r="DH9" s="589"/>
      <c r="DI9" s="589"/>
      <c r="DJ9" s="589"/>
      <c r="DK9" s="589"/>
      <c r="DL9" s="589"/>
      <c r="DM9" s="589"/>
      <c r="DN9" s="589"/>
      <c r="DO9" s="589"/>
      <c r="DP9" s="590"/>
      <c r="DQ9" s="594">
        <v>2366797</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829644</v>
      </c>
      <c r="S10" s="589"/>
      <c r="T10" s="589"/>
      <c r="U10" s="589"/>
      <c r="V10" s="589"/>
      <c r="W10" s="589"/>
      <c r="X10" s="589"/>
      <c r="Y10" s="590"/>
      <c r="Z10" s="641">
        <v>1.1000000000000001</v>
      </c>
      <c r="AA10" s="641"/>
      <c r="AB10" s="641"/>
      <c r="AC10" s="641"/>
      <c r="AD10" s="642">
        <v>829644</v>
      </c>
      <c r="AE10" s="642"/>
      <c r="AF10" s="642"/>
      <c r="AG10" s="642"/>
      <c r="AH10" s="642"/>
      <c r="AI10" s="642"/>
      <c r="AJ10" s="642"/>
      <c r="AK10" s="642"/>
      <c r="AL10" s="611">
        <v>5.9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280421</v>
      </c>
      <c r="BH10" s="589"/>
      <c r="BI10" s="589"/>
      <c r="BJ10" s="589"/>
      <c r="BK10" s="589"/>
      <c r="BL10" s="589"/>
      <c r="BM10" s="589"/>
      <c r="BN10" s="590"/>
      <c r="BO10" s="641">
        <v>2.5</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138082</v>
      </c>
      <c r="CS10" s="589"/>
      <c r="CT10" s="589"/>
      <c r="CU10" s="589"/>
      <c r="CV10" s="589"/>
      <c r="CW10" s="589"/>
      <c r="CX10" s="589"/>
      <c r="CY10" s="590"/>
      <c r="CZ10" s="641">
        <v>0.2</v>
      </c>
      <c r="DA10" s="641"/>
      <c r="DB10" s="641"/>
      <c r="DC10" s="641"/>
      <c r="DD10" s="594" t="s">
        <v>112</v>
      </c>
      <c r="DE10" s="589"/>
      <c r="DF10" s="589"/>
      <c r="DG10" s="589"/>
      <c r="DH10" s="589"/>
      <c r="DI10" s="589"/>
      <c r="DJ10" s="589"/>
      <c r="DK10" s="589"/>
      <c r="DL10" s="589"/>
      <c r="DM10" s="589"/>
      <c r="DN10" s="589"/>
      <c r="DO10" s="589"/>
      <c r="DP10" s="590"/>
      <c r="DQ10" s="594">
        <v>11021</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36313</v>
      </c>
      <c r="S11" s="589"/>
      <c r="T11" s="589"/>
      <c r="U11" s="589"/>
      <c r="V11" s="589"/>
      <c r="W11" s="589"/>
      <c r="X11" s="589"/>
      <c r="Y11" s="590"/>
      <c r="Z11" s="641">
        <v>0</v>
      </c>
      <c r="AA11" s="641"/>
      <c r="AB11" s="641"/>
      <c r="AC11" s="641"/>
      <c r="AD11" s="642">
        <v>36313</v>
      </c>
      <c r="AE11" s="642"/>
      <c r="AF11" s="642"/>
      <c r="AG11" s="642"/>
      <c r="AH11" s="642"/>
      <c r="AI11" s="642"/>
      <c r="AJ11" s="642"/>
      <c r="AK11" s="642"/>
      <c r="AL11" s="611">
        <v>0.3</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795089</v>
      </c>
      <c r="BH11" s="589"/>
      <c r="BI11" s="589"/>
      <c r="BJ11" s="589"/>
      <c r="BK11" s="589"/>
      <c r="BL11" s="589"/>
      <c r="BM11" s="589"/>
      <c r="BN11" s="590"/>
      <c r="BO11" s="641">
        <v>7.1</v>
      </c>
      <c r="BP11" s="641"/>
      <c r="BQ11" s="641"/>
      <c r="BR11" s="641"/>
      <c r="BS11" s="594">
        <v>129588</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2784458</v>
      </c>
      <c r="CS11" s="589"/>
      <c r="CT11" s="589"/>
      <c r="CU11" s="589"/>
      <c r="CV11" s="589"/>
      <c r="CW11" s="589"/>
      <c r="CX11" s="589"/>
      <c r="CY11" s="590"/>
      <c r="CZ11" s="641">
        <v>4.3</v>
      </c>
      <c r="DA11" s="641"/>
      <c r="DB11" s="641"/>
      <c r="DC11" s="641"/>
      <c r="DD11" s="594">
        <v>2370070</v>
      </c>
      <c r="DE11" s="589"/>
      <c r="DF11" s="589"/>
      <c r="DG11" s="589"/>
      <c r="DH11" s="589"/>
      <c r="DI11" s="589"/>
      <c r="DJ11" s="589"/>
      <c r="DK11" s="589"/>
      <c r="DL11" s="589"/>
      <c r="DM11" s="589"/>
      <c r="DN11" s="589"/>
      <c r="DO11" s="589"/>
      <c r="DP11" s="590"/>
      <c r="DQ11" s="594">
        <v>940231</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4814208</v>
      </c>
      <c r="BH12" s="589"/>
      <c r="BI12" s="589"/>
      <c r="BJ12" s="589"/>
      <c r="BK12" s="589"/>
      <c r="BL12" s="589"/>
      <c r="BM12" s="589"/>
      <c r="BN12" s="590"/>
      <c r="BO12" s="641">
        <v>43.3</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490019</v>
      </c>
      <c r="CS12" s="589"/>
      <c r="CT12" s="589"/>
      <c r="CU12" s="589"/>
      <c r="CV12" s="589"/>
      <c r="CW12" s="589"/>
      <c r="CX12" s="589"/>
      <c r="CY12" s="590"/>
      <c r="CZ12" s="641">
        <v>0.8</v>
      </c>
      <c r="DA12" s="641"/>
      <c r="DB12" s="641"/>
      <c r="DC12" s="641"/>
      <c r="DD12" s="594">
        <v>1793</v>
      </c>
      <c r="DE12" s="589"/>
      <c r="DF12" s="589"/>
      <c r="DG12" s="589"/>
      <c r="DH12" s="589"/>
      <c r="DI12" s="589"/>
      <c r="DJ12" s="589"/>
      <c r="DK12" s="589"/>
      <c r="DL12" s="589"/>
      <c r="DM12" s="589"/>
      <c r="DN12" s="589"/>
      <c r="DO12" s="589"/>
      <c r="DP12" s="590"/>
      <c r="DQ12" s="594">
        <v>160482</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41762</v>
      </c>
      <c r="S13" s="589"/>
      <c r="T13" s="589"/>
      <c r="U13" s="589"/>
      <c r="V13" s="589"/>
      <c r="W13" s="589"/>
      <c r="X13" s="589"/>
      <c r="Y13" s="590"/>
      <c r="Z13" s="641">
        <v>0.1</v>
      </c>
      <c r="AA13" s="641"/>
      <c r="AB13" s="641"/>
      <c r="AC13" s="641"/>
      <c r="AD13" s="642">
        <v>41762</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4667610</v>
      </c>
      <c r="BH13" s="589"/>
      <c r="BI13" s="589"/>
      <c r="BJ13" s="589"/>
      <c r="BK13" s="589"/>
      <c r="BL13" s="589"/>
      <c r="BM13" s="589"/>
      <c r="BN13" s="590"/>
      <c r="BO13" s="641">
        <v>41.9</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22366608</v>
      </c>
      <c r="CS13" s="589"/>
      <c r="CT13" s="589"/>
      <c r="CU13" s="589"/>
      <c r="CV13" s="589"/>
      <c r="CW13" s="589"/>
      <c r="CX13" s="589"/>
      <c r="CY13" s="590"/>
      <c r="CZ13" s="641">
        <v>34.6</v>
      </c>
      <c r="DA13" s="641"/>
      <c r="DB13" s="641"/>
      <c r="DC13" s="641"/>
      <c r="DD13" s="594">
        <v>19843743</v>
      </c>
      <c r="DE13" s="589"/>
      <c r="DF13" s="589"/>
      <c r="DG13" s="589"/>
      <c r="DH13" s="589"/>
      <c r="DI13" s="589"/>
      <c r="DJ13" s="589"/>
      <c r="DK13" s="589"/>
      <c r="DL13" s="589"/>
      <c r="DM13" s="589"/>
      <c r="DN13" s="589"/>
      <c r="DO13" s="589"/>
      <c r="DP13" s="590"/>
      <c r="DQ13" s="594">
        <v>4956583</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130914</v>
      </c>
      <c r="BH14" s="589"/>
      <c r="BI14" s="589"/>
      <c r="BJ14" s="589"/>
      <c r="BK14" s="589"/>
      <c r="BL14" s="589"/>
      <c r="BM14" s="589"/>
      <c r="BN14" s="590"/>
      <c r="BO14" s="641">
        <v>1.2</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1121725</v>
      </c>
      <c r="CS14" s="589"/>
      <c r="CT14" s="589"/>
      <c r="CU14" s="589"/>
      <c r="CV14" s="589"/>
      <c r="CW14" s="589"/>
      <c r="CX14" s="589"/>
      <c r="CY14" s="590"/>
      <c r="CZ14" s="641">
        <v>1.7</v>
      </c>
      <c r="DA14" s="641"/>
      <c r="DB14" s="641"/>
      <c r="DC14" s="641"/>
      <c r="DD14" s="594">
        <v>215049</v>
      </c>
      <c r="DE14" s="589"/>
      <c r="DF14" s="589"/>
      <c r="DG14" s="589"/>
      <c r="DH14" s="589"/>
      <c r="DI14" s="589"/>
      <c r="DJ14" s="589"/>
      <c r="DK14" s="589"/>
      <c r="DL14" s="589"/>
      <c r="DM14" s="589"/>
      <c r="DN14" s="589"/>
      <c r="DO14" s="589"/>
      <c r="DP14" s="590"/>
      <c r="DQ14" s="594">
        <v>909182</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77950</v>
      </c>
      <c r="S15" s="589"/>
      <c r="T15" s="589"/>
      <c r="U15" s="589"/>
      <c r="V15" s="589"/>
      <c r="W15" s="589"/>
      <c r="X15" s="589"/>
      <c r="Y15" s="590"/>
      <c r="Z15" s="641">
        <v>0.1</v>
      </c>
      <c r="AA15" s="641"/>
      <c r="AB15" s="641"/>
      <c r="AC15" s="641"/>
      <c r="AD15" s="642">
        <v>77950</v>
      </c>
      <c r="AE15" s="642"/>
      <c r="AF15" s="642"/>
      <c r="AG15" s="642"/>
      <c r="AH15" s="642"/>
      <c r="AI15" s="642"/>
      <c r="AJ15" s="642"/>
      <c r="AK15" s="642"/>
      <c r="AL15" s="611">
        <v>0.6</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585778</v>
      </c>
      <c r="BH15" s="589"/>
      <c r="BI15" s="589"/>
      <c r="BJ15" s="589"/>
      <c r="BK15" s="589"/>
      <c r="BL15" s="589"/>
      <c r="BM15" s="589"/>
      <c r="BN15" s="590"/>
      <c r="BO15" s="641">
        <v>5.3</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4283039</v>
      </c>
      <c r="CS15" s="589"/>
      <c r="CT15" s="589"/>
      <c r="CU15" s="589"/>
      <c r="CV15" s="589"/>
      <c r="CW15" s="589"/>
      <c r="CX15" s="589"/>
      <c r="CY15" s="590"/>
      <c r="CZ15" s="641">
        <v>6.6</v>
      </c>
      <c r="DA15" s="641"/>
      <c r="DB15" s="641"/>
      <c r="DC15" s="641"/>
      <c r="DD15" s="594">
        <v>1770881</v>
      </c>
      <c r="DE15" s="589"/>
      <c r="DF15" s="589"/>
      <c r="DG15" s="589"/>
      <c r="DH15" s="589"/>
      <c r="DI15" s="589"/>
      <c r="DJ15" s="589"/>
      <c r="DK15" s="589"/>
      <c r="DL15" s="589"/>
      <c r="DM15" s="589"/>
      <c r="DN15" s="589"/>
      <c r="DO15" s="589"/>
      <c r="DP15" s="590"/>
      <c r="DQ15" s="594">
        <v>2202621</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7528537</v>
      </c>
      <c r="S16" s="589"/>
      <c r="T16" s="589"/>
      <c r="U16" s="589"/>
      <c r="V16" s="589"/>
      <c r="W16" s="589"/>
      <c r="X16" s="589"/>
      <c r="Y16" s="590"/>
      <c r="Z16" s="641">
        <v>10.199999999999999</v>
      </c>
      <c r="AA16" s="641"/>
      <c r="AB16" s="641"/>
      <c r="AC16" s="641"/>
      <c r="AD16" s="642">
        <v>2313397</v>
      </c>
      <c r="AE16" s="642"/>
      <c r="AF16" s="642"/>
      <c r="AG16" s="642"/>
      <c r="AH16" s="642"/>
      <c r="AI16" s="642"/>
      <c r="AJ16" s="642"/>
      <c r="AK16" s="642"/>
      <c r="AL16" s="611">
        <v>16.399999999999999</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1130743</v>
      </c>
      <c r="CS16" s="589"/>
      <c r="CT16" s="589"/>
      <c r="CU16" s="589"/>
      <c r="CV16" s="589"/>
      <c r="CW16" s="589"/>
      <c r="CX16" s="589"/>
      <c r="CY16" s="590"/>
      <c r="CZ16" s="641">
        <v>1.7</v>
      </c>
      <c r="DA16" s="641"/>
      <c r="DB16" s="641"/>
      <c r="DC16" s="641"/>
      <c r="DD16" s="594" t="s">
        <v>112</v>
      </c>
      <c r="DE16" s="589"/>
      <c r="DF16" s="589"/>
      <c r="DG16" s="589"/>
      <c r="DH16" s="589"/>
      <c r="DI16" s="589"/>
      <c r="DJ16" s="589"/>
      <c r="DK16" s="589"/>
      <c r="DL16" s="589"/>
      <c r="DM16" s="589"/>
      <c r="DN16" s="589"/>
      <c r="DO16" s="589"/>
      <c r="DP16" s="590"/>
      <c r="DQ16" s="594">
        <v>78666</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2313397</v>
      </c>
      <c r="S17" s="589"/>
      <c r="T17" s="589"/>
      <c r="U17" s="589"/>
      <c r="V17" s="589"/>
      <c r="W17" s="589"/>
      <c r="X17" s="589"/>
      <c r="Y17" s="590"/>
      <c r="Z17" s="641">
        <v>3.1</v>
      </c>
      <c r="AA17" s="641"/>
      <c r="AB17" s="641"/>
      <c r="AC17" s="641"/>
      <c r="AD17" s="642">
        <v>2313397</v>
      </c>
      <c r="AE17" s="642"/>
      <c r="AF17" s="642"/>
      <c r="AG17" s="642"/>
      <c r="AH17" s="642"/>
      <c r="AI17" s="642"/>
      <c r="AJ17" s="642"/>
      <c r="AK17" s="642"/>
      <c r="AL17" s="611">
        <v>16.399999999999999</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3487465</v>
      </c>
      <c r="CS17" s="589"/>
      <c r="CT17" s="589"/>
      <c r="CU17" s="589"/>
      <c r="CV17" s="589"/>
      <c r="CW17" s="589"/>
      <c r="CX17" s="589"/>
      <c r="CY17" s="590"/>
      <c r="CZ17" s="641">
        <v>5.4</v>
      </c>
      <c r="DA17" s="641"/>
      <c r="DB17" s="641"/>
      <c r="DC17" s="641"/>
      <c r="DD17" s="594" t="s">
        <v>112</v>
      </c>
      <c r="DE17" s="589"/>
      <c r="DF17" s="589"/>
      <c r="DG17" s="589"/>
      <c r="DH17" s="589"/>
      <c r="DI17" s="589"/>
      <c r="DJ17" s="589"/>
      <c r="DK17" s="589"/>
      <c r="DL17" s="589"/>
      <c r="DM17" s="589"/>
      <c r="DN17" s="589"/>
      <c r="DO17" s="589"/>
      <c r="DP17" s="590"/>
      <c r="DQ17" s="594">
        <v>3461650</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536676</v>
      </c>
      <c r="S18" s="589"/>
      <c r="T18" s="589"/>
      <c r="U18" s="589"/>
      <c r="V18" s="589"/>
      <c r="W18" s="589"/>
      <c r="X18" s="589"/>
      <c r="Y18" s="590"/>
      <c r="Z18" s="641">
        <v>0.7</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v>110999</v>
      </c>
      <c r="CS18" s="589"/>
      <c r="CT18" s="589"/>
      <c r="CU18" s="589"/>
      <c r="CV18" s="589"/>
      <c r="CW18" s="589"/>
      <c r="CX18" s="589"/>
      <c r="CY18" s="590"/>
      <c r="CZ18" s="641">
        <v>0.2</v>
      </c>
      <c r="DA18" s="641"/>
      <c r="DB18" s="641"/>
      <c r="DC18" s="641"/>
      <c r="DD18" s="594">
        <v>110999</v>
      </c>
      <c r="DE18" s="589"/>
      <c r="DF18" s="589"/>
      <c r="DG18" s="589"/>
      <c r="DH18" s="589"/>
      <c r="DI18" s="589"/>
      <c r="DJ18" s="589"/>
      <c r="DK18" s="589"/>
      <c r="DL18" s="589"/>
      <c r="DM18" s="589"/>
      <c r="DN18" s="589"/>
      <c r="DO18" s="589"/>
      <c r="DP18" s="590"/>
      <c r="DQ18" s="594">
        <v>110999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4678464</v>
      </c>
      <c r="S19" s="589"/>
      <c r="T19" s="589"/>
      <c r="U19" s="589"/>
      <c r="V19" s="589"/>
      <c r="W19" s="589"/>
      <c r="X19" s="589"/>
      <c r="Y19" s="590"/>
      <c r="Z19" s="641">
        <v>6.4</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780134</v>
      </c>
      <c r="BH19" s="589"/>
      <c r="BI19" s="589"/>
      <c r="BJ19" s="589"/>
      <c r="BK19" s="589"/>
      <c r="BL19" s="589"/>
      <c r="BM19" s="589"/>
      <c r="BN19" s="590"/>
      <c r="BO19" s="641">
        <v>7</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19993128</v>
      </c>
      <c r="S20" s="589"/>
      <c r="T20" s="589"/>
      <c r="U20" s="589"/>
      <c r="V20" s="589"/>
      <c r="W20" s="589"/>
      <c r="X20" s="589"/>
      <c r="Y20" s="590"/>
      <c r="Z20" s="641">
        <v>27.1</v>
      </c>
      <c r="AA20" s="641"/>
      <c r="AB20" s="641"/>
      <c r="AC20" s="641"/>
      <c r="AD20" s="642">
        <v>13997854</v>
      </c>
      <c r="AE20" s="642"/>
      <c r="AF20" s="642"/>
      <c r="AG20" s="642"/>
      <c r="AH20" s="642"/>
      <c r="AI20" s="642"/>
      <c r="AJ20" s="642"/>
      <c r="AK20" s="642"/>
      <c r="AL20" s="611">
        <v>99.3</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780134</v>
      </c>
      <c r="BH20" s="589"/>
      <c r="BI20" s="589"/>
      <c r="BJ20" s="589"/>
      <c r="BK20" s="589"/>
      <c r="BL20" s="589"/>
      <c r="BM20" s="589"/>
      <c r="BN20" s="590"/>
      <c r="BO20" s="641">
        <v>7</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64678658</v>
      </c>
      <c r="CS20" s="589"/>
      <c r="CT20" s="589"/>
      <c r="CU20" s="589"/>
      <c r="CV20" s="589"/>
      <c r="CW20" s="589"/>
      <c r="CX20" s="589"/>
      <c r="CY20" s="590"/>
      <c r="CZ20" s="641">
        <v>100</v>
      </c>
      <c r="DA20" s="641"/>
      <c r="DB20" s="641"/>
      <c r="DC20" s="641"/>
      <c r="DD20" s="594">
        <v>24943536</v>
      </c>
      <c r="DE20" s="589"/>
      <c r="DF20" s="589"/>
      <c r="DG20" s="589"/>
      <c r="DH20" s="589"/>
      <c r="DI20" s="589"/>
      <c r="DJ20" s="589"/>
      <c r="DK20" s="589"/>
      <c r="DL20" s="589"/>
      <c r="DM20" s="589"/>
      <c r="DN20" s="589"/>
      <c r="DO20" s="589"/>
      <c r="DP20" s="590"/>
      <c r="DQ20" s="594">
        <v>22636888</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13355</v>
      </c>
      <c r="S21" s="589"/>
      <c r="T21" s="589"/>
      <c r="U21" s="589"/>
      <c r="V21" s="589"/>
      <c r="W21" s="589"/>
      <c r="X21" s="589"/>
      <c r="Y21" s="590"/>
      <c r="Z21" s="641">
        <v>0</v>
      </c>
      <c r="AA21" s="641"/>
      <c r="AB21" s="641"/>
      <c r="AC21" s="641"/>
      <c r="AD21" s="642">
        <v>13355</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92698</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325867</v>
      </c>
      <c r="S23" s="589"/>
      <c r="T23" s="589"/>
      <c r="U23" s="589"/>
      <c r="V23" s="589"/>
      <c r="W23" s="589"/>
      <c r="X23" s="589"/>
      <c r="Y23" s="590"/>
      <c r="Z23" s="641">
        <v>0.4</v>
      </c>
      <c r="AA23" s="641"/>
      <c r="AB23" s="641"/>
      <c r="AC23" s="641"/>
      <c r="AD23" s="642">
        <v>44446</v>
      </c>
      <c r="AE23" s="642"/>
      <c r="AF23" s="642"/>
      <c r="AG23" s="642"/>
      <c r="AH23" s="642"/>
      <c r="AI23" s="642"/>
      <c r="AJ23" s="642"/>
      <c r="AK23" s="642"/>
      <c r="AL23" s="611">
        <v>0.3</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780134</v>
      </c>
      <c r="BH23" s="589"/>
      <c r="BI23" s="589"/>
      <c r="BJ23" s="589"/>
      <c r="BK23" s="589"/>
      <c r="BL23" s="589"/>
      <c r="BM23" s="589"/>
      <c r="BN23" s="590"/>
      <c r="BO23" s="641">
        <v>7</v>
      </c>
      <c r="BP23" s="641"/>
      <c r="BQ23" s="641"/>
      <c r="BR23" s="641"/>
      <c r="BS23" s="594" t="s">
        <v>112</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43543</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12849346</v>
      </c>
      <c r="CS24" s="639"/>
      <c r="CT24" s="639"/>
      <c r="CU24" s="639"/>
      <c r="CV24" s="639"/>
      <c r="CW24" s="639"/>
      <c r="CX24" s="639"/>
      <c r="CY24" s="686"/>
      <c r="CZ24" s="690">
        <v>19.899999999999999</v>
      </c>
      <c r="DA24" s="691"/>
      <c r="DB24" s="691"/>
      <c r="DC24" s="692"/>
      <c r="DD24" s="685">
        <v>9214506</v>
      </c>
      <c r="DE24" s="639"/>
      <c r="DF24" s="639"/>
      <c r="DG24" s="639"/>
      <c r="DH24" s="639"/>
      <c r="DI24" s="639"/>
      <c r="DJ24" s="639"/>
      <c r="DK24" s="686"/>
      <c r="DL24" s="685">
        <v>8575572</v>
      </c>
      <c r="DM24" s="639"/>
      <c r="DN24" s="639"/>
      <c r="DO24" s="639"/>
      <c r="DP24" s="639"/>
      <c r="DQ24" s="639"/>
      <c r="DR24" s="639"/>
      <c r="DS24" s="639"/>
      <c r="DT24" s="639"/>
      <c r="DU24" s="639"/>
      <c r="DV24" s="686"/>
      <c r="DW24" s="687">
        <v>56</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17365941</v>
      </c>
      <c r="S25" s="589"/>
      <c r="T25" s="589"/>
      <c r="U25" s="589"/>
      <c r="V25" s="589"/>
      <c r="W25" s="589"/>
      <c r="X25" s="589"/>
      <c r="Y25" s="590"/>
      <c r="Z25" s="641">
        <v>23.6</v>
      </c>
      <c r="AA25" s="641"/>
      <c r="AB25" s="641"/>
      <c r="AC25" s="641"/>
      <c r="AD25" s="642" t="s">
        <v>112</v>
      </c>
      <c r="AE25" s="642"/>
      <c r="AF25" s="642"/>
      <c r="AG25" s="642"/>
      <c r="AH25" s="642"/>
      <c r="AI25" s="642"/>
      <c r="AJ25" s="642"/>
      <c r="AK25" s="642"/>
      <c r="AL25" s="611" t="s">
        <v>112</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4685060</v>
      </c>
      <c r="CS25" s="607"/>
      <c r="CT25" s="607"/>
      <c r="CU25" s="607"/>
      <c r="CV25" s="607"/>
      <c r="CW25" s="607"/>
      <c r="CX25" s="607"/>
      <c r="CY25" s="608"/>
      <c r="CZ25" s="591">
        <v>7.2</v>
      </c>
      <c r="DA25" s="609"/>
      <c r="DB25" s="609"/>
      <c r="DC25" s="610"/>
      <c r="DD25" s="594">
        <v>4374048</v>
      </c>
      <c r="DE25" s="607"/>
      <c r="DF25" s="607"/>
      <c r="DG25" s="607"/>
      <c r="DH25" s="607"/>
      <c r="DI25" s="607"/>
      <c r="DJ25" s="607"/>
      <c r="DK25" s="608"/>
      <c r="DL25" s="594">
        <v>4273488</v>
      </c>
      <c r="DM25" s="607"/>
      <c r="DN25" s="607"/>
      <c r="DO25" s="607"/>
      <c r="DP25" s="607"/>
      <c r="DQ25" s="607"/>
      <c r="DR25" s="607"/>
      <c r="DS25" s="607"/>
      <c r="DT25" s="607"/>
      <c r="DU25" s="607"/>
      <c r="DV25" s="608"/>
      <c r="DW25" s="611">
        <v>27.9</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2983959</v>
      </c>
      <c r="CS26" s="589"/>
      <c r="CT26" s="589"/>
      <c r="CU26" s="589"/>
      <c r="CV26" s="589"/>
      <c r="CW26" s="589"/>
      <c r="CX26" s="589"/>
      <c r="CY26" s="590"/>
      <c r="CZ26" s="591">
        <v>4.5999999999999996</v>
      </c>
      <c r="DA26" s="609"/>
      <c r="DB26" s="609"/>
      <c r="DC26" s="610"/>
      <c r="DD26" s="594">
        <v>2740234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3297313</v>
      </c>
      <c r="S27" s="589"/>
      <c r="T27" s="589"/>
      <c r="U27" s="589"/>
      <c r="V27" s="589"/>
      <c r="W27" s="589"/>
      <c r="X27" s="589"/>
      <c r="Y27" s="590"/>
      <c r="Z27" s="641">
        <v>4.5</v>
      </c>
      <c r="AA27" s="641"/>
      <c r="AB27" s="641"/>
      <c r="AC27" s="641"/>
      <c r="AD27" s="642" t="s">
        <v>112</v>
      </c>
      <c r="AE27" s="642"/>
      <c r="AF27" s="642"/>
      <c r="AG27" s="642"/>
      <c r="AH27" s="642"/>
      <c r="AI27" s="642"/>
      <c r="AJ27" s="642"/>
      <c r="AK27" s="642"/>
      <c r="AL27" s="611" t="s">
        <v>112</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11127645</v>
      </c>
      <c r="BH27" s="589"/>
      <c r="BI27" s="589"/>
      <c r="BJ27" s="589"/>
      <c r="BK27" s="589"/>
      <c r="BL27" s="589"/>
      <c r="BM27" s="589"/>
      <c r="BN27" s="590"/>
      <c r="BO27" s="641">
        <v>100</v>
      </c>
      <c r="BP27" s="641"/>
      <c r="BQ27" s="641"/>
      <c r="BR27" s="641"/>
      <c r="BS27" s="594">
        <v>129588</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4676821</v>
      </c>
      <c r="CS27" s="607"/>
      <c r="CT27" s="607"/>
      <c r="CU27" s="607"/>
      <c r="CV27" s="607"/>
      <c r="CW27" s="607"/>
      <c r="CX27" s="607"/>
      <c r="CY27" s="608"/>
      <c r="CZ27" s="591">
        <v>7.2</v>
      </c>
      <c r="DA27" s="609"/>
      <c r="DB27" s="609"/>
      <c r="DC27" s="610"/>
      <c r="DD27" s="594">
        <v>1378808</v>
      </c>
      <c r="DE27" s="607"/>
      <c r="DF27" s="607"/>
      <c r="DG27" s="607"/>
      <c r="DH27" s="607"/>
      <c r="DI27" s="607"/>
      <c r="DJ27" s="607"/>
      <c r="DK27" s="608"/>
      <c r="DL27" s="594">
        <v>1376245</v>
      </c>
      <c r="DM27" s="607"/>
      <c r="DN27" s="607"/>
      <c r="DO27" s="607"/>
      <c r="DP27" s="607"/>
      <c r="DQ27" s="607"/>
      <c r="DR27" s="607"/>
      <c r="DS27" s="607"/>
      <c r="DT27" s="607"/>
      <c r="DU27" s="607"/>
      <c r="DV27" s="608"/>
      <c r="DW27" s="611">
        <v>9</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522704</v>
      </c>
      <c r="S28" s="589"/>
      <c r="T28" s="589"/>
      <c r="U28" s="589"/>
      <c r="V28" s="589"/>
      <c r="W28" s="589"/>
      <c r="X28" s="589"/>
      <c r="Y28" s="590"/>
      <c r="Z28" s="641">
        <v>0.7</v>
      </c>
      <c r="AA28" s="641"/>
      <c r="AB28" s="641"/>
      <c r="AC28" s="641"/>
      <c r="AD28" s="642">
        <v>43586</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3487465</v>
      </c>
      <c r="CS28" s="589"/>
      <c r="CT28" s="589"/>
      <c r="CU28" s="589"/>
      <c r="CV28" s="589"/>
      <c r="CW28" s="589"/>
      <c r="CX28" s="589"/>
      <c r="CY28" s="590"/>
      <c r="CZ28" s="591">
        <v>5.4</v>
      </c>
      <c r="DA28" s="609"/>
      <c r="DB28" s="609"/>
      <c r="DC28" s="610"/>
      <c r="DD28" s="594">
        <v>3461650</v>
      </c>
      <c r="DE28" s="589"/>
      <c r="DF28" s="589"/>
      <c r="DG28" s="589"/>
      <c r="DH28" s="589"/>
      <c r="DI28" s="589"/>
      <c r="DJ28" s="589"/>
      <c r="DK28" s="590"/>
      <c r="DL28" s="594">
        <v>2925839</v>
      </c>
      <c r="DM28" s="589"/>
      <c r="DN28" s="589"/>
      <c r="DO28" s="589"/>
      <c r="DP28" s="589"/>
      <c r="DQ28" s="589"/>
      <c r="DR28" s="589"/>
      <c r="DS28" s="589"/>
      <c r="DT28" s="589"/>
      <c r="DU28" s="589"/>
      <c r="DV28" s="590"/>
      <c r="DW28" s="611">
        <v>19.100000000000001</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53828</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58</v>
      </c>
      <c r="CG29" s="622"/>
      <c r="CH29" s="622"/>
      <c r="CI29" s="622"/>
      <c r="CJ29" s="622"/>
      <c r="CK29" s="622"/>
      <c r="CL29" s="622"/>
      <c r="CM29" s="622"/>
      <c r="CN29" s="622"/>
      <c r="CO29" s="622"/>
      <c r="CP29" s="622"/>
      <c r="CQ29" s="623"/>
      <c r="CR29" s="588">
        <v>3487465</v>
      </c>
      <c r="CS29" s="607"/>
      <c r="CT29" s="607"/>
      <c r="CU29" s="607"/>
      <c r="CV29" s="607"/>
      <c r="CW29" s="607"/>
      <c r="CX29" s="607"/>
      <c r="CY29" s="608"/>
      <c r="CZ29" s="591">
        <v>5.4</v>
      </c>
      <c r="DA29" s="609"/>
      <c r="DB29" s="609"/>
      <c r="DC29" s="610"/>
      <c r="DD29" s="594">
        <v>3461650</v>
      </c>
      <c r="DE29" s="607"/>
      <c r="DF29" s="607"/>
      <c r="DG29" s="607"/>
      <c r="DH29" s="607"/>
      <c r="DI29" s="607"/>
      <c r="DJ29" s="607"/>
      <c r="DK29" s="608"/>
      <c r="DL29" s="594">
        <v>2925839</v>
      </c>
      <c r="DM29" s="607"/>
      <c r="DN29" s="607"/>
      <c r="DO29" s="607"/>
      <c r="DP29" s="607"/>
      <c r="DQ29" s="607"/>
      <c r="DR29" s="607"/>
      <c r="DS29" s="607"/>
      <c r="DT29" s="607"/>
      <c r="DU29" s="607"/>
      <c r="DV29" s="608"/>
      <c r="DW29" s="611">
        <v>19.100000000000001</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21358528</v>
      </c>
      <c r="S30" s="589"/>
      <c r="T30" s="589"/>
      <c r="U30" s="589"/>
      <c r="V30" s="589"/>
      <c r="W30" s="589"/>
      <c r="X30" s="589"/>
      <c r="Y30" s="590"/>
      <c r="Z30" s="641">
        <v>29</v>
      </c>
      <c r="AA30" s="641"/>
      <c r="AB30" s="641"/>
      <c r="AC30" s="641"/>
      <c r="AD30" s="642" t="s">
        <v>112</v>
      </c>
      <c r="AE30" s="642"/>
      <c r="AF30" s="642"/>
      <c r="AG30" s="642"/>
      <c r="AH30" s="642"/>
      <c r="AI30" s="642"/>
      <c r="AJ30" s="642"/>
      <c r="AK30" s="642"/>
      <c r="AL30" s="611" t="s">
        <v>112</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99.2</v>
      </c>
      <c r="BH30" s="655"/>
      <c r="BI30" s="655"/>
      <c r="BJ30" s="655"/>
      <c r="BK30" s="655"/>
      <c r="BL30" s="655"/>
      <c r="BM30" s="656">
        <v>95.2</v>
      </c>
      <c r="BN30" s="655"/>
      <c r="BO30" s="655"/>
      <c r="BP30" s="655"/>
      <c r="BQ30" s="657"/>
      <c r="BR30" s="654">
        <v>99.1</v>
      </c>
      <c r="BS30" s="655"/>
      <c r="BT30" s="655"/>
      <c r="BU30" s="655"/>
      <c r="BV30" s="655"/>
      <c r="BW30" s="655"/>
      <c r="BX30" s="656">
        <v>93.9</v>
      </c>
      <c r="BY30" s="655"/>
      <c r="BZ30" s="655"/>
      <c r="CA30" s="655"/>
      <c r="CB30" s="657"/>
      <c r="CD30" s="660"/>
      <c r="CE30" s="661"/>
      <c r="CF30" s="625" t="s">
        <v>290</v>
      </c>
      <c r="CG30" s="622"/>
      <c r="CH30" s="622"/>
      <c r="CI30" s="622"/>
      <c r="CJ30" s="622"/>
      <c r="CK30" s="622"/>
      <c r="CL30" s="622"/>
      <c r="CM30" s="622"/>
      <c r="CN30" s="622"/>
      <c r="CO30" s="622"/>
      <c r="CP30" s="622"/>
      <c r="CQ30" s="623"/>
      <c r="CR30" s="588">
        <v>3159260</v>
      </c>
      <c r="CS30" s="589"/>
      <c r="CT30" s="589"/>
      <c r="CU30" s="589"/>
      <c r="CV30" s="589"/>
      <c r="CW30" s="589"/>
      <c r="CX30" s="589"/>
      <c r="CY30" s="590"/>
      <c r="CZ30" s="591">
        <v>4.9000000000000004</v>
      </c>
      <c r="DA30" s="609"/>
      <c r="DB30" s="609"/>
      <c r="DC30" s="610"/>
      <c r="DD30" s="594">
        <v>3133445</v>
      </c>
      <c r="DE30" s="589"/>
      <c r="DF30" s="589"/>
      <c r="DG30" s="589"/>
      <c r="DH30" s="589"/>
      <c r="DI30" s="589"/>
      <c r="DJ30" s="589"/>
      <c r="DK30" s="590"/>
      <c r="DL30" s="594">
        <v>2597634</v>
      </c>
      <c r="DM30" s="589"/>
      <c r="DN30" s="589"/>
      <c r="DO30" s="589"/>
      <c r="DP30" s="589"/>
      <c r="DQ30" s="589"/>
      <c r="DR30" s="589"/>
      <c r="DS30" s="589"/>
      <c r="DT30" s="589"/>
      <c r="DU30" s="589"/>
      <c r="DV30" s="590"/>
      <c r="DW30" s="611">
        <v>17</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6235633</v>
      </c>
      <c r="S31" s="589"/>
      <c r="T31" s="589"/>
      <c r="U31" s="589"/>
      <c r="V31" s="589"/>
      <c r="W31" s="589"/>
      <c r="X31" s="589"/>
      <c r="Y31" s="590"/>
      <c r="Z31" s="641">
        <v>8.5</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99.1</v>
      </c>
      <c r="BH31" s="607"/>
      <c r="BI31" s="607"/>
      <c r="BJ31" s="607"/>
      <c r="BK31" s="607"/>
      <c r="BL31" s="607"/>
      <c r="BM31" s="643">
        <v>94.9</v>
      </c>
      <c r="BN31" s="653"/>
      <c r="BO31" s="653"/>
      <c r="BP31" s="653"/>
      <c r="BQ31" s="617"/>
      <c r="BR31" s="652">
        <v>98.9</v>
      </c>
      <c r="BS31" s="607"/>
      <c r="BT31" s="607"/>
      <c r="BU31" s="607"/>
      <c r="BV31" s="607"/>
      <c r="BW31" s="607"/>
      <c r="BX31" s="643">
        <v>93.8</v>
      </c>
      <c r="BY31" s="653"/>
      <c r="BZ31" s="653"/>
      <c r="CA31" s="653"/>
      <c r="CB31" s="617"/>
      <c r="CD31" s="660"/>
      <c r="CE31" s="661"/>
      <c r="CF31" s="625" t="s">
        <v>294</v>
      </c>
      <c r="CG31" s="622"/>
      <c r="CH31" s="622"/>
      <c r="CI31" s="622"/>
      <c r="CJ31" s="622"/>
      <c r="CK31" s="622"/>
      <c r="CL31" s="622"/>
      <c r="CM31" s="622"/>
      <c r="CN31" s="622"/>
      <c r="CO31" s="622"/>
      <c r="CP31" s="622"/>
      <c r="CQ31" s="623"/>
      <c r="CR31" s="588">
        <v>328205</v>
      </c>
      <c r="CS31" s="607"/>
      <c r="CT31" s="607"/>
      <c r="CU31" s="607"/>
      <c r="CV31" s="607"/>
      <c r="CW31" s="607"/>
      <c r="CX31" s="607"/>
      <c r="CY31" s="608"/>
      <c r="CZ31" s="591">
        <v>0.5</v>
      </c>
      <c r="DA31" s="609"/>
      <c r="DB31" s="609"/>
      <c r="DC31" s="610"/>
      <c r="DD31" s="594">
        <v>328205</v>
      </c>
      <c r="DE31" s="607"/>
      <c r="DF31" s="607"/>
      <c r="DG31" s="607"/>
      <c r="DH31" s="607"/>
      <c r="DI31" s="607"/>
      <c r="DJ31" s="607"/>
      <c r="DK31" s="608"/>
      <c r="DL31" s="594">
        <v>328205</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1207321</v>
      </c>
      <c r="S32" s="589"/>
      <c r="T32" s="589"/>
      <c r="U32" s="589"/>
      <c r="V32" s="589"/>
      <c r="W32" s="589"/>
      <c r="X32" s="589"/>
      <c r="Y32" s="590"/>
      <c r="Z32" s="641">
        <v>1.6</v>
      </c>
      <c r="AA32" s="641"/>
      <c r="AB32" s="641"/>
      <c r="AC32" s="641"/>
      <c r="AD32" s="642">
        <v>2148</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99.2</v>
      </c>
      <c r="BH32" s="573"/>
      <c r="BI32" s="573"/>
      <c r="BJ32" s="573"/>
      <c r="BK32" s="573"/>
      <c r="BL32" s="573"/>
      <c r="BM32" s="636">
        <v>95</v>
      </c>
      <c r="BN32" s="573"/>
      <c r="BO32" s="573"/>
      <c r="BP32" s="573"/>
      <c r="BQ32" s="630"/>
      <c r="BR32" s="651">
        <v>99.1</v>
      </c>
      <c r="BS32" s="573"/>
      <c r="BT32" s="573"/>
      <c r="BU32" s="573"/>
      <c r="BV32" s="573"/>
      <c r="BW32" s="573"/>
      <c r="BX32" s="636">
        <v>93.2</v>
      </c>
      <c r="BY32" s="573"/>
      <c r="BZ32" s="573"/>
      <c r="CA32" s="573"/>
      <c r="CB32" s="630"/>
      <c r="CD32" s="662"/>
      <c r="CE32" s="663"/>
      <c r="CF32" s="625" t="s">
        <v>297</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3138900</v>
      </c>
      <c r="S33" s="589"/>
      <c r="T33" s="589"/>
      <c r="U33" s="589"/>
      <c r="V33" s="589"/>
      <c r="W33" s="589"/>
      <c r="X33" s="589"/>
      <c r="Y33" s="590"/>
      <c r="Z33" s="641">
        <v>4.3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25755033</v>
      </c>
      <c r="CS33" s="607"/>
      <c r="CT33" s="607"/>
      <c r="CU33" s="607"/>
      <c r="CV33" s="607"/>
      <c r="CW33" s="607"/>
      <c r="CX33" s="607"/>
      <c r="CY33" s="608"/>
      <c r="CZ33" s="591">
        <v>39.799999999999997</v>
      </c>
      <c r="DA33" s="609"/>
      <c r="DB33" s="609"/>
      <c r="DC33" s="610"/>
      <c r="DD33" s="594">
        <v>9531353</v>
      </c>
      <c r="DE33" s="607"/>
      <c r="DF33" s="607"/>
      <c r="DG33" s="607"/>
      <c r="DH33" s="607"/>
      <c r="DI33" s="607"/>
      <c r="DJ33" s="607"/>
      <c r="DK33" s="608"/>
      <c r="DL33" s="594">
        <v>5662805</v>
      </c>
      <c r="DM33" s="607"/>
      <c r="DN33" s="607"/>
      <c r="DO33" s="607"/>
      <c r="DP33" s="607"/>
      <c r="DQ33" s="607"/>
      <c r="DR33" s="607"/>
      <c r="DS33" s="607"/>
      <c r="DT33" s="607"/>
      <c r="DU33" s="607"/>
      <c r="DV33" s="608"/>
      <c r="DW33" s="611">
        <v>37</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4131535</v>
      </c>
      <c r="CS34" s="589"/>
      <c r="CT34" s="589"/>
      <c r="CU34" s="589"/>
      <c r="CV34" s="589"/>
      <c r="CW34" s="589"/>
      <c r="CX34" s="589"/>
      <c r="CY34" s="590"/>
      <c r="CZ34" s="591">
        <v>6.4</v>
      </c>
      <c r="DA34" s="609"/>
      <c r="DB34" s="609"/>
      <c r="DC34" s="610"/>
      <c r="DD34" s="594">
        <v>2648574</v>
      </c>
      <c r="DE34" s="589"/>
      <c r="DF34" s="589"/>
      <c r="DG34" s="589"/>
      <c r="DH34" s="589"/>
      <c r="DI34" s="589"/>
      <c r="DJ34" s="589"/>
      <c r="DK34" s="590"/>
      <c r="DL34" s="594">
        <v>2206577</v>
      </c>
      <c r="DM34" s="589"/>
      <c r="DN34" s="589"/>
      <c r="DO34" s="589"/>
      <c r="DP34" s="589"/>
      <c r="DQ34" s="589"/>
      <c r="DR34" s="589"/>
      <c r="DS34" s="589"/>
      <c r="DT34" s="589"/>
      <c r="DU34" s="589"/>
      <c r="DV34" s="590"/>
      <c r="DW34" s="611">
        <v>14.4</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1205600</v>
      </c>
      <c r="S35" s="589"/>
      <c r="T35" s="589"/>
      <c r="U35" s="589"/>
      <c r="V35" s="589"/>
      <c r="W35" s="589"/>
      <c r="X35" s="589"/>
      <c r="Y35" s="590"/>
      <c r="Z35" s="641">
        <v>1.6</v>
      </c>
      <c r="AA35" s="641"/>
      <c r="AB35" s="641"/>
      <c r="AC35" s="641"/>
      <c r="AD35" s="642" t="s">
        <v>112</v>
      </c>
      <c r="AE35" s="642"/>
      <c r="AF35" s="642"/>
      <c r="AG35" s="642"/>
      <c r="AH35" s="642"/>
      <c r="AI35" s="642"/>
      <c r="AJ35" s="642"/>
      <c r="AK35" s="642"/>
      <c r="AL35" s="611" t="s">
        <v>112</v>
      </c>
      <c r="AM35" s="643"/>
      <c r="AN35" s="643"/>
      <c r="AO35" s="644"/>
      <c r="AP35" s="186"/>
      <c r="AQ35" s="645" t="s">
        <v>305</v>
      </c>
      <c r="AR35" s="646"/>
      <c r="AS35" s="646"/>
      <c r="AT35" s="646"/>
      <c r="AU35" s="646"/>
      <c r="AV35" s="646"/>
      <c r="AW35" s="646"/>
      <c r="AX35" s="646"/>
      <c r="AY35" s="647"/>
      <c r="AZ35" s="638">
        <v>3654742</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485222</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271672</v>
      </c>
      <c r="CS35" s="607"/>
      <c r="CT35" s="607"/>
      <c r="CU35" s="607"/>
      <c r="CV35" s="607"/>
      <c r="CW35" s="607"/>
      <c r="CX35" s="607"/>
      <c r="CY35" s="608"/>
      <c r="CZ35" s="591">
        <v>0.4</v>
      </c>
      <c r="DA35" s="609"/>
      <c r="DB35" s="609"/>
      <c r="DC35" s="610"/>
      <c r="DD35" s="594">
        <v>237518</v>
      </c>
      <c r="DE35" s="607"/>
      <c r="DF35" s="607"/>
      <c r="DG35" s="607"/>
      <c r="DH35" s="607"/>
      <c r="DI35" s="607"/>
      <c r="DJ35" s="607"/>
      <c r="DK35" s="608"/>
      <c r="DL35" s="594">
        <v>235754</v>
      </c>
      <c r="DM35" s="607"/>
      <c r="DN35" s="607"/>
      <c r="DO35" s="607"/>
      <c r="DP35" s="607"/>
      <c r="DQ35" s="607"/>
      <c r="DR35" s="607"/>
      <c r="DS35" s="607"/>
      <c r="DT35" s="607"/>
      <c r="DU35" s="607"/>
      <c r="DV35" s="608"/>
      <c r="DW35" s="611">
        <v>1.5</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73648759</v>
      </c>
      <c r="S36" s="629"/>
      <c r="T36" s="629"/>
      <c r="U36" s="629"/>
      <c r="V36" s="629"/>
      <c r="W36" s="629"/>
      <c r="X36" s="629"/>
      <c r="Y36" s="632"/>
      <c r="Z36" s="633">
        <v>100</v>
      </c>
      <c r="AA36" s="633"/>
      <c r="AB36" s="633"/>
      <c r="AC36" s="633"/>
      <c r="AD36" s="634">
        <v>14101389</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1935285</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377494</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3672219</v>
      </c>
      <c r="CS36" s="589"/>
      <c r="CT36" s="589"/>
      <c r="CU36" s="589"/>
      <c r="CV36" s="589"/>
      <c r="CW36" s="589"/>
      <c r="CX36" s="589"/>
      <c r="CY36" s="590"/>
      <c r="CZ36" s="591">
        <v>5.7</v>
      </c>
      <c r="DA36" s="609"/>
      <c r="DB36" s="609"/>
      <c r="DC36" s="610"/>
      <c r="DD36" s="594">
        <v>3276700</v>
      </c>
      <c r="DE36" s="589"/>
      <c r="DF36" s="589"/>
      <c r="DG36" s="589"/>
      <c r="DH36" s="589"/>
      <c r="DI36" s="589"/>
      <c r="DJ36" s="589"/>
      <c r="DK36" s="590"/>
      <c r="DL36" s="594">
        <v>1900744</v>
      </c>
      <c r="DM36" s="589"/>
      <c r="DN36" s="589"/>
      <c r="DO36" s="589"/>
      <c r="DP36" s="589"/>
      <c r="DQ36" s="589"/>
      <c r="DR36" s="589"/>
      <c r="DS36" s="589"/>
      <c r="DT36" s="589"/>
      <c r="DU36" s="589"/>
      <c r="DV36" s="590"/>
      <c r="DW36" s="611">
        <v>12.4</v>
      </c>
      <c r="DX36" s="612"/>
      <c r="DY36" s="612"/>
      <c r="DZ36" s="612"/>
      <c r="EA36" s="612"/>
      <c r="EB36" s="612"/>
      <c r="EC36" s="613"/>
    </row>
    <row r="37" spans="2:133" ht="11.25" customHeight="1">
      <c r="AQ37" s="614" t="s">
        <v>312</v>
      </c>
      <c r="AR37" s="615"/>
      <c r="AS37" s="615"/>
      <c r="AT37" s="615"/>
      <c r="AU37" s="615"/>
      <c r="AV37" s="615"/>
      <c r="AW37" s="615"/>
      <c r="AX37" s="615"/>
      <c r="AY37" s="616"/>
      <c r="AZ37" s="588">
        <v>10656</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9060</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1575350</v>
      </c>
      <c r="CS37" s="607"/>
      <c r="CT37" s="607"/>
      <c r="CU37" s="607"/>
      <c r="CV37" s="607"/>
      <c r="CW37" s="607"/>
      <c r="CX37" s="607"/>
      <c r="CY37" s="608"/>
      <c r="CZ37" s="591">
        <v>2.4</v>
      </c>
      <c r="DA37" s="609"/>
      <c r="DB37" s="609"/>
      <c r="DC37" s="610"/>
      <c r="DD37" s="594">
        <v>1575350</v>
      </c>
      <c r="DE37" s="607"/>
      <c r="DF37" s="607"/>
      <c r="DG37" s="607"/>
      <c r="DH37" s="607"/>
      <c r="DI37" s="607"/>
      <c r="DJ37" s="607"/>
      <c r="DK37" s="608"/>
      <c r="DL37" s="594">
        <v>833318</v>
      </c>
      <c r="DM37" s="607"/>
      <c r="DN37" s="607"/>
      <c r="DO37" s="607"/>
      <c r="DP37" s="607"/>
      <c r="DQ37" s="607"/>
      <c r="DR37" s="607"/>
      <c r="DS37" s="607"/>
      <c r="DT37" s="607"/>
      <c r="DU37" s="607"/>
      <c r="DV37" s="608"/>
      <c r="DW37" s="611">
        <v>5.4</v>
      </c>
      <c r="DX37" s="612"/>
      <c r="DY37" s="612"/>
      <c r="DZ37" s="612"/>
      <c r="EA37" s="612"/>
      <c r="EB37" s="612"/>
      <c r="EC37" s="613"/>
    </row>
    <row r="38" spans="2:133" ht="11.25" customHeight="1">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15838</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1708801</v>
      </c>
      <c r="CS38" s="589"/>
      <c r="CT38" s="589"/>
      <c r="CU38" s="589"/>
      <c r="CV38" s="589"/>
      <c r="CW38" s="589"/>
      <c r="CX38" s="589"/>
      <c r="CY38" s="590"/>
      <c r="CZ38" s="591">
        <v>2.6</v>
      </c>
      <c r="DA38" s="609"/>
      <c r="DB38" s="609"/>
      <c r="DC38" s="610"/>
      <c r="DD38" s="594">
        <v>1421981</v>
      </c>
      <c r="DE38" s="589"/>
      <c r="DF38" s="589"/>
      <c r="DG38" s="589"/>
      <c r="DH38" s="589"/>
      <c r="DI38" s="589"/>
      <c r="DJ38" s="589"/>
      <c r="DK38" s="590"/>
      <c r="DL38" s="594">
        <v>1319730</v>
      </c>
      <c r="DM38" s="589"/>
      <c r="DN38" s="589"/>
      <c r="DO38" s="589"/>
      <c r="DP38" s="589"/>
      <c r="DQ38" s="589"/>
      <c r="DR38" s="589"/>
      <c r="DS38" s="589"/>
      <c r="DT38" s="589"/>
      <c r="DU38" s="589"/>
      <c r="DV38" s="590"/>
      <c r="DW38" s="611">
        <v>8.6</v>
      </c>
      <c r="DX38" s="612"/>
      <c r="DY38" s="612"/>
      <c r="DZ38" s="612"/>
      <c r="EA38" s="612"/>
      <c r="EB38" s="612"/>
      <c r="EC38" s="613"/>
    </row>
    <row r="39" spans="2:133" ht="11.25" customHeight="1">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109</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14405208</v>
      </c>
      <c r="CS39" s="607"/>
      <c r="CT39" s="607"/>
      <c r="CU39" s="607"/>
      <c r="CV39" s="607"/>
      <c r="CW39" s="607"/>
      <c r="CX39" s="607"/>
      <c r="CY39" s="608"/>
      <c r="CZ39" s="591">
        <v>22.3</v>
      </c>
      <c r="DA39" s="609"/>
      <c r="DB39" s="609"/>
      <c r="DC39" s="610"/>
      <c r="DD39" s="594">
        <v>782684</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459818</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119</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1565598</v>
      </c>
      <c r="CS40" s="589"/>
      <c r="CT40" s="589"/>
      <c r="CU40" s="589"/>
      <c r="CV40" s="589"/>
      <c r="CW40" s="589"/>
      <c r="CX40" s="589"/>
      <c r="CY40" s="590"/>
      <c r="CZ40" s="591">
        <v>2.4</v>
      </c>
      <c r="DA40" s="609"/>
      <c r="DB40" s="609"/>
      <c r="DC40" s="610"/>
      <c r="DD40" s="594">
        <v>1163896</v>
      </c>
      <c r="DE40" s="589"/>
      <c r="DF40" s="589"/>
      <c r="DG40" s="589"/>
      <c r="DH40" s="589"/>
      <c r="DI40" s="589"/>
      <c r="DJ40" s="589"/>
      <c r="DK40" s="590"/>
      <c r="DL40" s="594" t="s">
        <v>316</v>
      </c>
      <c r="DM40" s="589"/>
      <c r="DN40" s="589"/>
      <c r="DO40" s="589"/>
      <c r="DP40" s="589"/>
      <c r="DQ40" s="589"/>
      <c r="DR40" s="589"/>
      <c r="DS40" s="589"/>
      <c r="DT40" s="589"/>
      <c r="DU40" s="589"/>
      <c r="DV40" s="590"/>
      <c r="DW40" s="611" t="s">
        <v>316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1248983</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298</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26074279</v>
      </c>
      <c r="CS42" s="589"/>
      <c r="CT42" s="589"/>
      <c r="CU42" s="589"/>
      <c r="CV42" s="589"/>
      <c r="CW42" s="589"/>
      <c r="CX42" s="589"/>
      <c r="CY42" s="590"/>
      <c r="CZ42" s="591">
        <v>40.299999999999997</v>
      </c>
      <c r="DA42" s="592"/>
      <c r="DB42" s="592"/>
      <c r="DC42" s="593"/>
      <c r="DD42" s="594">
        <v>3891029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396427</v>
      </c>
      <c r="CS43" s="607"/>
      <c r="CT43" s="607"/>
      <c r="CU43" s="607"/>
      <c r="CV43" s="607"/>
      <c r="CW43" s="607"/>
      <c r="CX43" s="607"/>
      <c r="CY43" s="608"/>
      <c r="CZ43" s="591">
        <v>0.6</v>
      </c>
      <c r="DA43" s="609"/>
      <c r="DB43" s="609"/>
      <c r="DC43" s="610"/>
      <c r="DD43" s="594">
        <v>372427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24943536</v>
      </c>
      <c r="CS44" s="589"/>
      <c r="CT44" s="589"/>
      <c r="CU44" s="589"/>
      <c r="CV44" s="589"/>
      <c r="CW44" s="589"/>
      <c r="CX44" s="589"/>
      <c r="CY44" s="590"/>
      <c r="CZ44" s="591">
        <v>38.6</v>
      </c>
      <c r="DA44" s="592"/>
      <c r="DB44" s="592"/>
      <c r="DC44" s="593"/>
      <c r="DD44" s="594">
        <v>3812363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22578936</v>
      </c>
      <c r="CS45" s="607"/>
      <c r="CT45" s="607"/>
      <c r="CU45" s="607"/>
      <c r="CV45" s="607"/>
      <c r="CW45" s="607"/>
      <c r="CX45" s="607"/>
      <c r="CY45" s="608"/>
      <c r="CZ45" s="591">
        <v>34.9</v>
      </c>
      <c r="DA45" s="609"/>
      <c r="DB45" s="609"/>
      <c r="DC45" s="610"/>
      <c r="DD45" s="594">
        <v>2487472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2027536</v>
      </c>
      <c r="CS46" s="589"/>
      <c r="CT46" s="589"/>
      <c r="CU46" s="589"/>
      <c r="CV46" s="589"/>
      <c r="CW46" s="589"/>
      <c r="CX46" s="589"/>
      <c r="CY46" s="590"/>
      <c r="CZ46" s="591">
        <v>3.1</v>
      </c>
      <c r="DA46" s="592"/>
      <c r="DB46" s="592"/>
      <c r="DC46" s="593"/>
      <c r="DD46" s="594">
        <v>1066533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1130743</v>
      </c>
      <c r="CS47" s="607"/>
      <c r="CT47" s="607"/>
      <c r="CU47" s="607"/>
      <c r="CV47" s="607"/>
      <c r="CW47" s="607"/>
      <c r="CX47" s="607"/>
      <c r="CY47" s="608"/>
      <c r="CZ47" s="591">
        <v>1.7</v>
      </c>
      <c r="DA47" s="609"/>
      <c r="DB47" s="609"/>
      <c r="DC47" s="610"/>
      <c r="DD47" s="594">
        <v>78666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64678658</v>
      </c>
      <c r="CS49" s="573"/>
      <c r="CT49" s="573"/>
      <c r="CU49" s="573"/>
      <c r="CV49" s="573"/>
      <c r="CW49" s="573"/>
      <c r="CX49" s="573"/>
      <c r="CY49" s="574"/>
      <c r="CZ49" s="575">
        <v>100</v>
      </c>
      <c r="DA49" s="576"/>
      <c r="DB49" s="576"/>
      <c r="DC49" s="577"/>
      <c r="DD49" s="578">
        <v>22636888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72857</v>
      </c>
      <c r="R7" s="1101"/>
      <c r="S7" s="1101"/>
      <c r="T7" s="1101"/>
      <c r="U7" s="1101"/>
      <c r="V7" s="1101">
        <v>67014</v>
      </c>
      <c r="W7" s="1101"/>
      <c r="X7" s="1101"/>
      <c r="Y7" s="1101"/>
      <c r="Z7" s="1101"/>
      <c r="AA7" s="1101">
        <v>5843</v>
      </c>
      <c r="AB7" s="1101"/>
      <c r="AC7" s="1101"/>
      <c r="AD7" s="1101"/>
      <c r="AE7" s="1102"/>
      <c r="AF7" s="1103">
        <v>1830</v>
      </c>
      <c r="AG7" s="1104"/>
      <c r="AH7" s="1104"/>
      <c r="AI7" s="1104"/>
      <c r="AJ7" s="1105"/>
      <c r="AK7" s="1087" t="s">
        <v>538</v>
      </c>
      <c r="AL7" s="1088"/>
      <c r="AM7" s="1088"/>
      <c r="AN7" s="1088"/>
      <c r="AO7" s="1088"/>
      <c r="AP7" s="1088">
        <v>26935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536</v>
      </c>
      <c r="BT7" s="1092"/>
      <c r="BU7" s="1092"/>
      <c r="BV7" s="1092"/>
      <c r="BW7" s="1092"/>
      <c r="BX7" s="1092"/>
      <c r="BY7" s="1092"/>
      <c r="BZ7" s="1092"/>
      <c r="CA7" s="1092"/>
      <c r="CB7" s="1092"/>
      <c r="CC7" s="1092"/>
      <c r="CD7" s="1092"/>
      <c r="CE7" s="1092"/>
      <c r="CF7" s="1092"/>
      <c r="CG7" s="1093"/>
      <c r="CH7" s="1084">
        <v>-1</v>
      </c>
      <c r="CI7" s="1085"/>
      <c r="CJ7" s="1085"/>
      <c r="CK7" s="1085"/>
      <c r="CL7" s="1086"/>
      <c r="CM7" s="1084">
        <v>315</v>
      </c>
      <c r="CN7" s="1085"/>
      <c r="CO7" s="1085"/>
      <c r="CP7" s="1085"/>
      <c r="CQ7" s="1086"/>
      <c r="CR7" s="1084">
        <v>5</v>
      </c>
      <c r="CS7" s="1085"/>
      <c r="CT7" s="1085"/>
      <c r="CU7" s="1085"/>
      <c r="CV7" s="1086"/>
      <c r="CW7" s="1084" t="s">
        <v>538</v>
      </c>
      <c r="CX7" s="1085"/>
      <c r="CY7" s="1085"/>
      <c r="CZ7" s="1085"/>
      <c r="DA7" s="1086"/>
      <c r="DB7" s="1084" t="s">
        <v>538</v>
      </c>
      <c r="DC7" s="1085"/>
      <c r="DD7" s="1085"/>
      <c r="DE7" s="1085"/>
      <c r="DF7" s="1086"/>
      <c r="DG7" s="1084" t="s">
        <v>538</v>
      </c>
      <c r="DH7" s="1085"/>
      <c r="DI7" s="1085"/>
      <c r="DJ7" s="1085"/>
      <c r="DK7" s="1086"/>
      <c r="DL7" s="1084" t="s">
        <v>540</v>
      </c>
      <c r="DM7" s="1085"/>
      <c r="DN7" s="1085"/>
      <c r="DO7" s="1085"/>
      <c r="DP7" s="1086"/>
      <c r="DQ7" s="1084" t="s">
        <v>540</v>
      </c>
      <c r="DR7" s="1085"/>
      <c r="DS7" s="1085"/>
      <c r="DT7" s="1085"/>
      <c r="DU7" s="1086"/>
      <c r="DV7" s="1111"/>
      <c r="DW7" s="1112"/>
      <c r="DX7" s="1112"/>
      <c r="DY7" s="1112"/>
      <c r="DZ7" s="1113"/>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543</v>
      </c>
      <c r="R8" s="1040"/>
      <c r="S8" s="1040"/>
      <c r="T8" s="1040"/>
      <c r="U8" s="1040"/>
      <c r="V8" s="1040">
        <v>543</v>
      </c>
      <c r="W8" s="1040"/>
      <c r="X8" s="1040"/>
      <c r="Y8" s="1040"/>
      <c r="Z8" s="1040"/>
      <c r="AA8" s="1040">
        <v>0</v>
      </c>
      <c r="AB8" s="1040"/>
      <c r="AC8" s="1040"/>
      <c r="AD8" s="1040"/>
      <c r="AE8" s="1041"/>
      <c r="AF8" s="1015">
        <v>0</v>
      </c>
      <c r="AG8" s="1016"/>
      <c r="AH8" s="1016"/>
      <c r="AI8" s="1016"/>
      <c r="AJ8" s="1017"/>
      <c r="AK8" s="1082" t="s">
        <v>539</v>
      </c>
      <c r="AL8" s="1083"/>
      <c r="AM8" s="1083"/>
      <c r="AN8" s="1083"/>
      <c r="AO8" s="1083"/>
      <c r="AP8" s="1083">
        <v>336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537</v>
      </c>
      <c r="BT8" s="1011"/>
      <c r="BU8" s="1011"/>
      <c r="BV8" s="1011"/>
      <c r="BW8" s="1011"/>
      <c r="BX8" s="1011"/>
      <c r="BY8" s="1011"/>
      <c r="BZ8" s="1011"/>
      <c r="CA8" s="1011"/>
      <c r="CB8" s="1011"/>
      <c r="CC8" s="1011"/>
      <c r="CD8" s="1011"/>
      <c r="CE8" s="1011"/>
      <c r="CF8" s="1011"/>
      <c r="CG8" s="1012"/>
      <c r="CH8" s="985">
        <v>796</v>
      </c>
      <c r="CI8" s="986"/>
      <c r="CJ8" s="986"/>
      <c r="CK8" s="986"/>
      <c r="CL8" s="987"/>
      <c r="CM8" s="985">
        <v>30333</v>
      </c>
      <c r="CN8" s="986"/>
      <c r="CO8" s="986"/>
      <c r="CP8" s="986"/>
      <c r="CQ8" s="987"/>
      <c r="CR8" s="985" t="s">
        <v>538</v>
      </c>
      <c r="CS8" s="986"/>
      <c r="CT8" s="986"/>
      <c r="CU8" s="986"/>
      <c r="CV8" s="987"/>
      <c r="CW8" s="985" t="s">
        <v>542</v>
      </c>
      <c r="CX8" s="986"/>
      <c r="CY8" s="986"/>
      <c r="CZ8" s="986"/>
      <c r="DA8" s="987"/>
      <c r="DB8" s="985" t="s">
        <v>541</v>
      </c>
      <c r="DC8" s="986"/>
      <c r="DD8" s="986"/>
      <c r="DE8" s="986"/>
      <c r="DF8" s="987"/>
      <c r="DG8" s="985" t="s">
        <v>538</v>
      </c>
      <c r="DH8" s="986"/>
      <c r="DI8" s="986"/>
      <c r="DJ8" s="986"/>
      <c r="DK8" s="987"/>
      <c r="DL8" s="985">
        <v>1200</v>
      </c>
      <c r="DM8" s="986"/>
      <c r="DN8" s="986"/>
      <c r="DO8" s="986"/>
      <c r="DP8" s="987"/>
      <c r="DQ8" s="985">
        <v>11</v>
      </c>
      <c r="DR8" s="986"/>
      <c r="DS8" s="986"/>
      <c r="DT8" s="986"/>
      <c r="DU8" s="987"/>
      <c r="DV8" s="988"/>
      <c r="DW8" s="989"/>
      <c r="DX8" s="989"/>
      <c r="DY8" s="989"/>
      <c r="DZ8" s="990"/>
      <c r="EA8" s="205"/>
    </row>
    <row r="9" spans="1:131" s="206" customFormat="1" ht="26.25" customHeight="1">
      <c r="A9" s="212">
        <v>3</v>
      </c>
      <c r="B9" s="1033" t="s">
        <v>365</v>
      </c>
      <c r="C9" s="1034"/>
      <c r="D9" s="1034"/>
      <c r="E9" s="1034"/>
      <c r="F9" s="1034"/>
      <c r="G9" s="1034"/>
      <c r="H9" s="1034"/>
      <c r="I9" s="1034"/>
      <c r="J9" s="1034"/>
      <c r="K9" s="1034"/>
      <c r="L9" s="1034"/>
      <c r="M9" s="1034"/>
      <c r="N9" s="1034"/>
      <c r="O9" s="1034"/>
      <c r="P9" s="1035"/>
      <c r="Q9" s="1039">
        <v>144</v>
      </c>
      <c r="R9" s="1040"/>
      <c r="S9" s="1040"/>
      <c r="T9" s="1040"/>
      <c r="U9" s="1040"/>
      <c r="V9" s="1040">
        <v>113</v>
      </c>
      <c r="W9" s="1040"/>
      <c r="X9" s="1040"/>
      <c r="Y9" s="1040"/>
      <c r="Z9" s="1040"/>
      <c r="AA9" s="1040">
        <v>31</v>
      </c>
      <c r="AB9" s="1040"/>
      <c r="AC9" s="1040"/>
      <c r="AD9" s="1040"/>
      <c r="AE9" s="1041"/>
      <c r="AF9" s="1015">
        <v>31</v>
      </c>
      <c r="AG9" s="1016"/>
      <c r="AH9" s="1016"/>
      <c r="AI9" s="1016"/>
      <c r="AJ9" s="1017"/>
      <c r="AK9" s="1082" t="s">
        <v>540</v>
      </c>
      <c r="AL9" s="1083"/>
      <c r="AM9" s="1083"/>
      <c r="AN9" s="1083"/>
      <c r="AO9" s="1083"/>
      <c r="AP9" s="1083" t="s">
        <v>538</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366</v>
      </c>
      <c r="C10" s="1034"/>
      <c r="D10" s="1034"/>
      <c r="E10" s="1034"/>
      <c r="F10" s="1034"/>
      <c r="G10" s="1034"/>
      <c r="H10" s="1034"/>
      <c r="I10" s="1034"/>
      <c r="J10" s="1034"/>
      <c r="K10" s="1034"/>
      <c r="L10" s="1034"/>
      <c r="M10" s="1034"/>
      <c r="N10" s="1034"/>
      <c r="O10" s="1034"/>
      <c r="P10" s="1035"/>
      <c r="Q10" s="1039">
        <v>7134</v>
      </c>
      <c r="R10" s="1040"/>
      <c r="S10" s="1040"/>
      <c r="T10" s="1040"/>
      <c r="U10" s="1040"/>
      <c r="V10" s="1040">
        <v>4037</v>
      </c>
      <c r="W10" s="1040"/>
      <c r="X10" s="1040"/>
      <c r="Y10" s="1040"/>
      <c r="Z10" s="1040"/>
      <c r="AA10" s="1040">
        <v>3097</v>
      </c>
      <c r="AB10" s="1040"/>
      <c r="AC10" s="1040"/>
      <c r="AD10" s="1040"/>
      <c r="AE10" s="1041"/>
      <c r="AF10" s="1015">
        <v>63</v>
      </c>
      <c r="AG10" s="1016"/>
      <c r="AH10" s="1016"/>
      <c r="AI10" s="1016"/>
      <c r="AJ10" s="1017"/>
      <c r="AK10" s="1082" t="s">
        <v>540</v>
      </c>
      <c r="AL10" s="1083"/>
      <c r="AM10" s="1083"/>
      <c r="AN10" s="1083"/>
      <c r="AO10" s="1083"/>
      <c r="AP10" s="1083" t="s">
        <v>540</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t="s">
        <v>367</v>
      </c>
      <c r="C11" s="1034"/>
      <c r="D11" s="1034"/>
      <c r="E11" s="1034"/>
      <c r="F11" s="1034"/>
      <c r="G11" s="1034"/>
      <c r="H11" s="1034"/>
      <c r="I11" s="1034"/>
      <c r="J11" s="1034"/>
      <c r="K11" s="1034"/>
      <c r="L11" s="1034"/>
      <c r="M11" s="1034"/>
      <c r="N11" s="1034"/>
      <c r="O11" s="1034"/>
      <c r="P11" s="1035"/>
      <c r="Q11" s="1039" t="s">
        <v>541</v>
      </c>
      <c r="R11" s="1040"/>
      <c r="S11" s="1040"/>
      <c r="T11" s="1040"/>
      <c r="U11" s="1040"/>
      <c r="V11" s="1040" t="s">
        <v>538</v>
      </c>
      <c r="W11" s="1040"/>
      <c r="X11" s="1040"/>
      <c r="Y11" s="1040"/>
      <c r="Z11" s="1040"/>
      <c r="AA11" s="1040" t="s">
        <v>538</v>
      </c>
      <c r="AB11" s="1040"/>
      <c r="AC11" s="1040"/>
      <c r="AD11" s="1040"/>
      <c r="AE11" s="1041"/>
      <c r="AF11" s="1015" t="s">
        <v>112</v>
      </c>
      <c r="AG11" s="1016"/>
      <c r="AH11" s="1016"/>
      <c r="AI11" s="1016"/>
      <c r="AJ11" s="1017"/>
      <c r="AK11" s="1082" t="s">
        <v>538</v>
      </c>
      <c r="AL11" s="1083"/>
      <c r="AM11" s="1083"/>
      <c r="AN11" s="1083"/>
      <c r="AO11" s="1083"/>
      <c r="AP11" s="1083" t="s">
        <v>540</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73649</v>
      </c>
      <c r="R23" s="1065"/>
      <c r="S23" s="1065"/>
      <c r="T23" s="1065"/>
      <c r="U23" s="1065"/>
      <c r="V23" s="1065">
        <v>64679</v>
      </c>
      <c r="W23" s="1065"/>
      <c r="X23" s="1065"/>
      <c r="Y23" s="1065"/>
      <c r="Z23" s="1065"/>
      <c r="AA23" s="1065">
        <v>8970</v>
      </c>
      <c r="AB23" s="1065"/>
      <c r="AC23" s="1065"/>
      <c r="AD23" s="1065"/>
      <c r="AE23" s="1066"/>
      <c r="AF23" s="1067">
        <v>1923</v>
      </c>
      <c r="AG23" s="1065"/>
      <c r="AH23" s="1065"/>
      <c r="AI23" s="1065"/>
      <c r="AJ23" s="1068"/>
      <c r="AK23" s="1069"/>
      <c r="AL23" s="1070"/>
      <c r="AM23" s="1070"/>
      <c r="AN23" s="1070"/>
      <c r="AO23" s="1070"/>
      <c r="AP23" s="1065">
        <v>27271</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7726</v>
      </c>
      <c r="R28" s="1050"/>
      <c r="S28" s="1050"/>
      <c r="T28" s="1050"/>
      <c r="U28" s="1050"/>
      <c r="V28" s="1050">
        <v>7241</v>
      </c>
      <c r="W28" s="1050"/>
      <c r="X28" s="1050"/>
      <c r="Y28" s="1050"/>
      <c r="Z28" s="1050"/>
      <c r="AA28" s="1050">
        <v>485</v>
      </c>
      <c r="AB28" s="1050"/>
      <c r="AC28" s="1050"/>
      <c r="AD28" s="1050"/>
      <c r="AE28" s="1051"/>
      <c r="AF28" s="1052">
        <v>485</v>
      </c>
      <c r="AG28" s="1050"/>
      <c r="AH28" s="1050"/>
      <c r="AI28" s="1050"/>
      <c r="AJ28" s="1053"/>
      <c r="AK28" s="1054">
        <v>460</v>
      </c>
      <c r="AL28" s="1042"/>
      <c r="AM28" s="1042"/>
      <c r="AN28" s="1042"/>
      <c r="AO28" s="1042"/>
      <c r="AP28" s="1042" t="s">
        <v>538</v>
      </c>
      <c r="AQ28" s="1042"/>
      <c r="AR28" s="1042"/>
      <c r="AS28" s="1042"/>
      <c r="AT28" s="1042"/>
      <c r="AU28" s="1042" t="s">
        <v>538</v>
      </c>
      <c r="AV28" s="1042"/>
      <c r="AW28" s="1042"/>
      <c r="AX28" s="1042"/>
      <c r="AY28" s="1042"/>
      <c r="AZ28" s="1043" t="s">
        <v>538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4414</v>
      </c>
      <c r="R29" s="1040"/>
      <c r="S29" s="1040"/>
      <c r="T29" s="1040"/>
      <c r="U29" s="1040"/>
      <c r="V29" s="1040">
        <v>4331</v>
      </c>
      <c r="W29" s="1040"/>
      <c r="X29" s="1040"/>
      <c r="Y29" s="1040"/>
      <c r="Z29" s="1040"/>
      <c r="AA29" s="1040">
        <v>83</v>
      </c>
      <c r="AB29" s="1040"/>
      <c r="AC29" s="1040"/>
      <c r="AD29" s="1040"/>
      <c r="AE29" s="1041"/>
      <c r="AF29" s="1015">
        <v>83</v>
      </c>
      <c r="AG29" s="1016"/>
      <c r="AH29" s="1016"/>
      <c r="AI29" s="1016"/>
      <c r="AJ29" s="1017"/>
      <c r="AK29" s="976">
        <v>634</v>
      </c>
      <c r="AL29" s="967"/>
      <c r="AM29" s="967"/>
      <c r="AN29" s="967"/>
      <c r="AO29" s="967"/>
      <c r="AP29" s="967" t="s">
        <v>538</v>
      </c>
      <c r="AQ29" s="967"/>
      <c r="AR29" s="967"/>
      <c r="AS29" s="967"/>
      <c r="AT29" s="967"/>
      <c r="AU29" s="967" t="s">
        <v>540</v>
      </c>
      <c r="AV29" s="967"/>
      <c r="AW29" s="967"/>
      <c r="AX29" s="967"/>
      <c r="AY29" s="967"/>
      <c r="AZ29" s="1038" t="s">
        <v>538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662</v>
      </c>
      <c r="R30" s="1040"/>
      <c r="S30" s="1040"/>
      <c r="T30" s="1040"/>
      <c r="U30" s="1040"/>
      <c r="V30" s="1040">
        <v>653</v>
      </c>
      <c r="W30" s="1040"/>
      <c r="X30" s="1040"/>
      <c r="Y30" s="1040"/>
      <c r="Z30" s="1040"/>
      <c r="AA30" s="1040">
        <v>9</v>
      </c>
      <c r="AB30" s="1040"/>
      <c r="AC30" s="1040"/>
      <c r="AD30" s="1040"/>
      <c r="AE30" s="1041"/>
      <c r="AF30" s="1015">
        <v>9</v>
      </c>
      <c r="AG30" s="1016"/>
      <c r="AH30" s="1016"/>
      <c r="AI30" s="1016"/>
      <c r="AJ30" s="1017"/>
      <c r="AK30" s="976">
        <v>134</v>
      </c>
      <c r="AL30" s="967"/>
      <c r="AM30" s="967"/>
      <c r="AN30" s="967"/>
      <c r="AO30" s="967"/>
      <c r="AP30" s="967" t="s">
        <v>538</v>
      </c>
      <c r="AQ30" s="967"/>
      <c r="AR30" s="967"/>
      <c r="AS30" s="967"/>
      <c r="AT30" s="967"/>
      <c r="AU30" s="967" t="s">
        <v>542</v>
      </c>
      <c r="AV30" s="967"/>
      <c r="AW30" s="967"/>
      <c r="AX30" s="967"/>
      <c r="AY30" s="967"/>
      <c r="AZ30" s="1038" t="s">
        <v>540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2372</v>
      </c>
      <c r="R31" s="1040"/>
      <c r="S31" s="1040"/>
      <c r="T31" s="1040"/>
      <c r="U31" s="1040"/>
      <c r="V31" s="1040">
        <v>1831</v>
      </c>
      <c r="W31" s="1040"/>
      <c r="X31" s="1040"/>
      <c r="Y31" s="1040"/>
      <c r="Z31" s="1040"/>
      <c r="AA31" s="1040">
        <v>541</v>
      </c>
      <c r="AB31" s="1040"/>
      <c r="AC31" s="1040"/>
      <c r="AD31" s="1040"/>
      <c r="AE31" s="1041"/>
      <c r="AF31" s="1015">
        <v>2715</v>
      </c>
      <c r="AG31" s="1016"/>
      <c r="AH31" s="1016"/>
      <c r="AI31" s="1016"/>
      <c r="AJ31" s="1017"/>
      <c r="AK31" s="976">
        <v>2</v>
      </c>
      <c r="AL31" s="967"/>
      <c r="AM31" s="967"/>
      <c r="AN31" s="967"/>
      <c r="AO31" s="967"/>
      <c r="AP31" s="967">
        <v>1325</v>
      </c>
      <c r="AQ31" s="967"/>
      <c r="AR31" s="967"/>
      <c r="AS31" s="967"/>
      <c r="AT31" s="967"/>
      <c r="AU31" s="967" t="s">
        <v>538</v>
      </c>
      <c r="AV31" s="967"/>
      <c r="AW31" s="967"/>
      <c r="AX31" s="967"/>
      <c r="AY31" s="967"/>
      <c r="AZ31" s="1038" t="s">
        <v>538</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2547</v>
      </c>
      <c r="R32" s="1040"/>
      <c r="S32" s="1040"/>
      <c r="T32" s="1040"/>
      <c r="U32" s="1040"/>
      <c r="V32" s="1040">
        <v>2599</v>
      </c>
      <c r="W32" s="1040"/>
      <c r="X32" s="1040"/>
      <c r="Y32" s="1040"/>
      <c r="Z32" s="1040"/>
      <c r="AA32" s="1040">
        <v>-52</v>
      </c>
      <c r="AB32" s="1040"/>
      <c r="AC32" s="1040"/>
      <c r="AD32" s="1040"/>
      <c r="AE32" s="1041"/>
      <c r="AF32" s="1015">
        <v>711</v>
      </c>
      <c r="AG32" s="1016"/>
      <c r="AH32" s="1016"/>
      <c r="AI32" s="1016"/>
      <c r="AJ32" s="1017"/>
      <c r="AK32" s="976">
        <v>731</v>
      </c>
      <c r="AL32" s="967"/>
      <c r="AM32" s="967"/>
      <c r="AN32" s="967"/>
      <c r="AO32" s="967"/>
      <c r="AP32" s="967">
        <v>21618</v>
      </c>
      <c r="AQ32" s="967"/>
      <c r="AR32" s="967"/>
      <c r="AS32" s="967"/>
      <c r="AT32" s="967"/>
      <c r="AU32" s="967">
        <v>7502</v>
      </c>
      <c r="AV32" s="967"/>
      <c r="AW32" s="967"/>
      <c r="AX32" s="967"/>
      <c r="AY32" s="967"/>
      <c r="AZ32" s="1038" t="s">
        <v>538</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4003</v>
      </c>
      <c r="AG63" s="955"/>
      <c r="AH63" s="955"/>
      <c r="AI63" s="955"/>
      <c r="AJ63" s="1026"/>
      <c r="AK63" s="1027"/>
      <c r="AL63" s="959"/>
      <c r="AM63" s="959"/>
      <c r="AN63" s="959"/>
      <c r="AO63" s="959"/>
      <c r="AP63" s="955">
        <v>22943</v>
      </c>
      <c r="AQ63" s="955"/>
      <c r="AR63" s="955"/>
      <c r="AS63" s="955"/>
      <c r="AT63" s="955"/>
      <c r="AU63" s="955">
        <v>7502</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391</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4620</v>
      </c>
      <c r="R68" s="978"/>
      <c r="S68" s="978"/>
      <c r="T68" s="978"/>
      <c r="U68" s="978"/>
      <c r="V68" s="978">
        <v>4526</v>
      </c>
      <c r="W68" s="978"/>
      <c r="X68" s="978"/>
      <c r="Y68" s="978"/>
      <c r="Z68" s="978"/>
      <c r="AA68" s="978">
        <v>93</v>
      </c>
      <c r="AB68" s="978"/>
      <c r="AC68" s="978"/>
      <c r="AD68" s="978"/>
      <c r="AE68" s="978"/>
      <c r="AF68" s="978">
        <v>14</v>
      </c>
      <c r="AG68" s="978"/>
      <c r="AH68" s="978"/>
      <c r="AI68" s="978"/>
      <c r="AJ68" s="978"/>
      <c r="AK68" s="978" t="s">
        <v>538</v>
      </c>
      <c r="AL68" s="978"/>
      <c r="AM68" s="978"/>
      <c r="AN68" s="978"/>
      <c r="AO68" s="978"/>
      <c r="AP68" s="978">
        <v>168</v>
      </c>
      <c r="AQ68" s="978"/>
      <c r="AR68" s="978"/>
      <c r="AS68" s="978"/>
      <c r="AT68" s="978"/>
      <c r="AU68" s="978" t="s">
        <v>538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17181</v>
      </c>
      <c r="R69" s="967"/>
      <c r="S69" s="967"/>
      <c r="T69" s="967"/>
      <c r="U69" s="967"/>
      <c r="V69" s="967">
        <v>16405</v>
      </c>
      <c r="W69" s="967"/>
      <c r="X69" s="967"/>
      <c r="Y69" s="967"/>
      <c r="Z69" s="967"/>
      <c r="AA69" s="967">
        <v>776</v>
      </c>
      <c r="AB69" s="967"/>
      <c r="AC69" s="967"/>
      <c r="AD69" s="967"/>
      <c r="AE69" s="967"/>
      <c r="AF69" s="967">
        <v>776</v>
      </c>
      <c r="AG69" s="967"/>
      <c r="AH69" s="967"/>
      <c r="AI69" s="967"/>
      <c r="AJ69" s="967"/>
      <c r="AK69" s="967">
        <v>1960</v>
      </c>
      <c r="AL69" s="967"/>
      <c r="AM69" s="967"/>
      <c r="AN69" s="967"/>
      <c r="AO69" s="967"/>
      <c r="AP69" s="967" t="s">
        <v>540</v>
      </c>
      <c r="AQ69" s="967"/>
      <c r="AR69" s="967"/>
      <c r="AS69" s="967"/>
      <c r="AT69" s="967"/>
      <c r="AU69" s="967" t="s">
        <v>540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952</v>
      </c>
      <c r="R70" s="967"/>
      <c r="S70" s="967"/>
      <c r="T70" s="967"/>
      <c r="U70" s="967"/>
      <c r="V70" s="967">
        <v>950</v>
      </c>
      <c r="W70" s="967"/>
      <c r="X70" s="967"/>
      <c r="Y70" s="967"/>
      <c r="Z70" s="967"/>
      <c r="AA70" s="967">
        <v>2</v>
      </c>
      <c r="AB70" s="967"/>
      <c r="AC70" s="967"/>
      <c r="AD70" s="967"/>
      <c r="AE70" s="967"/>
      <c r="AF70" s="967">
        <v>2</v>
      </c>
      <c r="AG70" s="967"/>
      <c r="AH70" s="967"/>
      <c r="AI70" s="967"/>
      <c r="AJ70" s="967"/>
      <c r="AK70" s="967">
        <v>0</v>
      </c>
      <c r="AL70" s="967"/>
      <c r="AM70" s="967"/>
      <c r="AN70" s="967"/>
      <c r="AO70" s="967"/>
      <c r="AP70" s="967" t="s">
        <v>542</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141</v>
      </c>
      <c r="R71" s="967"/>
      <c r="S71" s="967"/>
      <c r="T71" s="967"/>
      <c r="U71" s="967"/>
      <c r="V71" s="967">
        <v>136</v>
      </c>
      <c r="W71" s="967"/>
      <c r="X71" s="967"/>
      <c r="Y71" s="967"/>
      <c r="Z71" s="967"/>
      <c r="AA71" s="967">
        <v>5</v>
      </c>
      <c r="AB71" s="967"/>
      <c r="AC71" s="967"/>
      <c r="AD71" s="967"/>
      <c r="AE71" s="967"/>
      <c r="AF71" s="967">
        <v>5</v>
      </c>
      <c r="AG71" s="967"/>
      <c r="AH71" s="967"/>
      <c r="AI71" s="967"/>
      <c r="AJ71" s="967"/>
      <c r="AK71" s="967" t="s">
        <v>538</v>
      </c>
      <c r="AL71" s="967"/>
      <c r="AM71" s="967"/>
      <c r="AN71" s="967"/>
      <c r="AO71" s="967"/>
      <c r="AP71" s="967" t="s">
        <v>538</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198</v>
      </c>
      <c r="R72" s="967"/>
      <c r="S72" s="967"/>
      <c r="T72" s="967"/>
      <c r="U72" s="967"/>
      <c r="V72" s="967">
        <v>148</v>
      </c>
      <c r="W72" s="967"/>
      <c r="X72" s="967"/>
      <c r="Y72" s="967"/>
      <c r="Z72" s="967"/>
      <c r="AA72" s="967">
        <v>50</v>
      </c>
      <c r="AB72" s="967"/>
      <c r="AC72" s="967"/>
      <c r="AD72" s="967"/>
      <c r="AE72" s="967"/>
      <c r="AF72" s="967">
        <v>50</v>
      </c>
      <c r="AG72" s="967"/>
      <c r="AH72" s="967"/>
      <c r="AI72" s="967"/>
      <c r="AJ72" s="967"/>
      <c r="AK72" s="967">
        <v>8</v>
      </c>
      <c r="AL72" s="967"/>
      <c r="AM72" s="967"/>
      <c r="AN72" s="967"/>
      <c r="AO72" s="967"/>
      <c r="AP72" s="967" t="s">
        <v>538</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847</v>
      </c>
      <c r="AG88" s="955"/>
      <c r="AH88" s="955"/>
      <c r="AI88" s="955"/>
      <c r="AJ88" s="955"/>
      <c r="AK88" s="959"/>
      <c r="AL88" s="959"/>
      <c r="AM88" s="959"/>
      <c r="AN88" s="959"/>
      <c r="AO88" s="959"/>
      <c r="AP88" s="955">
        <v>168</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v>1200</v>
      </c>
      <c r="DM102" s="947"/>
      <c r="DN102" s="947"/>
      <c r="DO102" s="947"/>
      <c r="DP102" s="948"/>
      <c r="DQ102" s="946">
        <v>11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285</v>
      </c>
      <c r="AG109" s="888"/>
      <c r="AH109" s="888"/>
      <c r="AI109" s="888"/>
      <c r="AJ109" s="889"/>
      <c r="AK109" s="890" t="s">
        <v>284</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285</v>
      </c>
      <c r="BW109" s="888"/>
      <c r="BX109" s="888"/>
      <c r="BY109" s="888"/>
      <c r="BZ109" s="889"/>
      <c r="CA109" s="890" t="s">
        <v>284</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285</v>
      </c>
      <c r="DM109" s="888"/>
      <c r="DN109" s="888"/>
      <c r="DO109" s="888"/>
      <c r="DP109" s="889"/>
      <c r="DQ109" s="890" t="s">
        <v>284</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4424382</v>
      </c>
      <c r="AB110" s="873"/>
      <c r="AC110" s="873"/>
      <c r="AD110" s="873"/>
      <c r="AE110" s="874"/>
      <c r="AF110" s="875">
        <v>2987211</v>
      </c>
      <c r="AG110" s="873"/>
      <c r="AH110" s="873"/>
      <c r="AI110" s="873"/>
      <c r="AJ110" s="874"/>
      <c r="AK110" s="875">
        <v>2951654</v>
      </c>
      <c r="AL110" s="873"/>
      <c r="AM110" s="873"/>
      <c r="AN110" s="873"/>
      <c r="AO110" s="874"/>
      <c r="AP110" s="876">
        <v>23.7</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27521469</v>
      </c>
      <c r="BR110" s="800"/>
      <c r="BS110" s="800"/>
      <c r="BT110" s="800"/>
      <c r="BU110" s="800"/>
      <c r="BV110" s="800">
        <v>27291579</v>
      </c>
      <c r="BW110" s="800"/>
      <c r="BX110" s="800"/>
      <c r="BY110" s="800"/>
      <c r="BZ110" s="800"/>
      <c r="CA110" s="800">
        <v>27271219</v>
      </c>
      <c r="CB110" s="800"/>
      <c r="CC110" s="800"/>
      <c r="CD110" s="800"/>
      <c r="CE110" s="800"/>
      <c r="CF110" s="861">
        <v>218.6</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1444281</v>
      </c>
      <c r="DH110" s="800"/>
      <c r="DI110" s="800"/>
      <c r="DJ110" s="800"/>
      <c r="DK110" s="800"/>
      <c r="DL110" s="800">
        <v>1323925</v>
      </c>
      <c r="DM110" s="800"/>
      <c r="DN110" s="800"/>
      <c r="DO110" s="800"/>
      <c r="DP110" s="800"/>
      <c r="DQ110" s="800">
        <v>1203568</v>
      </c>
      <c r="DR110" s="800"/>
      <c r="DS110" s="800"/>
      <c r="DT110" s="800"/>
      <c r="DU110" s="800"/>
      <c r="DV110" s="801">
        <v>9.6</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1444281</v>
      </c>
      <c r="BR111" s="771"/>
      <c r="BS111" s="771"/>
      <c r="BT111" s="771"/>
      <c r="BU111" s="771"/>
      <c r="BV111" s="771">
        <v>1323925</v>
      </c>
      <c r="BW111" s="771"/>
      <c r="BX111" s="771"/>
      <c r="BY111" s="771"/>
      <c r="BZ111" s="771"/>
      <c r="CA111" s="771">
        <v>1217596</v>
      </c>
      <c r="CB111" s="771"/>
      <c r="CC111" s="771"/>
      <c r="CD111" s="771"/>
      <c r="CE111" s="771"/>
      <c r="CF111" s="848">
        <v>9.8000000000000007</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11280589</v>
      </c>
      <c r="BR112" s="771"/>
      <c r="BS112" s="771"/>
      <c r="BT112" s="771"/>
      <c r="BU112" s="771"/>
      <c r="BV112" s="771">
        <v>9269423</v>
      </c>
      <c r="BW112" s="771"/>
      <c r="BX112" s="771"/>
      <c r="BY112" s="771"/>
      <c r="BZ112" s="771"/>
      <c r="CA112" s="771">
        <v>7501542</v>
      </c>
      <c r="CB112" s="771"/>
      <c r="CC112" s="771"/>
      <c r="CD112" s="771"/>
      <c r="CE112" s="771"/>
      <c r="CF112" s="848">
        <v>60.1</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v>14028</v>
      </c>
      <c r="DR112" s="771"/>
      <c r="DS112" s="771"/>
      <c r="DT112" s="771"/>
      <c r="DU112" s="771"/>
      <c r="DV112" s="823">
        <v>0.1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933515</v>
      </c>
      <c r="AB113" s="909"/>
      <c r="AC113" s="909"/>
      <c r="AD113" s="909"/>
      <c r="AE113" s="910"/>
      <c r="AF113" s="911">
        <v>858047</v>
      </c>
      <c r="AG113" s="909"/>
      <c r="AH113" s="909"/>
      <c r="AI113" s="909"/>
      <c r="AJ113" s="910"/>
      <c r="AK113" s="911">
        <v>695507</v>
      </c>
      <c r="AL113" s="909"/>
      <c r="AM113" s="909"/>
      <c r="AN113" s="909"/>
      <c r="AO113" s="910"/>
      <c r="AP113" s="912">
        <v>5.6</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t="s">
        <v>112</v>
      </c>
      <c r="BW113" s="771"/>
      <c r="BX113" s="771"/>
      <c r="BY113" s="771"/>
      <c r="BZ113" s="771"/>
      <c r="CA113" s="771" t="s">
        <v>112</v>
      </c>
      <c r="CB113" s="771"/>
      <c r="CC113" s="771"/>
      <c r="CD113" s="771"/>
      <c r="CE113" s="771"/>
      <c r="CF113" s="848" t="s">
        <v>112</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63890</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3021962</v>
      </c>
      <c r="BR114" s="771"/>
      <c r="BS114" s="771"/>
      <c r="BT114" s="771"/>
      <c r="BU114" s="771"/>
      <c r="BV114" s="771">
        <v>2928236</v>
      </c>
      <c r="BW114" s="771"/>
      <c r="BX114" s="771"/>
      <c r="BY114" s="771"/>
      <c r="BZ114" s="771"/>
      <c r="CA114" s="771">
        <v>2589479</v>
      </c>
      <c r="CB114" s="771"/>
      <c r="CC114" s="771"/>
      <c r="CD114" s="771"/>
      <c r="CE114" s="771"/>
      <c r="CF114" s="848">
        <v>20.8</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187909</v>
      </c>
      <c r="AB115" s="909"/>
      <c r="AC115" s="909"/>
      <c r="AD115" s="909"/>
      <c r="AE115" s="910"/>
      <c r="AF115" s="911">
        <v>150891</v>
      </c>
      <c r="AG115" s="909"/>
      <c r="AH115" s="909"/>
      <c r="AI115" s="909"/>
      <c r="AJ115" s="910"/>
      <c r="AK115" s="911">
        <v>148017</v>
      </c>
      <c r="AL115" s="909"/>
      <c r="AM115" s="909"/>
      <c r="AN115" s="909"/>
      <c r="AO115" s="910"/>
      <c r="AP115" s="912">
        <v>1.2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5193</v>
      </c>
      <c r="BR115" s="771"/>
      <c r="BS115" s="771"/>
      <c r="BT115" s="771"/>
      <c r="BU115" s="771"/>
      <c r="BV115" s="771">
        <v>10901</v>
      </c>
      <c r="BW115" s="771"/>
      <c r="BX115" s="771"/>
      <c r="BY115" s="771"/>
      <c r="BZ115" s="771"/>
      <c r="CA115" s="771">
        <v>10682</v>
      </c>
      <c r="CB115" s="771"/>
      <c r="CC115" s="771"/>
      <c r="CD115" s="771"/>
      <c r="CE115" s="771"/>
      <c r="CF115" s="848">
        <v>0.1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5609696</v>
      </c>
      <c r="AB117" s="895"/>
      <c r="AC117" s="895"/>
      <c r="AD117" s="895"/>
      <c r="AE117" s="896"/>
      <c r="AF117" s="898">
        <v>3996149</v>
      </c>
      <c r="AG117" s="895"/>
      <c r="AH117" s="895"/>
      <c r="AI117" s="895"/>
      <c r="AJ117" s="896"/>
      <c r="AK117" s="898">
        <v>3795178</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285</v>
      </c>
      <c r="AG118" s="888"/>
      <c r="AH118" s="888"/>
      <c r="AI118" s="888"/>
      <c r="AJ118" s="889"/>
      <c r="AK118" s="890" t="s">
        <v>284</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43273494</v>
      </c>
      <c r="BR118" s="858"/>
      <c r="BS118" s="858"/>
      <c r="BT118" s="858"/>
      <c r="BU118" s="858"/>
      <c r="BV118" s="858">
        <v>40824064</v>
      </c>
      <c r="BW118" s="858"/>
      <c r="BX118" s="858"/>
      <c r="BY118" s="858"/>
      <c r="BZ118" s="858"/>
      <c r="CA118" s="858">
        <v>38590518</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152953</v>
      </c>
      <c r="AB119" s="873"/>
      <c r="AC119" s="873"/>
      <c r="AD119" s="873"/>
      <c r="AE119" s="874"/>
      <c r="AF119" s="875">
        <v>150396</v>
      </c>
      <c r="AG119" s="873"/>
      <c r="AH119" s="873"/>
      <c r="AI119" s="873"/>
      <c r="AJ119" s="874"/>
      <c r="AK119" s="875">
        <v>147840</v>
      </c>
      <c r="AL119" s="873"/>
      <c r="AM119" s="873"/>
      <c r="AN119" s="873"/>
      <c r="AO119" s="874"/>
      <c r="AP119" s="876">
        <v>1.2</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11102565</v>
      </c>
      <c r="BR119" s="800"/>
      <c r="BS119" s="800"/>
      <c r="BT119" s="800"/>
      <c r="BU119" s="800"/>
      <c r="BV119" s="800">
        <v>13344609</v>
      </c>
      <c r="BW119" s="800"/>
      <c r="BX119" s="800"/>
      <c r="BY119" s="800"/>
      <c r="BZ119" s="800"/>
      <c r="CA119" s="800">
        <v>12645716</v>
      </c>
      <c r="CB119" s="800"/>
      <c r="CC119" s="800"/>
      <c r="CD119" s="800"/>
      <c r="CE119" s="800"/>
      <c r="CF119" s="861">
        <v>101.4</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5802445</v>
      </c>
      <c r="BR120" s="771"/>
      <c r="BS120" s="771"/>
      <c r="BT120" s="771"/>
      <c r="BU120" s="771"/>
      <c r="BV120" s="771">
        <v>4674207</v>
      </c>
      <c r="BW120" s="771"/>
      <c r="BX120" s="771"/>
      <c r="BY120" s="771"/>
      <c r="BZ120" s="771"/>
      <c r="CA120" s="771">
        <v>3873792</v>
      </c>
      <c r="CB120" s="771"/>
      <c r="CC120" s="771"/>
      <c r="CD120" s="771"/>
      <c r="CE120" s="771"/>
      <c r="CF120" s="848">
        <v>31.1</v>
      </c>
      <c r="CG120" s="849"/>
      <c r="CH120" s="849"/>
      <c r="CI120" s="849"/>
      <c r="CJ120" s="849"/>
      <c r="CK120" s="850" t="s">
        <v>436</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11280589</v>
      </c>
      <c r="DH120" s="800"/>
      <c r="DI120" s="800"/>
      <c r="DJ120" s="800"/>
      <c r="DK120" s="800"/>
      <c r="DL120" s="800">
        <v>9269423</v>
      </c>
      <c r="DM120" s="800"/>
      <c r="DN120" s="800"/>
      <c r="DO120" s="800"/>
      <c r="DP120" s="800"/>
      <c r="DQ120" s="800">
        <v>7501542</v>
      </c>
      <c r="DR120" s="800"/>
      <c r="DS120" s="800"/>
      <c r="DT120" s="800"/>
      <c r="DU120" s="800"/>
      <c r="DV120" s="801">
        <v>60.1</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27690283</v>
      </c>
      <c r="BR121" s="858"/>
      <c r="BS121" s="858"/>
      <c r="BT121" s="858"/>
      <c r="BU121" s="858"/>
      <c r="BV121" s="858">
        <v>27321452</v>
      </c>
      <c r="BW121" s="858"/>
      <c r="BX121" s="858"/>
      <c r="BY121" s="858"/>
      <c r="BZ121" s="858"/>
      <c r="CA121" s="858">
        <v>26614804</v>
      </c>
      <c r="CB121" s="858"/>
      <c r="CC121" s="858"/>
      <c r="CD121" s="858"/>
      <c r="CE121" s="858"/>
      <c r="CF121" s="859">
        <v>213.3</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44595293</v>
      </c>
      <c r="BR122" s="840"/>
      <c r="BS122" s="840"/>
      <c r="BT122" s="840"/>
      <c r="BU122" s="840"/>
      <c r="BV122" s="840">
        <v>45340268</v>
      </c>
      <c r="BW122" s="840"/>
      <c r="BX122" s="840"/>
      <c r="BY122" s="840"/>
      <c r="BZ122" s="840"/>
      <c r="CA122" s="840">
        <v>43134312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33971</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985</v>
      </c>
      <c r="AB127" s="784"/>
      <c r="AC127" s="784"/>
      <c r="AD127" s="784"/>
      <c r="AE127" s="785"/>
      <c r="AF127" s="786">
        <v>495</v>
      </c>
      <c r="AG127" s="784"/>
      <c r="AH127" s="784"/>
      <c r="AI127" s="784"/>
      <c r="AJ127" s="785"/>
      <c r="AK127" s="786">
        <v>177</v>
      </c>
      <c r="AL127" s="784"/>
      <c r="AM127" s="784"/>
      <c r="AN127" s="784"/>
      <c r="AO127" s="785"/>
      <c r="AP127" s="754">
        <v>0</v>
      </c>
      <c r="AQ127" s="755"/>
      <c r="AR127" s="755"/>
      <c r="AS127" s="755"/>
      <c r="AT127" s="756"/>
      <c r="AU127" s="233"/>
      <c r="AV127" s="233"/>
      <c r="AW127" s="233"/>
      <c r="AX127" s="757" t="s">
        <v>450</v>
      </c>
      <c r="AY127" s="758"/>
      <c r="AZ127" s="758"/>
      <c r="BA127" s="758"/>
      <c r="BB127" s="758"/>
      <c r="BC127" s="758"/>
      <c r="BD127" s="758"/>
      <c r="BE127" s="759"/>
      <c r="BF127" s="760" t="s">
        <v>112</v>
      </c>
      <c r="BG127" s="761"/>
      <c r="BH127" s="761"/>
      <c r="BI127" s="761"/>
      <c r="BJ127" s="761"/>
      <c r="BK127" s="761"/>
      <c r="BL127" s="762"/>
      <c r="BM127" s="760">
        <v>12.77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v>5193</v>
      </c>
      <c r="DH127" s="820"/>
      <c r="DI127" s="820"/>
      <c r="DJ127" s="820"/>
      <c r="DK127" s="820"/>
      <c r="DL127" s="820">
        <v>10901</v>
      </c>
      <c r="DM127" s="820"/>
      <c r="DN127" s="820"/>
      <c r="DO127" s="820"/>
      <c r="DP127" s="820"/>
      <c r="DQ127" s="820">
        <v>10682</v>
      </c>
      <c r="DR127" s="820"/>
      <c r="DS127" s="820"/>
      <c r="DT127" s="820"/>
      <c r="DU127" s="820"/>
      <c r="DV127" s="821">
        <v>0.1</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2030357</v>
      </c>
      <c r="AB128" s="724"/>
      <c r="AC128" s="724"/>
      <c r="AD128" s="724"/>
      <c r="AE128" s="725"/>
      <c r="AF128" s="726">
        <v>430549</v>
      </c>
      <c r="AG128" s="724"/>
      <c r="AH128" s="724"/>
      <c r="AI128" s="724"/>
      <c r="AJ128" s="725"/>
      <c r="AK128" s="726">
        <v>426623</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112</v>
      </c>
      <c r="BG128" s="791"/>
      <c r="BH128" s="791"/>
      <c r="BI128" s="791"/>
      <c r="BJ128" s="791"/>
      <c r="BK128" s="791"/>
      <c r="BL128" s="792"/>
      <c r="BM128" s="790">
        <v>17.77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14319730</v>
      </c>
      <c r="AB129" s="784"/>
      <c r="AC129" s="784"/>
      <c r="AD129" s="784"/>
      <c r="AE129" s="785"/>
      <c r="AF129" s="786">
        <v>14986148</v>
      </c>
      <c r="AG129" s="784"/>
      <c r="AH129" s="784"/>
      <c r="AI129" s="784"/>
      <c r="AJ129" s="785"/>
      <c r="AK129" s="786">
        <v>15116297</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7.7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2433805</v>
      </c>
      <c r="AB130" s="784"/>
      <c r="AC130" s="784"/>
      <c r="AD130" s="784"/>
      <c r="AE130" s="785"/>
      <c r="AF130" s="786">
        <v>2599388</v>
      </c>
      <c r="AG130" s="784"/>
      <c r="AH130" s="784"/>
      <c r="AI130" s="784"/>
      <c r="AJ130" s="785"/>
      <c r="AK130" s="786">
        <v>2640752</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11885925</v>
      </c>
      <c r="AB131" s="717"/>
      <c r="AC131" s="717"/>
      <c r="AD131" s="717"/>
      <c r="AE131" s="718"/>
      <c r="AF131" s="719">
        <v>12386760</v>
      </c>
      <c r="AG131" s="717"/>
      <c r="AH131" s="717"/>
      <c r="AI131" s="717"/>
      <c r="AJ131" s="718"/>
      <c r="AK131" s="719">
        <v>12475545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9.6377353889999995</v>
      </c>
      <c r="AB132" s="740"/>
      <c r="AC132" s="740"/>
      <c r="AD132" s="740"/>
      <c r="AE132" s="741"/>
      <c r="AF132" s="742">
        <v>7.8003610309999996</v>
      </c>
      <c r="AG132" s="740"/>
      <c r="AH132" s="740"/>
      <c r="AI132" s="740"/>
      <c r="AJ132" s="741"/>
      <c r="AK132" s="742">
        <v>5.8338373189999997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10.199999999999999</v>
      </c>
      <c r="AB133" s="749"/>
      <c r="AC133" s="749"/>
      <c r="AD133" s="749"/>
      <c r="AE133" s="750"/>
      <c r="AF133" s="748">
        <v>9.1999999999999993</v>
      </c>
      <c r="AG133" s="749"/>
      <c r="AH133" s="749"/>
      <c r="AI133" s="749"/>
      <c r="AJ133" s="750"/>
      <c r="AK133" s="748">
        <v>7.7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1" zoomScaleNormal="85" zoomScaleSheetLayoutView="100" workbookViewId="0">
      <selection activeCell="B1" sqref="B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4685060</v>
      </c>
      <c r="L9" s="264">
        <v>61559</v>
      </c>
      <c r="M9" s="265">
        <v>64132</v>
      </c>
      <c r="N9" s="266">
        <v>-4</v>
      </c>
    </row>
    <row r="10" spans="1:16">
      <c r="A10" s="248"/>
      <c r="B10" s="244"/>
      <c r="C10" s="244"/>
      <c r="D10" s="244"/>
      <c r="E10" s="244"/>
      <c r="F10" s="244"/>
      <c r="G10" s="1133" t="s">
        <v>472</v>
      </c>
      <c r="H10" s="1134"/>
      <c r="I10" s="1134"/>
      <c r="J10" s="1135"/>
      <c r="K10" s="267">
        <v>143328</v>
      </c>
      <c r="L10" s="268">
        <v>1883</v>
      </c>
      <c r="M10" s="269">
        <v>4759</v>
      </c>
      <c r="N10" s="270">
        <v>-60.4</v>
      </c>
    </row>
    <row r="11" spans="1:16" ht="13.5" customHeight="1">
      <c r="A11" s="248"/>
      <c r="B11" s="244"/>
      <c r="C11" s="244"/>
      <c r="D11" s="244"/>
      <c r="E11" s="244"/>
      <c r="F11" s="244"/>
      <c r="G11" s="1133" t="s">
        <v>473</v>
      </c>
      <c r="H11" s="1134"/>
      <c r="I11" s="1134"/>
      <c r="J11" s="1135"/>
      <c r="K11" s="267">
        <v>58014</v>
      </c>
      <c r="L11" s="268">
        <v>762</v>
      </c>
      <c r="M11" s="269">
        <v>6846</v>
      </c>
      <c r="N11" s="270">
        <v>-88.9</v>
      </c>
    </row>
    <row r="12" spans="1:16" ht="13.5" customHeight="1">
      <c r="A12" s="248"/>
      <c r="B12" s="244"/>
      <c r="C12" s="244"/>
      <c r="D12" s="244"/>
      <c r="E12" s="244"/>
      <c r="F12" s="244"/>
      <c r="G12" s="1133" t="s">
        <v>474</v>
      </c>
      <c r="H12" s="1134"/>
      <c r="I12" s="1134"/>
      <c r="J12" s="1135"/>
      <c r="K12" s="267" t="s">
        <v>475</v>
      </c>
      <c r="L12" s="268" t="s">
        <v>475</v>
      </c>
      <c r="M12" s="269">
        <v>2642</v>
      </c>
      <c r="N12" s="270" t="s">
        <v>475</v>
      </c>
    </row>
    <row r="13" spans="1:16" ht="13.5" customHeight="1">
      <c r="A13" s="248"/>
      <c r="B13" s="244"/>
      <c r="C13" s="244"/>
      <c r="D13" s="244"/>
      <c r="E13" s="244"/>
      <c r="F13" s="244"/>
      <c r="G13" s="1133" t="s">
        <v>476</v>
      </c>
      <c r="H13" s="1134"/>
      <c r="I13" s="1134"/>
      <c r="J13" s="1135"/>
      <c r="K13" s="267" t="s">
        <v>475</v>
      </c>
      <c r="L13" s="268" t="s">
        <v>475</v>
      </c>
      <c r="M13" s="269" t="s">
        <v>475</v>
      </c>
      <c r="N13" s="270" t="s">
        <v>475</v>
      </c>
    </row>
    <row r="14" spans="1:16" ht="13.5" customHeight="1">
      <c r="A14" s="248"/>
      <c r="B14" s="244"/>
      <c r="C14" s="244"/>
      <c r="D14" s="244"/>
      <c r="E14" s="244"/>
      <c r="F14" s="244"/>
      <c r="G14" s="1133" t="s">
        <v>477</v>
      </c>
      <c r="H14" s="1134"/>
      <c r="I14" s="1134"/>
      <c r="J14" s="1135"/>
      <c r="K14" s="267">
        <v>147488</v>
      </c>
      <c r="L14" s="268">
        <v>1938</v>
      </c>
      <c r="M14" s="269">
        <v>3108</v>
      </c>
      <c r="N14" s="270">
        <v>-37.6</v>
      </c>
    </row>
    <row r="15" spans="1:16" ht="13.5" customHeight="1">
      <c r="A15" s="248"/>
      <c r="B15" s="244"/>
      <c r="C15" s="244"/>
      <c r="D15" s="244"/>
      <c r="E15" s="244"/>
      <c r="F15" s="244"/>
      <c r="G15" s="1133" t="s">
        <v>478</v>
      </c>
      <c r="H15" s="1134"/>
      <c r="I15" s="1134"/>
      <c r="J15" s="1135"/>
      <c r="K15" s="267">
        <v>396427</v>
      </c>
      <c r="L15" s="268">
        <v>5209</v>
      </c>
      <c r="M15" s="269">
        <v>833</v>
      </c>
      <c r="N15" s="270">
        <v>525.29999999999995</v>
      </c>
    </row>
    <row r="16" spans="1:16">
      <c r="A16" s="248"/>
      <c r="B16" s="244"/>
      <c r="C16" s="244"/>
      <c r="D16" s="244"/>
      <c r="E16" s="244"/>
      <c r="F16" s="244"/>
      <c r="G16" s="1136" t="s">
        <v>479</v>
      </c>
      <c r="H16" s="1137"/>
      <c r="I16" s="1137"/>
      <c r="J16" s="1138"/>
      <c r="K16" s="268">
        <v>-368147</v>
      </c>
      <c r="L16" s="268">
        <v>-4837</v>
      </c>
      <c r="M16" s="269">
        <v>-6910</v>
      </c>
      <c r="N16" s="270">
        <v>-30</v>
      </c>
    </row>
    <row r="17" spans="1:16">
      <c r="A17" s="248"/>
      <c r="B17" s="244"/>
      <c r="C17" s="244"/>
      <c r="D17" s="244"/>
      <c r="E17" s="244"/>
      <c r="F17" s="244"/>
      <c r="G17" s="1136" t="s">
        <v>169</v>
      </c>
      <c r="H17" s="1137"/>
      <c r="I17" s="1137"/>
      <c r="J17" s="1138"/>
      <c r="K17" s="268">
        <v>5062170</v>
      </c>
      <c r="L17" s="268">
        <v>66514</v>
      </c>
      <c r="M17" s="269">
        <v>75409</v>
      </c>
      <c r="N17" s="270">
        <v>-11.8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7.16</v>
      </c>
      <c r="L21" s="281">
        <v>6.67</v>
      </c>
      <c r="M21" s="282">
        <v>0.49</v>
      </c>
      <c r="N21" s="249"/>
      <c r="O21" s="283"/>
      <c r="P21" s="279"/>
    </row>
    <row r="22" spans="1:16" s="284" customFormat="1">
      <c r="A22" s="279"/>
      <c r="B22" s="249"/>
      <c r="C22" s="249"/>
      <c r="D22" s="249"/>
      <c r="E22" s="249"/>
      <c r="F22" s="249"/>
      <c r="G22" s="1130" t="s">
        <v>485</v>
      </c>
      <c r="H22" s="1131"/>
      <c r="I22" s="1131"/>
      <c r="J22" s="1132"/>
      <c r="K22" s="285">
        <v>95</v>
      </c>
      <c r="L22" s="286">
        <v>97.7</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2951654</v>
      </c>
      <c r="L32" s="294">
        <v>38783</v>
      </c>
      <c r="M32" s="295">
        <v>41879</v>
      </c>
      <c r="N32" s="296">
        <v>-7.4</v>
      </c>
    </row>
    <row r="33" spans="1:16" ht="13.5" customHeight="1">
      <c r="A33" s="248"/>
      <c r="B33" s="244"/>
      <c r="C33" s="244"/>
      <c r="D33" s="244"/>
      <c r="E33" s="244"/>
      <c r="F33" s="244"/>
      <c r="G33" s="1121" t="s">
        <v>489</v>
      </c>
      <c r="H33" s="1122"/>
      <c r="I33" s="1122"/>
      <c r="J33" s="1123"/>
      <c r="K33" s="294" t="s">
        <v>475</v>
      </c>
      <c r="L33" s="294" t="s">
        <v>475</v>
      </c>
      <c r="M33" s="295" t="s">
        <v>475</v>
      </c>
      <c r="N33" s="296" t="s">
        <v>475</v>
      </c>
    </row>
    <row r="34" spans="1:16" ht="27" customHeight="1">
      <c r="A34" s="248"/>
      <c r="B34" s="244"/>
      <c r="C34" s="244"/>
      <c r="D34" s="244"/>
      <c r="E34" s="244"/>
      <c r="F34" s="244"/>
      <c r="G34" s="1121" t="s">
        <v>490</v>
      </c>
      <c r="H34" s="1122"/>
      <c r="I34" s="1122"/>
      <c r="J34" s="1123"/>
      <c r="K34" s="294" t="s">
        <v>475</v>
      </c>
      <c r="L34" s="294" t="s">
        <v>475</v>
      </c>
      <c r="M34" s="295">
        <v>49</v>
      </c>
      <c r="N34" s="296" t="s">
        <v>475</v>
      </c>
    </row>
    <row r="35" spans="1:16" ht="27" customHeight="1">
      <c r="A35" s="248"/>
      <c r="B35" s="244"/>
      <c r="C35" s="244"/>
      <c r="D35" s="244"/>
      <c r="E35" s="244"/>
      <c r="F35" s="244"/>
      <c r="G35" s="1121" t="s">
        <v>491</v>
      </c>
      <c r="H35" s="1122"/>
      <c r="I35" s="1122"/>
      <c r="J35" s="1123"/>
      <c r="K35" s="294">
        <v>695507</v>
      </c>
      <c r="L35" s="294">
        <v>9139</v>
      </c>
      <c r="M35" s="295">
        <v>11799</v>
      </c>
      <c r="N35" s="296">
        <v>-22.5</v>
      </c>
    </row>
    <row r="36" spans="1:16" ht="27" customHeight="1">
      <c r="A36" s="248"/>
      <c r="B36" s="244"/>
      <c r="C36" s="244"/>
      <c r="D36" s="244"/>
      <c r="E36" s="244"/>
      <c r="F36" s="244"/>
      <c r="G36" s="1121" t="s">
        <v>492</v>
      </c>
      <c r="H36" s="1122"/>
      <c r="I36" s="1122"/>
      <c r="J36" s="1123"/>
      <c r="K36" s="294" t="s">
        <v>475</v>
      </c>
      <c r="L36" s="294" t="s">
        <v>475</v>
      </c>
      <c r="M36" s="295">
        <v>1919</v>
      </c>
      <c r="N36" s="296" t="s">
        <v>475</v>
      </c>
    </row>
    <row r="37" spans="1:16" ht="13.5" customHeight="1">
      <c r="A37" s="248"/>
      <c r="B37" s="244"/>
      <c r="C37" s="244"/>
      <c r="D37" s="244"/>
      <c r="E37" s="244"/>
      <c r="F37" s="244"/>
      <c r="G37" s="1121" t="s">
        <v>493</v>
      </c>
      <c r="H37" s="1122"/>
      <c r="I37" s="1122"/>
      <c r="J37" s="1123"/>
      <c r="K37" s="294">
        <v>148017</v>
      </c>
      <c r="L37" s="294">
        <v>1945</v>
      </c>
      <c r="M37" s="295">
        <v>391</v>
      </c>
      <c r="N37" s="296">
        <v>397.4</v>
      </c>
    </row>
    <row r="38" spans="1:16" ht="27" customHeight="1">
      <c r="A38" s="248"/>
      <c r="B38" s="244"/>
      <c r="C38" s="244"/>
      <c r="D38" s="244"/>
      <c r="E38" s="244"/>
      <c r="F38" s="244"/>
      <c r="G38" s="1124" t="s">
        <v>494</v>
      </c>
      <c r="H38" s="1125"/>
      <c r="I38" s="1125"/>
      <c r="J38" s="1126"/>
      <c r="K38" s="297" t="s">
        <v>475</v>
      </c>
      <c r="L38" s="297" t="s">
        <v>475</v>
      </c>
      <c r="M38" s="298">
        <v>3</v>
      </c>
      <c r="N38" s="299" t="s">
        <v>475</v>
      </c>
      <c r="O38" s="293"/>
    </row>
    <row r="39" spans="1:16">
      <c r="A39" s="248"/>
      <c r="B39" s="244"/>
      <c r="C39" s="244"/>
      <c r="D39" s="244"/>
      <c r="E39" s="244"/>
      <c r="F39" s="244"/>
      <c r="G39" s="1124" t="s">
        <v>495</v>
      </c>
      <c r="H39" s="1125"/>
      <c r="I39" s="1125"/>
      <c r="J39" s="1126"/>
      <c r="K39" s="300">
        <v>-426623</v>
      </c>
      <c r="L39" s="300">
        <v>-5606</v>
      </c>
      <c r="M39" s="301">
        <v>-8446</v>
      </c>
      <c r="N39" s="302">
        <v>-33.6</v>
      </c>
      <c r="O39" s="293"/>
    </row>
    <row r="40" spans="1:16" ht="27" customHeight="1">
      <c r="A40" s="248"/>
      <c r="B40" s="244"/>
      <c r="C40" s="244"/>
      <c r="D40" s="244"/>
      <c r="E40" s="244"/>
      <c r="F40" s="244"/>
      <c r="G40" s="1121" t="s">
        <v>496</v>
      </c>
      <c r="H40" s="1122"/>
      <c r="I40" s="1122"/>
      <c r="J40" s="1123"/>
      <c r="K40" s="300">
        <v>-2640752</v>
      </c>
      <c r="L40" s="300">
        <v>-34698</v>
      </c>
      <c r="M40" s="301">
        <v>-30378</v>
      </c>
      <c r="N40" s="302">
        <v>14.2</v>
      </c>
      <c r="O40" s="293"/>
    </row>
    <row r="41" spans="1:16">
      <c r="A41" s="248"/>
      <c r="B41" s="244"/>
      <c r="C41" s="244"/>
      <c r="D41" s="244"/>
      <c r="E41" s="244"/>
      <c r="F41" s="244"/>
      <c r="G41" s="1127" t="s">
        <v>279</v>
      </c>
      <c r="H41" s="1128"/>
      <c r="I41" s="1128"/>
      <c r="J41" s="1129"/>
      <c r="K41" s="294">
        <v>727803</v>
      </c>
      <c r="L41" s="300">
        <v>9563</v>
      </c>
      <c r="M41" s="301">
        <v>17216</v>
      </c>
      <c r="N41" s="302">
        <v>-44.5</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3036319</v>
      </c>
      <c r="J51" s="320">
        <v>41967</v>
      </c>
      <c r="K51" s="321">
        <v>21.7</v>
      </c>
      <c r="L51" s="322">
        <v>61882</v>
      </c>
      <c r="M51" s="323">
        <v>6.7</v>
      </c>
      <c r="N51" s="324">
        <v>15</v>
      </c>
    </row>
    <row r="52" spans="1:14">
      <c r="A52" s="248"/>
      <c r="B52" s="244"/>
      <c r="C52" s="244"/>
      <c r="D52" s="244"/>
      <c r="E52" s="244"/>
      <c r="F52" s="244"/>
      <c r="G52" s="325"/>
      <c r="H52" s="326" t="s">
        <v>507</v>
      </c>
      <c r="I52" s="327">
        <v>2043738</v>
      </c>
      <c r="J52" s="328">
        <v>28248</v>
      </c>
      <c r="K52" s="329">
        <v>24.6</v>
      </c>
      <c r="L52" s="330">
        <v>32175</v>
      </c>
      <c r="M52" s="331">
        <v>0</v>
      </c>
      <c r="N52" s="332">
        <v>24.6</v>
      </c>
    </row>
    <row r="53" spans="1:14">
      <c r="A53" s="248"/>
      <c r="B53" s="244"/>
      <c r="C53" s="244"/>
      <c r="D53" s="244"/>
      <c r="E53" s="244"/>
      <c r="F53" s="244"/>
      <c r="G53" s="310" t="s">
        <v>508</v>
      </c>
      <c r="H53" s="311"/>
      <c r="I53" s="319">
        <v>2610121</v>
      </c>
      <c r="J53" s="320">
        <v>36330</v>
      </c>
      <c r="K53" s="321">
        <v>-13.4</v>
      </c>
      <c r="L53" s="322">
        <v>33364</v>
      </c>
      <c r="M53" s="323">
        <v>-46.1</v>
      </c>
      <c r="N53" s="324">
        <v>32.700000000000003</v>
      </c>
    </row>
    <row r="54" spans="1:14">
      <c r="A54" s="248"/>
      <c r="B54" s="244"/>
      <c r="C54" s="244"/>
      <c r="D54" s="244"/>
      <c r="E54" s="244"/>
      <c r="F54" s="244"/>
      <c r="G54" s="325"/>
      <c r="H54" s="326" t="s">
        <v>507</v>
      </c>
      <c r="I54" s="327">
        <v>1756973</v>
      </c>
      <c r="J54" s="328">
        <v>24455</v>
      </c>
      <c r="K54" s="329">
        <v>-13.4</v>
      </c>
      <c r="L54" s="330">
        <v>21557</v>
      </c>
      <c r="M54" s="331">
        <v>-33</v>
      </c>
      <c r="N54" s="332">
        <v>19.600000000000001</v>
      </c>
    </row>
    <row r="55" spans="1:14">
      <c r="A55" s="248"/>
      <c r="B55" s="244"/>
      <c r="C55" s="244"/>
      <c r="D55" s="244"/>
      <c r="E55" s="244"/>
      <c r="F55" s="244"/>
      <c r="G55" s="310" t="s">
        <v>509</v>
      </c>
      <c r="H55" s="311"/>
      <c r="I55" s="319">
        <v>4302054</v>
      </c>
      <c r="J55" s="320">
        <v>58799</v>
      </c>
      <c r="K55" s="321">
        <v>61.8</v>
      </c>
      <c r="L55" s="322">
        <v>36396</v>
      </c>
      <c r="M55" s="323">
        <v>9.1</v>
      </c>
      <c r="N55" s="324">
        <v>52.7</v>
      </c>
    </row>
    <row r="56" spans="1:14">
      <c r="A56" s="248"/>
      <c r="B56" s="244"/>
      <c r="C56" s="244"/>
      <c r="D56" s="244"/>
      <c r="E56" s="244"/>
      <c r="F56" s="244"/>
      <c r="G56" s="325"/>
      <c r="H56" s="326" t="s">
        <v>507</v>
      </c>
      <c r="I56" s="327">
        <v>2891435</v>
      </c>
      <c r="J56" s="328">
        <v>39519</v>
      </c>
      <c r="K56" s="329">
        <v>61.6</v>
      </c>
      <c r="L56" s="330">
        <v>19057</v>
      </c>
      <c r="M56" s="331">
        <v>-11.6</v>
      </c>
      <c r="N56" s="332">
        <v>73.2</v>
      </c>
    </row>
    <row r="57" spans="1:14">
      <c r="A57" s="248"/>
      <c r="B57" s="244"/>
      <c r="C57" s="244"/>
      <c r="D57" s="244"/>
      <c r="E57" s="244"/>
      <c r="F57" s="244"/>
      <c r="G57" s="310" t="s">
        <v>510</v>
      </c>
      <c r="H57" s="311"/>
      <c r="I57" s="319">
        <v>8989862</v>
      </c>
      <c r="J57" s="320">
        <v>120282</v>
      </c>
      <c r="K57" s="321">
        <v>104.6</v>
      </c>
      <c r="L57" s="322">
        <v>62256</v>
      </c>
      <c r="M57" s="323">
        <v>71.099999999999994</v>
      </c>
      <c r="N57" s="324">
        <v>33.5</v>
      </c>
    </row>
    <row r="58" spans="1:14">
      <c r="A58" s="248"/>
      <c r="B58" s="244"/>
      <c r="C58" s="244"/>
      <c r="D58" s="244"/>
      <c r="E58" s="244"/>
      <c r="F58" s="244"/>
      <c r="G58" s="325"/>
      <c r="H58" s="326" t="s">
        <v>507</v>
      </c>
      <c r="I58" s="327">
        <v>2297966</v>
      </c>
      <c r="J58" s="328">
        <v>30746</v>
      </c>
      <c r="K58" s="329">
        <v>-22.2</v>
      </c>
      <c r="L58" s="330">
        <v>24482</v>
      </c>
      <c r="M58" s="331">
        <v>28.5</v>
      </c>
      <c r="N58" s="332">
        <v>-50.7</v>
      </c>
    </row>
    <row r="59" spans="1:14">
      <c r="A59" s="248"/>
      <c r="B59" s="244"/>
      <c r="C59" s="244"/>
      <c r="D59" s="244"/>
      <c r="E59" s="244"/>
      <c r="F59" s="244"/>
      <c r="G59" s="310" t="s">
        <v>511</v>
      </c>
      <c r="H59" s="311"/>
      <c r="I59" s="319">
        <v>24943536</v>
      </c>
      <c r="J59" s="320">
        <v>327743</v>
      </c>
      <c r="K59" s="321">
        <v>172.5</v>
      </c>
      <c r="L59" s="322">
        <v>53896</v>
      </c>
      <c r="M59" s="323">
        <v>-13.4</v>
      </c>
      <c r="N59" s="324">
        <v>185.9</v>
      </c>
    </row>
    <row r="60" spans="1:14">
      <c r="A60" s="248"/>
      <c r="B60" s="244"/>
      <c r="C60" s="244"/>
      <c r="D60" s="244"/>
      <c r="E60" s="244"/>
      <c r="F60" s="244"/>
      <c r="G60" s="325"/>
      <c r="H60" s="326" t="s">
        <v>507</v>
      </c>
      <c r="I60" s="333">
        <v>2027536</v>
      </c>
      <c r="J60" s="328">
        <v>26641</v>
      </c>
      <c r="K60" s="329">
        <v>-13.4</v>
      </c>
      <c r="L60" s="330">
        <v>20608</v>
      </c>
      <c r="M60" s="331">
        <v>-15.8</v>
      </c>
      <c r="N60" s="332">
        <v>2.4</v>
      </c>
    </row>
    <row r="61" spans="1:14">
      <c r="A61" s="248"/>
      <c r="B61" s="244"/>
      <c r="C61" s="244"/>
      <c r="D61" s="244"/>
      <c r="E61" s="244"/>
      <c r="F61" s="244"/>
      <c r="G61" s="310" t="s">
        <v>512</v>
      </c>
      <c r="H61" s="334"/>
      <c r="I61" s="335">
        <v>8776378</v>
      </c>
      <c r="J61" s="336">
        <v>117024</v>
      </c>
      <c r="K61" s="337">
        <v>69.400000000000006</v>
      </c>
      <c r="L61" s="338">
        <v>49559</v>
      </c>
      <c r="M61" s="339">
        <v>5.5</v>
      </c>
      <c r="N61" s="324">
        <v>63.9</v>
      </c>
    </row>
    <row r="62" spans="1:14">
      <c r="A62" s="248"/>
      <c r="B62" s="244"/>
      <c r="C62" s="244"/>
      <c r="D62" s="244"/>
      <c r="E62" s="244"/>
      <c r="F62" s="244"/>
      <c r="G62" s="325"/>
      <c r="H62" s="326" t="s">
        <v>507</v>
      </c>
      <c r="I62" s="327">
        <v>2203530</v>
      </c>
      <c r="J62" s="328">
        <v>29922</v>
      </c>
      <c r="K62" s="329">
        <v>7.4</v>
      </c>
      <c r="L62" s="330">
        <v>23576</v>
      </c>
      <c r="M62" s="331">
        <v>-6.4</v>
      </c>
      <c r="N62" s="332">
        <v>13.8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4.88</v>
      </c>
      <c r="G47" s="12">
        <v>20.54</v>
      </c>
      <c r="H47" s="12">
        <v>46.09</v>
      </c>
      <c r="I47" s="12">
        <v>56.05</v>
      </c>
      <c r="J47" s="13">
        <v>48.99</v>
      </c>
    </row>
    <row r="48" spans="2:10" ht="57.75" customHeight="1">
      <c r="B48" s="14"/>
      <c r="C48" s="1141" t="s">
        <v>4</v>
      </c>
      <c r="D48" s="1141"/>
      <c r="E48" s="1142"/>
      <c r="F48" s="15">
        <v>5.56</v>
      </c>
      <c r="G48" s="16">
        <v>4.42</v>
      </c>
      <c r="H48" s="16">
        <v>8.26</v>
      </c>
      <c r="I48" s="16">
        <v>11.46</v>
      </c>
      <c r="J48" s="17">
        <v>12.72</v>
      </c>
    </row>
    <row r="49" spans="2:10" ht="57.75" customHeight="1" thickBot="1">
      <c r="B49" s="18"/>
      <c r="C49" s="1143" t="s">
        <v>5</v>
      </c>
      <c r="D49" s="1143"/>
      <c r="E49" s="1144"/>
      <c r="F49" s="19" t="s">
        <v>519</v>
      </c>
      <c r="G49" s="20">
        <v>12.57</v>
      </c>
      <c r="H49" s="20">
        <v>27.67</v>
      </c>
      <c r="I49" s="20">
        <v>12.47</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10.26</v>
      </c>
      <c r="G34" s="33">
        <v>10.45</v>
      </c>
      <c r="H34" s="33">
        <v>12.88</v>
      </c>
      <c r="I34" s="33">
        <v>15.47</v>
      </c>
      <c r="J34" s="34">
        <v>17.95</v>
      </c>
      <c r="K34" s="22"/>
      <c r="L34" s="22"/>
      <c r="M34" s="22"/>
      <c r="N34" s="22"/>
      <c r="O34" s="22"/>
      <c r="P34" s="22"/>
    </row>
    <row r="35" spans="1:16" ht="39" customHeight="1">
      <c r="A35" s="22"/>
      <c r="B35" s="35"/>
      <c r="C35" s="1145" t="s">
        <v>522</v>
      </c>
      <c r="D35" s="1146"/>
      <c r="E35" s="1147"/>
      <c r="F35" s="36">
        <v>5.45</v>
      </c>
      <c r="G35" s="37">
        <v>4.2</v>
      </c>
      <c r="H35" s="37">
        <v>8.09</v>
      </c>
      <c r="I35" s="37">
        <v>11.29</v>
      </c>
      <c r="J35" s="38">
        <v>12.1</v>
      </c>
      <c r="K35" s="22"/>
      <c r="L35" s="22"/>
      <c r="M35" s="22"/>
      <c r="N35" s="22"/>
      <c r="O35" s="22"/>
      <c r="P35" s="22"/>
    </row>
    <row r="36" spans="1:16" ht="39" customHeight="1">
      <c r="A36" s="22"/>
      <c r="B36" s="35"/>
      <c r="C36" s="1145" t="s">
        <v>523</v>
      </c>
      <c r="D36" s="1146"/>
      <c r="E36" s="1147"/>
      <c r="F36" s="36">
        <v>4.0199999999999996</v>
      </c>
      <c r="G36" s="37">
        <v>4.3499999999999996</v>
      </c>
      <c r="H36" s="37">
        <v>5.05</v>
      </c>
      <c r="I36" s="37">
        <v>4.88</v>
      </c>
      <c r="J36" s="38">
        <v>4.7</v>
      </c>
      <c r="K36" s="22"/>
      <c r="L36" s="22"/>
      <c r="M36" s="22"/>
      <c r="N36" s="22"/>
      <c r="O36" s="22"/>
      <c r="P36" s="22"/>
    </row>
    <row r="37" spans="1:16" ht="39" customHeight="1">
      <c r="A37" s="22"/>
      <c r="B37" s="35"/>
      <c r="C37" s="1145" t="s">
        <v>524</v>
      </c>
      <c r="D37" s="1146"/>
      <c r="E37" s="1147"/>
      <c r="F37" s="36">
        <v>1.18</v>
      </c>
      <c r="G37" s="37">
        <v>1.98</v>
      </c>
      <c r="H37" s="37">
        <v>1.69</v>
      </c>
      <c r="I37" s="37">
        <v>4.8099999999999996</v>
      </c>
      <c r="J37" s="38">
        <v>3.2</v>
      </c>
      <c r="K37" s="22"/>
      <c r="L37" s="22"/>
      <c r="M37" s="22"/>
      <c r="N37" s="22"/>
      <c r="O37" s="22"/>
      <c r="P37" s="22"/>
    </row>
    <row r="38" spans="1:16" ht="39" customHeight="1">
      <c r="A38" s="22"/>
      <c r="B38" s="35"/>
      <c r="C38" s="1145" t="s">
        <v>525</v>
      </c>
      <c r="D38" s="1146"/>
      <c r="E38" s="1147"/>
      <c r="F38" s="36">
        <v>0.47</v>
      </c>
      <c r="G38" s="37">
        <v>0.79</v>
      </c>
      <c r="H38" s="37">
        <v>0.5</v>
      </c>
      <c r="I38" s="37">
        <v>1.22</v>
      </c>
      <c r="J38" s="38">
        <v>0.54</v>
      </c>
      <c r="K38" s="22"/>
      <c r="L38" s="22"/>
      <c r="M38" s="22"/>
      <c r="N38" s="22"/>
      <c r="O38" s="22"/>
      <c r="P38" s="22"/>
    </row>
    <row r="39" spans="1:16" ht="39" customHeight="1">
      <c r="A39" s="22"/>
      <c r="B39" s="35"/>
      <c r="C39" s="1145" t="s">
        <v>526</v>
      </c>
      <c r="D39" s="1146"/>
      <c r="E39" s="1147"/>
      <c r="F39" s="36" t="s">
        <v>475</v>
      </c>
      <c r="G39" s="37" t="s">
        <v>475</v>
      </c>
      <c r="H39" s="37" t="s">
        <v>475</v>
      </c>
      <c r="I39" s="37">
        <v>0.01</v>
      </c>
      <c r="J39" s="38">
        <v>0.41</v>
      </c>
      <c r="K39" s="22"/>
      <c r="L39" s="22"/>
      <c r="M39" s="22"/>
      <c r="N39" s="22"/>
      <c r="O39" s="22"/>
      <c r="P39" s="22"/>
    </row>
    <row r="40" spans="1:16" ht="39" customHeight="1">
      <c r="A40" s="22"/>
      <c r="B40" s="35"/>
      <c r="C40" s="1145" t="s">
        <v>527</v>
      </c>
      <c r="D40" s="1146"/>
      <c r="E40" s="1147"/>
      <c r="F40" s="36">
        <v>0.1</v>
      </c>
      <c r="G40" s="37">
        <v>0.21</v>
      </c>
      <c r="H40" s="37">
        <v>0.16</v>
      </c>
      <c r="I40" s="37">
        <v>0.14000000000000001</v>
      </c>
      <c r="J40" s="38">
        <v>0.2</v>
      </c>
      <c r="K40" s="22"/>
      <c r="L40" s="22"/>
      <c r="M40" s="22"/>
      <c r="N40" s="22"/>
      <c r="O40" s="22"/>
      <c r="P40" s="22"/>
    </row>
    <row r="41" spans="1:16" ht="39" customHeight="1">
      <c r="A41" s="22"/>
      <c r="B41" s="35"/>
      <c r="C41" s="1145" t="s">
        <v>528</v>
      </c>
      <c r="D41" s="1146"/>
      <c r="E41" s="1147"/>
      <c r="F41" s="36">
        <v>0.05</v>
      </c>
      <c r="G41" s="37">
        <v>0.06</v>
      </c>
      <c r="H41" s="37">
        <v>0.08</v>
      </c>
      <c r="I41" s="37">
        <v>7.0000000000000007E-2</v>
      </c>
      <c r="J41" s="38">
        <v>0.05</v>
      </c>
      <c r="K41" s="22"/>
      <c r="L41" s="22"/>
      <c r="M41" s="22"/>
      <c r="N41" s="22"/>
      <c r="O41" s="22"/>
      <c r="P41" s="22"/>
    </row>
    <row r="42" spans="1:16" ht="39" customHeight="1">
      <c r="A42" s="22"/>
      <c r="B42" s="39"/>
      <c r="C42" s="1145" t="s">
        <v>529</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530</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2981</v>
      </c>
      <c r="L45" s="60">
        <v>3624</v>
      </c>
      <c r="M45" s="60">
        <v>4424</v>
      </c>
      <c r="N45" s="60">
        <v>2987</v>
      </c>
      <c r="O45" s="61">
        <v>2952</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v>29</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1171</v>
      </c>
      <c r="L48" s="64">
        <v>1018</v>
      </c>
      <c r="M48" s="64">
        <v>934</v>
      </c>
      <c r="N48" s="64">
        <v>858</v>
      </c>
      <c r="O48" s="65">
        <v>696</v>
      </c>
      <c r="P48" s="48"/>
      <c r="Q48" s="48"/>
      <c r="R48" s="48"/>
      <c r="S48" s="48"/>
      <c r="T48" s="48"/>
      <c r="U48" s="48"/>
    </row>
    <row r="49" spans="1:21" ht="30.75" customHeight="1">
      <c r="A49" s="48"/>
      <c r="B49" s="1163"/>
      <c r="C49" s="1164"/>
      <c r="D49" s="62"/>
      <c r="E49" s="1155" t="s">
        <v>16</v>
      </c>
      <c r="F49" s="1155"/>
      <c r="G49" s="1155"/>
      <c r="H49" s="1155"/>
      <c r="I49" s="1155"/>
      <c r="J49" s="1156"/>
      <c r="K49" s="63">
        <v>73</v>
      </c>
      <c r="L49" s="64">
        <v>70</v>
      </c>
      <c r="M49" s="64">
        <v>64</v>
      </c>
      <c r="N49" s="64" t="s">
        <v>475</v>
      </c>
      <c r="O49" s="65" t="s">
        <v>475</v>
      </c>
      <c r="P49" s="48"/>
      <c r="Q49" s="48"/>
      <c r="R49" s="48"/>
      <c r="S49" s="48"/>
      <c r="T49" s="48"/>
      <c r="U49" s="48"/>
    </row>
    <row r="50" spans="1:21" ht="30.75" customHeight="1">
      <c r="A50" s="48"/>
      <c r="B50" s="1163"/>
      <c r="C50" s="1164"/>
      <c r="D50" s="62"/>
      <c r="E50" s="1155" t="s">
        <v>17</v>
      </c>
      <c r="F50" s="1155"/>
      <c r="G50" s="1155"/>
      <c r="H50" s="1155"/>
      <c r="I50" s="1155"/>
      <c r="J50" s="1156"/>
      <c r="K50" s="63">
        <v>279</v>
      </c>
      <c r="L50" s="64">
        <v>191</v>
      </c>
      <c r="M50" s="64">
        <v>188</v>
      </c>
      <c r="N50" s="64">
        <v>151</v>
      </c>
      <c r="O50" s="65">
        <v>148</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3153</v>
      </c>
      <c r="L52" s="64">
        <v>3689</v>
      </c>
      <c r="M52" s="64">
        <v>4464</v>
      </c>
      <c r="N52" s="64">
        <v>3031</v>
      </c>
      <c r="O52" s="65">
        <v>3068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1351</v>
      </c>
      <c r="L53" s="69">
        <v>1214</v>
      </c>
      <c r="M53" s="69">
        <v>1146</v>
      </c>
      <c r="N53" s="69">
        <v>994</v>
      </c>
      <c r="O53" s="70">
        <v>728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2016-04-26T01:01:39Z</cp:lastPrinted>
  <dcterms:created xsi:type="dcterms:W3CDTF">2016-02-15T00:37:12Z</dcterms:created>
  <dcterms:modified xsi:type="dcterms:W3CDTF">2016-04-26T01:06:39Z</dcterms:modified>
  <cp:category/>
</cp:coreProperties>
</file>