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59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E40" i="9"/>
  <c r="AM40" i="9"/>
  <c r="U40" i="9"/>
  <c r="C40" i="9"/>
  <c r="BE39" i="9"/>
  <c r="AM39" i="9"/>
  <c r="U39" i="9"/>
  <c r="C39" i="9"/>
  <c r="AM38" i="9"/>
  <c r="U38" i="9"/>
  <c r="C38" i="9"/>
  <c r="AM37" i="9"/>
  <c r="U37" i="9"/>
  <c r="C37" i="9"/>
  <c r="AM36" i="9"/>
  <c r="BW35" i="9"/>
  <c r="BW36" i="9" s="1"/>
  <c r="BW37" i="9" s="1"/>
  <c r="BW38" i="9" s="1"/>
  <c r="BW39" i="9" s="1"/>
  <c r="BW40" i="9" s="1"/>
  <c r="BW41" i="9" s="1"/>
  <c r="BW34" i="9"/>
  <c r="CO34" i="9" s="1"/>
  <c r="CO35" i="9" s="1"/>
  <c r="CO36" i="9" s="1"/>
  <c r="CO37" i="9" s="1"/>
  <c r="CO38" i="9" s="1"/>
  <c r="CO39" i="9" s="1"/>
  <c r="CO40" i="9" s="1"/>
  <c r="CO41" i="9" s="1"/>
  <c r="CO42" i="9" s="1"/>
  <c r="CO43" i="9" s="1"/>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s="1"/>
  <c r="BE35" i="9" s="1"/>
  <c r="BE36" i="9" s="1"/>
  <c r="BE37" i="9" s="1"/>
  <c r="BE38" i="9" s="1"/>
</calcChain>
</file>

<file path=xl/sharedStrings.xml><?xml version="1.0" encoding="utf-8"?>
<sst xmlns="http://schemas.openxmlformats.org/spreadsheetml/2006/main" count="1009" uniqueCount="560">
  <si>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</si>
  <si>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</si>
  <si>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</si>
  <si>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</si>
  <si>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</si>
  <si>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</si>
  <si>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</si>
  <si>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</si>
  <si>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</si>
  <si>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</si>
  <si>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</si>
  <si>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</si>
  <si>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</si>
  <si>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</si>
  <si>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</si>
  <si>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</si>
  <si>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</si>
  <si>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</si>
  <si>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</si>
  <si>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</si>
  <si>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</si>
  <si>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</si>
  <si>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</si>
  <si>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</si>
  <si>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</si>
  <si>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</si>
  <si>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</si>
  <si>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</si>
  <si>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</si>
  <si>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</si>
  <si>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</si>
  <si>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</si>
  <si>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</si>
  <si>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</si>
  <si>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</si>
  <si>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</si>
  <si>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</si>
  <si>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</si>
  <si>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</si>
  <si>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</si>
  <si>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</si>
  <si>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</si>
  <si>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</si>
  <si>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</si>
  <si>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</si>
  <si>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</si>
  <si>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</si>
  <si>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</si>
  <si>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</si>
  <si>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</si>
  <si>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</si>
  <si>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</si>
  <si>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</si>
  <si>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</si>
  <si>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</si>
  <si>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</si>
  <si>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</si>
  <si>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</si>
  <si>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</si>
  <si>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</si>
  <si>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</si>
  <si>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</si>
  <si>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</si>
  <si>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</si>
  <si>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</si>
  <si>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</si>
  <si>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</si>
  <si>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</si>
  <si>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</si>
  <si>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</si>
  <si>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</si>
  <si>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</si>
  <si>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</si>
  <si>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</si>
  <si>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</si>
  <si>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</si>
  <si>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</si>
  <si>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</si>
  <si>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</si>
  <si>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</si>
  <si>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</si>
  <si>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</si>
  <si>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</si>
  <si>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</si>
  <si>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</si>
  <si>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</si>
  <si>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</si>
  <si>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</si>
  <si>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</si>
  <si>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</si>
  <si>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</si>
  <si>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</si>
  <si>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</si>
  <si>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</si>
  <si>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</si>
  <si>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</si>
  <si>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</si>
  <si>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</si>
  <si>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</si>
  <si>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</si>
  <si>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</si>
  <si>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</si>
  <si>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</si>
  <si>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</si>
  <si>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</si>
  <si>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</si>
  <si>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</si>
  <si>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</si>
  <si>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</si>
  <si>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</si>
  <si>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</si>
  <si>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</si>
  <si>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</si>
  <si>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</si>
  <si>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</si>
  <si>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</si>
  <si>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</si>
  <si>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</si>
  <si>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</si>
  <si>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</si>
  <si>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</si>
  <si>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</si>
  <si>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</si>
  <si>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</si>
  <si>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</si>
  <si>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</si>
  <si>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</si>
  <si>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</si>
  <si>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</si>
  <si>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</si>
  <si>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</si>
  <si>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</si>
  <si>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</si>
  <si>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</si>
  <si>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</si>
  <si>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</si>
  <si>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</si>
  <si>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</si>
  <si>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</si>
  <si>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</si>
  <si>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</si>
  <si>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</si>
  <si>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</si>
  <si>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</si>
  <si>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</si>
  <si>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</si>
  <si>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</si>
  <si>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</si>
  <si>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</si>
  <si>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</si>
  <si>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</si>
  <si>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</si>
  <si>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</si>
  <si>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</si>
  <si>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</si>
  <si>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</si>
  <si>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</si>
  <si>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</si>
  <si>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</si>
  <si>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</si>
  <si>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</si>
  <si>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</si>
  <si>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</si>
  <si>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</si>
  <si>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</si>
  <si>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</si>
  <si>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</si>
  <si>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</si>
  <si>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</si>
  <si>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</si>
  <si>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</si>
  <si>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</si>
  <si>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</si>
  <si>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</si>
  <si>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</si>
  <si>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</si>
  <si>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</si>
  <si>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</si>
  <si>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</si>
  <si>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</si>
  <si>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</si>
  <si>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</si>
  <si>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</si>
  <si>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</si>
  <si>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</si>
  <si>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</si>
  <si>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</si>
  <si>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</si>
  <si>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</si>
  <si>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</si>
  <si>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</si>
  <si>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</si>
  <si>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</si>
  <si>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</si>
  <si>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宮城県大崎市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</si>
  <si>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</si>
  <si>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</si>
  <si>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</si>
  <si>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</si>
  <si>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</si>
  <si>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</si>
  <si>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</si>
  <si>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</si>
  <si>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</si>
  <si>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</si>
  <si>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</si>
  <si>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</si>
  <si>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</si>
  <si>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</si>
  <si>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</si>
  <si>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</si>
  <si>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</si>
  <si>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</si>
  <si>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</si>
  <si>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</si>
  <si>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</si>
  <si>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</si>
  <si>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</si>
  <si>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</si>
  <si>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</si>
  <si>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</si>
  <si>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</si>
  <si>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</si>
  <si>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</si>
  <si>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</si>
  <si>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</si>
  <si>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</si>
  <si>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</si>
  <si>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</si>
  <si>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</si>
  <si>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</si>
  <si>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</si>
  <si>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</si>
  <si>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</si>
  <si>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</si>
  <si>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</si>
  <si>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</si>
  <si>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</si>
  <si>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</si>
  <si>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</si>
  <si>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</si>
  <si>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</si>
  <si>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</si>
  <si>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</si>
  <si>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</si>
  <si>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</si>
  <si>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</si>
  <si>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</si>
  <si>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</si>
  <si>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</si>
  <si>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</si>
  <si>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</si>
  <si>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</si>
  <si>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</si>
  <si>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</si>
  <si>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</si>
  <si>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</si>
  <si>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</si>
  <si>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</si>
  <si>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</si>
  <si>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</si>
  <si>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</si>
  <si>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</si>
  <si>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</si>
  <si>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</si>
  <si>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</si>
  <si>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</si>
  <si>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</si>
  <si>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</si>
  <si>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</si>
  <si>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</si>
  <si>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</si>
  <si>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</si>
  <si>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</si>
  <si>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</si>
  <si>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</si>
  <si>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</si>
  <si>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</si>
  <si>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</si>
  <si>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</si>
  <si>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</si>
  <si>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</si>
  <si>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</si>
  <si>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</si>
  <si>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</si>
  <si>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</si>
  <si>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</si>
  <si>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</si>
  <si>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</si>
  <si>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</si>
  <si>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</si>
  <si>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</si>
  <si>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</si>
  <si>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</si>
  <si>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</si>
  <si>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</si>
  <si>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</si>
  <si>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</si>
  <si>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</si>
  <si>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</si>
  <si>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</si>
  <si>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</si>
  <si>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</si>
  <si>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</si>
  <si>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</si>
  <si>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</si>
  <si>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</si>
  <si>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</si>
  <si>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</si>
  <si>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</si>
  <si>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</si>
  <si>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</si>
  <si>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</si>
  <si>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</si>
  <si>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</si>
  <si>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</si>
  <si>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</si>
  <si>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</si>
  <si>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</si>
  <si>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</si>
  <si>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</si>
  <si>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</si>
  <si>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</si>
  <si>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</si>
  <si>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</si>
  <si>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</si>
  <si>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</si>
  <si>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</si>
  <si>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</si>
  <si>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</si>
  <si>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</si>
  <si>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</si>
  <si>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</si>
  <si>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</si>
  <si>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</si>
  <si>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</si>
  <si>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</si>
  <si>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</si>
  <si>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</si>
  <si>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</si>
  <si>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</si>
  <si>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</si>
  <si>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</si>
  <si>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宮城県大崎市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</si>
  <si>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</si>
  <si>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</si>
  <si>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</si>
  <si>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</si>
  <si>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</si>
  <si>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</si>
  <si>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</si>
  <si>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</si>
  <si>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</si>
  <si>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</si>
  <si>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</si>
  <si>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</si>
  <si>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</si>
  <si>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</si>
  <si>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</si>
  <si>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</si>
  <si>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</si>
  <si>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</si>
  <si>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</si>
  <si>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</si>
  <si>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市有林事業特別会計</t>
    <phoneticPr fontId="5"/>
  </si>
  <si>
    <t>奨学資金貸与事業特別会計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</si>
  <si>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</si>
  <si>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</si>
  <si>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</si>
  <si>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</si>
  <si>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</si>
  <si>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</si>
  <si>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</si>
  <si>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</si>
  <si>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</si>
  <si>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</si>
  <si>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</si>
  <si>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</si>
  <si>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</si>
  <si>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</si>
  <si>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</si>
  <si>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</si>
  <si>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</si>
  <si>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</si>
  <si>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</si>
  <si>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</si>
  <si>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</si>
  <si>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</si>
  <si>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浄化槽事業特別会計</t>
    <phoneticPr fontId="5"/>
  </si>
  <si>
    <t>岩出山簡易水道事業特別会計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</si>
  <si>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</si>
  <si>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</si>
  <si>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</si>
  <si>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</si>
  <si>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</si>
  <si>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</si>
  <si>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</si>
  <si>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</si>
  <si>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</si>
  <si>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</si>
  <si>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</si>
  <si>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</si>
  <si>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</si>
  <si>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</si>
  <si>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</si>
  <si>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</si>
  <si>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</si>
  <si>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</si>
  <si>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</si>
  <si>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</si>
  <si>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</si>
  <si>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</si>
  <si>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</si>
  <si>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</si>
  <si>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</si>
  <si>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</si>
  <si>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</si>
  <si>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</si>
  <si>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</si>
  <si>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</si>
  <si>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</si>
  <si>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</si>
  <si>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</si>
  <si>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</si>
  <si>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</si>
  <si>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</si>
  <si>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</si>
  <si>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</si>
  <si>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</si>
  <si>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</si>
  <si>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</si>
  <si>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</si>
  <si>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</si>
  <si>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</si>
  <si>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</si>
  <si>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</si>
  <si>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</si>
  <si>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</si>
  <si>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</si>
  <si>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</si>
  <si>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</si>
  <si>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</si>
  <si>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</si>
  <si>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</si>
  <si>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</si>
  <si>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</si>
  <si>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</si>
  <si>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</si>
  <si>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</si>
  <si>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</si>
  <si>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</si>
  <si>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</si>
  <si>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</si>
  <si>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</si>
  <si>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</si>
  <si>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</si>
  <si>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</si>
  <si>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</si>
  <si>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</si>
  <si>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</si>
  <si>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</si>
  <si>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</si>
  <si>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</si>
  <si>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</si>
  <si>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</si>
  <si>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</si>
  <si>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</si>
  <si>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</si>
  <si>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</si>
  <si>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</si>
  <si>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</si>
  <si>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</si>
  <si>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</si>
  <si>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</si>
  <si>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</si>
  <si>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</si>
  <si>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</si>
  <si>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</si>
  <si>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</si>
  <si>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</si>
  <si>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</si>
  <si>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</si>
  <si>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</si>
  <si>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</si>
  <si>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</si>
  <si>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</si>
  <si>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</si>
  <si>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</si>
  <si>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</si>
  <si>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</si>
  <si>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</si>
  <si>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</si>
  <si>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</si>
  <si>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</si>
  <si>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</si>
  <si>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</si>
  <si>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</si>
  <si>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</si>
  <si>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</si>
  <si>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</si>
  <si>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</si>
  <si>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</si>
  <si>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</si>
  <si>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</si>
  <si>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</si>
  <si>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</si>
  <si>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</si>
  <si>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</si>
  <si>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</si>
  <si>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</si>
  <si>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</si>
  <si>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</si>
  <si>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</si>
  <si>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</si>
  <si>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</si>
  <si>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</si>
  <si>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</si>
  <si>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</si>
  <si>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</si>
  <si>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</si>
  <si>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</si>
  <si>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</si>
  <si>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</si>
  <si>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</si>
  <si>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</si>
  <si>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</si>
  <si>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</si>
  <si>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0.18</t>
  </si>
  <si>
    <t>病院事業会計</t>
  </si>
  <si>
    <t>水道事業会計</t>
  </si>
  <si>
    <t>一般会計</t>
  </si>
  <si>
    <t>国民健康保険特別会計</t>
  </si>
  <si>
    <t>介護保険特別会計</t>
  </si>
  <si>
    <t>宅地造成事業特別会計</t>
  </si>
  <si>
    <t>下水道事業特別会計</t>
  </si>
  <si>
    <t>浄化槽事業特別会計</t>
  </si>
  <si>
    <t>その他会計（赤字）</t>
  </si>
  <si>
    <t>その他会計（黒字）</t>
  </si>
  <si>
    <t>-</t>
    <phoneticPr fontId="2"/>
  </si>
  <si>
    <t>○</t>
    <phoneticPr fontId="2"/>
  </si>
  <si>
    <t>大崎市土地開発公社</t>
  </si>
  <si>
    <t>古川体育協会</t>
  </si>
  <si>
    <t>まちづくり古川</t>
  </si>
  <si>
    <t>アクアライト台町</t>
  </si>
  <si>
    <t>醸室</t>
  </si>
  <si>
    <t>大崎市三本木振興公社</t>
  </si>
  <si>
    <t>池月道の駅</t>
  </si>
  <si>
    <t>鳴子まちづくり</t>
  </si>
  <si>
    <t>オニコウベ</t>
  </si>
  <si>
    <t>たじり穂波公社</t>
  </si>
  <si>
    <t>古川青果地方卸売市場</t>
  </si>
  <si>
    <t>色麻町外一市一ヶ村花川ダム管理組合</t>
  </si>
  <si>
    <t>-</t>
    <phoneticPr fontId="2"/>
  </si>
  <si>
    <t>吉田川流域溜池大和町外２市４ヶ町村組合</t>
  </si>
  <si>
    <t>宮城県市町村職員退職手当組合</t>
  </si>
  <si>
    <t>宮城県市町村非常勤消防団員補償報償組合</t>
  </si>
  <si>
    <t>大崎地域広域行政事務組合</t>
  </si>
  <si>
    <t>宮城県市町村自治振興センター</t>
  </si>
  <si>
    <t>宮城県後期高齢者医療広域連合</t>
  </si>
  <si>
    <t>宮城県後期高齢者医療事業会計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</si>
</sst>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31616</c:v>
                </c:pt>
                <c:pt idx="1">
                  <c:v>23748</c:v>
                </c:pt>
                <c:pt idx="2">
                  <c:v>26493</c:v>
                </c:pt>
                <c:pt idx="3">
                  <c:v>40772</c:v>
                </c:pt>
                <c:pt idx="4">
                  <c:v>75200</c:v>
                </c:pt>
              </c:numCache>
            </c:numRef>
          </c:val>
          <c:smooth val="0"/>
        </c:ser>
        <c:dLbls>
          <c:showLegendKey val="0"/>
          <c:showVal val="0"/>
          <c:showCatName val="0"/>
          <c:showSerName val="0"/>
          <c:showPercent val="0"/>
          <c:showBubbleSize val="0"/>
        </c:dLbls>
        <c:marker val="1"/>
        <c:smooth val="0"/>
        <c:axId val="101078912"/>
        <c:axId val="101117952"/>
      </c:lineChart>
      <c:catAx>
        <c:axId val="101078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117952"/>
        <c:crosses val="autoZero"/>
        <c:auto val="1"/>
        <c:lblAlgn val="ctr"/>
        <c:lblOffset val="100"/>
        <c:tickLblSkip val="1"/>
        <c:tickMarkSkip val="1"/>
        <c:noMultiLvlLbl val="0"/>
      </c:catAx>
      <c:valAx>
        <c:axId val="10111795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078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6.93</c:v>
                </c:pt>
                <c:pt idx="1">
                  <c:v>5.74</c:v>
                </c:pt>
                <c:pt idx="2">
                  <c:v>6.64</c:v>
                </c:pt>
                <c:pt idx="3">
                  <c:v>5.95</c:v>
                </c:pt>
                <c:pt idx="4">
                  <c:v>5.05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9.07</c:v>
                </c:pt>
                <c:pt idx="1">
                  <c:v>19.3</c:v>
                </c:pt>
                <c:pt idx="2">
                  <c:v>27.08</c:v>
                </c:pt>
                <c:pt idx="3">
                  <c:v>31.35</c:v>
                </c:pt>
                <c:pt idx="4">
                  <c:v>34.619999999999997</c:v>
                </c:pt>
              </c:numCache>
            </c:numRef>
          </c:val>
        </c:ser>
        <c:dLbls>
          <c:showLegendKey val="0"/>
          <c:showVal val="0"/>
          <c:showCatName val="0"/>
          <c:showSerName val="0"/>
          <c:showPercent val="0"/>
          <c:showBubbleSize val="0"/>
        </c:dLbls>
        <c:gapWidth val="250"/>
        <c:overlap val="100"/>
        <c:axId val="72235648"/>
        <c:axId val="72250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6.56</c:v>
                </c:pt>
                <c:pt idx="1">
                  <c:v>4.05</c:v>
                </c:pt>
                <c:pt idx="2">
                  <c:v>6.57</c:v>
                </c:pt>
                <c:pt idx="3">
                  <c:v>1.25</c:v>
                </c:pt>
                <c:pt idx="4">
                  <c:v>-0.18</c:v>
                </c:pt>
              </c:numCache>
            </c:numRef>
          </c:val>
          <c:smooth val="0"/>
        </c:ser>
        <c:dLbls>
          <c:showLegendKey val="0"/>
          <c:showVal val="0"/>
          <c:showCatName val="0"/>
          <c:showSerName val="0"/>
          <c:showPercent val="0"/>
          <c:showBubbleSize val="0"/>
        </c:dLbls>
        <c:marker val="1"/>
        <c:smooth val="0"/>
        <c:axId val="72235648"/>
        <c:axId val="72250112"/>
      </c:lineChart>
      <c:catAx>
        <c:axId val="7223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250112"/>
        <c:crosses val="autoZero"/>
        <c:auto val="1"/>
        <c:lblAlgn val="ctr"/>
        <c:lblOffset val="100"/>
        <c:tickLblSkip val="1"/>
        <c:tickMarkSkip val="1"/>
        <c:noMultiLvlLbl val="0"/>
      </c:catAx>
      <c:valAx>
        <c:axId val="72250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23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c:v>
                </c:pt>
                <c:pt idx="2">
                  <c:v>#N/A</c:v>
                </c:pt>
                <c:pt idx="3">
                  <c:v>0.25</c:v>
                </c:pt>
                <c:pt idx="4">
                  <c:v>#N/A</c:v>
                </c:pt>
                <c:pt idx="5">
                  <c:v>0.26</c:v>
                </c:pt>
                <c:pt idx="6">
                  <c:v>#N/A</c:v>
                </c:pt>
                <c:pt idx="7">
                  <c:v>0.25</c:v>
                </c:pt>
                <c:pt idx="8">
                  <c:v>#N/A</c:v>
                </c:pt>
                <c:pt idx="9">
                  <c:v>0.25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7.0000000000000007E-2</c:v>
                </c:pt>
                <c:pt idx="2">
                  <c:v>#N/A</c:v>
                </c:pt>
                <c:pt idx="3">
                  <c:v>0.12</c:v>
                </c:pt>
                <c:pt idx="4">
                  <c:v>#N/A</c:v>
                </c:pt>
                <c:pt idx="5">
                  <c:v>0.18</c:v>
                </c:pt>
                <c:pt idx="6">
                  <c:v>#N/A</c:v>
                </c:pt>
                <c:pt idx="7">
                  <c:v>0.22</c:v>
                </c:pt>
                <c:pt idx="8">
                  <c:v>#N/A</c:v>
                </c:pt>
                <c:pt idx="9">
                  <c:v>0.22</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0.35</c:v>
                </c:pt>
                <c:pt idx="2">
                  <c:v>#N/A</c:v>
                </c:pt>
                <c:pt idx="3">
                  <c:v>0.39</c:v>
                </c:pt>
                <c:pt idx="4">
                  <c:v>#N/A</c:v>
                </c:pt>
                <c:pt idx="5">
                  <c:v>0.53</c:v>
                </c:pt>
                <c:pt idx="6">
                  <c:v>#N/A</c:v>
                </c:pt>
                <c:pt idx="7">
                  <c:v>0.49</c:v>
                </c:pt>
                <c:pt idx="8">
                  <c:v>#N/A</c:v>
                </c:pt>
                <c:pt idx="9">
                  <c:v>0.36</c:v>
                </c:pt>
              </c:numCache>
            </c:numRef>
          </c:val>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0.63</c:v>
                </c:pt>
                <c:pt idx="2">
                  <c:v>#N/A</c:v>
                </c:pt>
                <c:pt idx="3">
                  <c:v>0.55000000000000004</c:v>
                </c:pt>
                <c:pt idx="4">
                  <c:v>#N/A</c:v>
                </c:pt>
                <c:pt idx="5">
                  <c:v>0.47</c:v>
                </c:pt>
                <c:pt idx="6">
                  <c:v>#N/A</c:v>
                </c:pt>
                <c:pt idx="7">
                  <c:v>0.4</c:v>
                </c:pt>
                <c:pt idx="8">
                  <c:v>#N/A</c:v>
                </c:pt>
                <c:pt idx="9">
                  <c:v>0.41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0.14000000000000001</c:v>
                </c:pt>
                <c:pt idx="2">
                  <c:v>#N/A</c:v>
                </c:pt>
                <c:pt idx="3">
                  <c:v>7.0000000000000007E-2</c:v>
                </c:pt>
                <c:pt idx="4">
                  <c:v>#N/A</c:v>
                </c:pt>
                <c:pt idx="5">
                  <c:v>0.27</c:v>
                </c:pt>
                <c:pt idx="6">
                  <c:v>#N/A</c:v>
                </c:pt>
                <c:pt idx="7">
                  <c:v>0.04</c:v>
                </c:pt>
                <c:pt idx="8">
                  <c:v>#N/A</c:v>
                </c:pt>
                <c:pt idx="9">
                  <c:v>0.48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1.56</c:v>
                </c:pt>
                <c:pt idx="2">
                  <c:v>#N/A</c:v>
                </c:pt>
                <c:pt idx="3">
                  <c:v>1.99</c:v>
                </c:pt>
                <c:pt idx="4">
                  <c:v>#N/A</c:v>
                </c:pt>
                <c:pt idx="5">
                  <c:v>1.66</c:v>
                </c:pt>
                <c:pt idx="6">
                  <c:v>#N/A</c:v>
                </c:pt>
                <c:pt idx="7">
                  <c:v>1.5</c:v>
                </c:pt>
                <c:pt idx="8">
                  <c:v>#N/A</c:v>
                </c:pt>
                <c:pt idx="9">
                  <c:v>1.84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6.91</c:v>
                </c:pt>
                <c:pt idx="2">
                  <c:v>#N/A</c:v>
                </c:pt>
                <c:pt idx="3">
                  <c:v>5.71</c:v>
                </c:pt>
                <c:pt idx="4">
                  <c:v>#N/A</c:v>
                </c:pt>
                <c:pt idx="5">
                  <c:v>6.62</c:v>
                </c:pt>
                <c:pt idx="6">
                  <c:v>#N/A</c:v>
                </c:pt>
                <c:pt idx="7">
                  <c:v>5.93</c:v>
                </c:pt>
                <c:pt idx="8">
                  <c:v>#N/A</c:v>
                </c:pt>
                <c:pt idx="9">
                  <c:v>5.03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6.43</c:v>
                </c:pt>
                <c:pt idx="2">
                  <c:v>#N/A</c:v>
                </c:pt>
                <c:pt idx="3">
                  <c:v>7.81</c:v>
                </c:pt>
                <c:pt idx="4">
                  <c:v>#N/A</c:v>
                </c:pt>
                <c:pt idx="5">
                  <c:v>9.5</c:v>
                </c:pt>
                <c:pt idx="6">
                  <c:v>#N/A</c:v>
                </c:pt>
                <c:pt idx="7">
                  <c:v>9.66</c:v>
                </c:pt>
                <c:pt idx="8">
                  <c:v>#N/A</c:v>
                </c:pt>
                <c:pt idx="9">
                  <c:v>10.6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4.7300000000000004</c:v>
                </c:pt>
                <c:pt idx="2">
                  <c:v>#N/A</c:v>
                </c:pt>
                <c:pt idx="3">
                  <c:v>7.76</c:v>
                </c:pt>
                <c:pt idx="4">
                  <c:v>#N/A</c:v>
                </c:pt>
                <c:pt idx="5">
                  <c:v>11.21</c:v>
                </c:pt>
                <c:pt idx="6">
                  <c:v>#N/A</c:v>
                </c:pt>
                <c:pt idx="7">
                  <c:v>13.58</c:v>
                </c:pt>
                <c:pt idx="8">
                  <c:v>#N/A</c:v>
                </c:pt>
                <c:pt idx="9">
                  <c:v>11.13</c:v>
                </c:pt>
              </c:numCache>
            </c:numRef>
          </c:val>
        </c:ser>
        <c:dLbls>
          <c:showLegendKey val="0"/>
          <c:showVal val="0"/>
          <c:showCatName val="0"/>
          <c:showSerName val="0"/>
          <c:showPercent val="0"/>
          <c:showBubbleSize val="0"/>
        </c:dLbls>
        <c:gapWidth val="150"/>
        <c:overlap val="100"/>
        <c:axId val="101298944"/>
        <c:axId val="101300480"/>
      </c:barChart>
      <c:catAx>
        <c:axId val="10129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300480"/>
        <c:crosses val="autoZero"/>
        <c:auto val="1"/>
        <c:lblAlgn val="ctr"/>
        <c:lblOffset val="100"/>
        <c:tickLblSkip val="1"/>
        <c:tickMarkSkip val="1"/>
        <c:noMultiLvlLbl val="0"/>
      </c:catAx>
      <c:valAx>
        <c:axId val="10130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298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6313</c:v>
                </c:pt>
                <c:pt idx="5">
                  <c:v>6412</c:v>
                </c:pt>
                <c:pt idx="8">
                  <c:v>6540</c:v>
                </c:pt>
                <c:pt idx="11">
                  <c:v>6581</c:v>
                </c:pt>
                <c:pt idx="14">
                  <c:v>7006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614</c:v>
                </c:pt>
                <c:pt idx="3">
                  <c:v>523</c:v>
                </c:pt>
                <c:pt idx="6">
                  <c:v>113</c:v>
                </c:pt>
                <c:pt idx="9">
                  <c:v>112</c:v>
                </c:pt>
                <c:pt idx="12">
                  <c:v>109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645</c:v>
                </c:pt>
                <c:pt idx="3">
                  <c:v>555</c:v>
                </c:pt>
                <c:pt idx="6">
                  <c:v>292</c:v>
                </c:pt>
                <c:pt idx="9">
                  <c:v>172</c:v>
                </c:pt>
                <c:pt idx="12">
                  <c:v>182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2337</c:v>
                </c:pt>
                <c:pt idx="3">
                  <c:v>2338</c:v>
                </c:pt>
                <c:pt idx="6">
                  <c:v>2339</c:v>
                </c:pt>
                <c:pt idx="9">
                  <c:v>2518</c:v>
                </c:pt>
                <c:pt idx="12">
                  <c:v>2703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7275</c:v>
                </c:pt>
                <c:pt idx="3">
                  <c:v>7210</c:v>
                </c:pt>
                <c:pt idx="6">
                  <c:v>7096</c:v>
                </c:pt>
                <c:pt idx="9">
                  <c:v>7077</c:v>
                </c:pt>
                <c:pt idx="12">
                  <c:v>6907</c:v>
                </c:pt>
              </c:numCache>
            </c:numRef>
          </c:val>
        </c:ser>
        <c:dLbls>
          <c:showLegendKey val="0"/>
          <c:showVal val="0"/>
          <c:showCatName val="0"/>
          <c:showSerName val="0"/>
          <c:showPercent val="0"/>
          <c:showBubbleSize val="0"/>
        </c:dLbls>
        <c:gapWidth val="100"/>
        <c:overlap val="100"/>
        <c:axId val="107388928"/>
        <c:axId val="107390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4558</c:v>
                </c:pt>
                <c:pt idx="2">
                  <c:v>#N/A</c:v>
                </c:pt>
                <c:pt idx="3">
                  <c:v>#N/A</c:v>
                </c:pt>
                <c:pt idx="4">
                  <c:v>4214</c:v>
                </c:pt>
                <c:pt idx="5">
                  <c:v>#N/A</c:v>
                </c:pt>
                <c:pt idx="6">
                  <c:v>#N/A</c:v>
                </c:pt>
                <c:pt idx="7">
                  <c:v>3300</c:v>
                </c:pt>
                <c:pt idx="8">
                  <c:v>#N/A</c:v>
                </c:pt>
                <c:pt idx="9">
                  <c:v>#N/A</c:v>
                </c:pt>
                <c:pt idx="10">
                  <c:v>3299</c:v>
                </c:pt>
                <c:pt idx="11">
                  <c:v>#N/A</c:v>
                </c:pt>
                <c:pt idx="12">
                  <c:v>#N/A</c:v>
                </c:pt>
                <c:pt idx="13">
                  <c:v>2895</c:v>
                </c:pt>
                <c:pt idx="14">
                  <c:v>#N/A</c:v>
                </c:pt>
              </c:numCache>
            </c:numRef>
          </c:val>
          <c:smooth val="0"/>
        </c:ser>
        <c:dLbls>
          <c:showLegendKey val="0"/>
          <c:showVal val="0"/>
          <c:showCatName val="0"/>
          <c:showSerName val="0"/>
          <c:showPercent val="0"/>
          <c:showBubbleSize val="0"/>
        </c:dLbls>
        <c:marker val="1"/>
        <c:smooth val="0"/>
        <c:axId val="107388928"/>
        <c:axId val="107390848"/>
      </c:lineChart>
      <c:catAx>
        <c:axId val="10738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390848"/>
        <c:crosses val="autoZero"/>
        <c:auto val="1"/>
        <c:lblAlgn val="ctr"/>
        <c:lblOffset val="100"/>
        <c:tickLblSkip val="1"/>
        <c:tickMarkSkip val="1"/>
        <c:noMultiLvlLbl val="0"/>
      </c:catAx>
      <c:valAx>
        <c:axId val="10739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8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68659</c:v>
                </c:pt>
                <c:pt idx="5">
                  <c:v>67997</c:v>
                </c:pt>
                <c:pt idx="8">
                  <c:v>66991</c:v>
                </c:pt>
                <c:pt idx="11">
                  <c:v>70280</c:v>
                </c:pt>
                <c:pt idx="14">
                  <c:v>71875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11576</c:v>
                </c:pt>
                <c:pt idx="5">
                  <c:v>11163</c:v>
                </c:pt>
                <c:pt idx="8">
                  <c:v>10626</c:v>
                </c:pt>
                <c:pt idx="11">
                  <c:v>9224</c:v>
                </c:pt>
                <c:pt idx="14">
                  <c:v>9488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6183</c:v>
                </c:pt>
                <c:pt idx="5">
                  <c:v>9858</c:v>
                </c:pt>
                <c:pt idx="8">
                  <c:v>12721</c:v>
                </c:pt>
                <c:pt idx="11">
                  <c:v>14446</c:v>
                </c:pt>
                <c:pt idx="14">
                  <c:v>15458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415</c:v>
                </c:pt>
                <c:pt idx="3">
                  <c:v>404</c:v>
                </c:pt>
                <c:pt idx="6">
                  <c:v>308</c:v>
                </c:pt>
                <c:pt idx="9">
                  <c:v>18</c:v>
                </c:pt>
                <c:pt idx="12">
                  <c:v>159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9445</c:v>
                </c:pt>
                <c:pt idx="3">
                  <c:v>9157</c:v>
                </c:pt>
                <c:pt idx="6">
                  <c:v>9075</c:v>
                </c:pt>
                <c:pt idx="9">
                  <c:v>9251</c:v>
                </c:pt>
                <c:pt idx="12">
                  <c:v>7315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2461</c:v>
                </c:pt>
                <c:pt idx="3">
                  <c:v>2356</c:v>
                </c:pt>
                <c:pt idx="6">
                  <c:v>2087</c:v>
                </c:pt>
                <c:pt idx="9">
                  <c:v>1934</c:v>
                </c:pt>
                <c:pt idx="12">
                  <c:v>1645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37207</c:v>
                </c:pt>
                <c:pt idx="3">
                  <c:v>37358</c:v>
                </c:pt>
                <c:pt idx="6">
                  <c:v>35797</c:v>
                </c:pt>
                <c:pt idx="9">
                  <c:v>37941</c:v>
                </c:pt>
                <c:pt idx="12">
                  <c:v>39867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1291</c:v>
                </c:pt>
                <c:pt idx="3">
                  <c:v>800</c:v>
                </c:pt>
                <c:pt idx="6">
                  <c:v>702</c:v>
                </c:pt>
                <c:pt idx="9">
                  <c:v>603</c:v>
                </c:pt>
                <c:pt idx="12">
                  <c:v>504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65770</c:v>
                </c:pt>
                <c:pt idx="3">
                  <c:v>63763</c:v>
                </c:pt>
                <c:pt idx="6">
                  <c:v>62317</c:v>
                </c:pt>
                <c:pt idx="9">
                  <c:v>63748</c:v>
                </c:pt>
                <c:pt idx="12">
                  <c:v>62956</c:v>
                </c:pt>
              </c:numCache>
            </c:numRef>
          </c:val>
        </c:ser>
        <c:dLbls>
          <c:showLegendKey val="0"/>
          <c:showVal val="0"/>
          <c:showCatName val="0"/>
          <c:showSerName val="0"/>
          <c:showPercent val="0"/>
          <c:showBubbleSize val="0"/>
        </c:dLbls>
        <c:gapWidth val="100"/>
        <c:overlap val="100"/>
        <c:axId val="101211520"/>
        <c:axId val="101225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30171</c:v>
                </c:pt>
                <c:pt idx="2">
                  <c:v>#N/A</c:v>
                </c:pt>
                <c:pt idx="3">
                  <c:v>#N/A</c:v>
                </c:pt>
                <c:pt idx="4">
                  <c:v>24819</c:v>
                </c:pt>
                <c:pt idx="5">
                  <c:v>#N/A</c:v>
                </c:pt>
                <c:pt idx="6">
                  <c:v>#N/A</c:v>
                </c:pt>
                <c:pt idx="7">
                  <c:v>19948</c:v>
                </c:pt>
                <c:pt idx="8">
                  <c:v>#N/A</c:v>
                </c:pt>
                <c:pt idx="9">
                  <c:v>#N/A</c:v>
                </c:pt>
                <c:pt idx="10">
                  <c:v>19545</c:v>
                </c:pt>
                <c:pt idx="11">
                  <c:v>#N/A</c:v>
                </c:pt>
                <c:pt idx="12">
                  <c:v>#N/A</c:v>
                </c:pt>
                <c:pt idx="13">
                  <c:v>15624</c:v>
                </c:pt>
                <c:pt idx="14">
                  <c:v>#N/A</c:v>
                </c:pt>
              </c:numCache>
            </c:numRef>
          </c:val>
          <c:smooth val="0"/>
        </c:ser>
        <c:dLbls>
          <c:showLegendKey val="0"/>
          <c:showVal val="0"/>
          <c:showCatName val="0"/>
          <c:showSerName val="0"/>
          <c:showPercent val="0"/>
          <c:showBubbleSize val="0"/>
        </c:dLbls>
        <c:marker val="1"/>
        <c:smooth val="0"/>
        <c:axId val="101211520"/>
        <c:axId val="101225984"/>
      </c:lineChart>
      <c:catAx>
        <c:axId val="10121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225984"/>
        <c:crosses val="autoZero"/>
        <c:auto val="1"/>
        <c:lblAlgn val="ctr"/>
        <c:lblOffset val="100"/>
        <c:tickLblSkip val="1"/>
        <c:tickMarkSkip val="1"/>
        <c:noMultiLvlLbl val="0"/>
      </c:catAx>
      <c:valAx>
        <c:axId val="10122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21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134,760
134,100
796.80
64,900,621
61,539,304
1,857,483
36,787,884
62,955,655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51.0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前年度から０．０１ポイント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上昇</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している。平成２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５</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年度決算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と</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比較して，分子の基準財政収入額，分母の基準財政需要額ともに</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いるが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，基準財政収入額の増加</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割合</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が大きかったため，０．０１ポイントの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上昇</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基準財政収入額</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の増加</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は，市町村民税</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（均等割，所得割），固定資産税（家屋，償却資産）の増収等によるものであり，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基準財政需要額</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の増加</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は，合併特例債や臨時財政対策債等の公債費の増加等に</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起因するものである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147865</xdr:rowOff>
    </xdr:to>
    <xdr:cxnSp macro="">
      <xdr:nvCxnSpPr>
        <xdr:cNvPr id="69" name="直線コネクタ 68"/>
        <xdr:cNvCxnSpPr/>
      </xdr:nvCxnSpPr>
      <xdr:spPr>
        <a:xfrm flipV="1">
          <a:off x="4114800" y="76744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147865</xdr:rowOff>
    </xdr:from>
    <xdr:to>
      <xdr:col>6</xdr:col>
      <xdr:colOff>0</xdr:colOff>
      <xdr:row>44</xdr:row>
      <xdr:rowOff>165100</xdr:rowOff>
    </xdr:to>
    <xdr:cxnSp macro="">
      <xdr:nvCxnSpPr>
        <xdr:cNvPr id="72" name="直線コネクタ 71"/>
        <xdr:cNvCxnSpPr/>
      </xdr:nvCxnSpPr>
      <xdr:spPr>
        <a:xfrm flipV="1">
          <a:off x="3225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147865</xdr:rowOff>
    </xdr:from>
    <xdr:to>
      <xdr:col>4</xdr:col>
      <xdr:colOff>482600</xdr:colOff>
      <xdr:row>44</xdr:row>
      <xdr:rowOff>165100</xdr:rowOff>
    </xdr:to>
    <xdr:cxnSp macro="">
      <xdr:nvCxnSpPr>
        <xdr:cNvPr id="75" name="直線コネクタ 74"/>
        <xdr:cNvCxnSpPr/>
      </xdr:nvCxnSpPr>
      <xdr:spPr>
        <a:xfrm>
          <a:off x="2336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44</xdr:row>
      <xdr:rowOff>147865</xdr:rowOff>
    </xdr:to>
    <xdr:cxnSp macro="">
      <xdr:nvCxnSpPr>
        <xdr:cNvPr id="78" name="直線コネクタ 77"/>
        <xdr:cNvCxnSpPr/>
      </xdr:nvCxnSpPr>
      <xdr:spPr>
        <a:xfrm>
          <a:off x="1447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8" name="円/楕円 87"/>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51905</xdr:rowOff>
    </xdr:from>
    <xdr:ext cx="762000" cy="259045"/>
    <xdr:sp macro="" textlink="">
      <xdr:nvSpPr>
        <xdr:cNvPr id="89" name="財政力該当値テキスト"/>
        <xdr:cNvSpPr txBox="1"/>
      </xdr:nvSpPr>
      <xdr:spPr>
        <a:xfrm>
          <a:off x="5041900" y="75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97065</xdr:rowOff>
    </xdr:from>
    <xdr:to>
      <xdr:col>6</xdr:col>
      <xdr:colOff>50800</xdr:colOff>
      <xdr:row>45</xdr:row>
      <xdr:rowOff>27215</xdr:rowOff>
    </xdr:to>
    <xdr:sp macro="" textlink="">
      <xdr:nvSpPr>
        <xdr:cNvPr id="90" name="円/楕円 89"/>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11992</xdr:rowOff>
    </xdr:from>
    <xdr:ext cx="736600" cy="259045"/>
    <xdr:sp macro="" textlink="">
      <xdr:nvSpPr>
        <xdr:cNvPr id="91" name="テキスト ボックス 90"/>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2" name="円/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97065</xdr:rowOff>
    </xdr:from>
    <xdr:to>
      <xdr:col>3</xdr:col>
      <xdr:colOff>330200</xdr:colOff>
      <xdr:row>45</xdr:row>
      <xdr:rowOff>27215</xdr:rowOff>
    </xdr:to>
    <xdr:sp macro="" textlink="">
      <xdr:nvSpPr>
        <xdr:cNvPr id="94" name="円/楕円 93"/>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11992</xdr:rowOff>
    </xdr:from>
    <xdr:ext cx="762000" cy="259045"/>
    <xdr:sp macro="" textlink="">
      <xdr:nvSpPr>
        <xdr:cNvPr id="95" name="テキスト ボックス 94"/>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6" name="円/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7" name="テキスト ボックス 96"/>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前年度から</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２．９</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上昇</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分子となる経常的経費が，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人件費が減少した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一方で，</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物件費，維持補修費，扶助費，</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補助費，</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繰出金の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影響で</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総合的に</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となったこと</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，分母</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市税</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増収の一方で，</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地方交付税</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の減額</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や臨時財政対策債</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の発行額の減で，</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総合的に減少したこと</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で</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，結果的に比率が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上昇した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社会保障関係経費について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，その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は避けられないもので</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あることから，</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維持補修経費等の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経常的経費の計画的な抑制</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を図り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，比率低下に努めたい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83312</xdr:rowOff>
    </xdr:from>
    <xdr:to>
      <xdr:col>7</xdr:col>
      <xdr:colOff>152400</xdr:colOff>
      <xdr:row>61</xdr:row>
      <xdr:rowOff>42164</xdr:rowOff>
    </xdr:to>
    <xdr:cxnSp macro="">
      <xdr:nvCxnSpPr>
        <xdr:cNvPr id="130" name="直線コネクタ 129"/>
        <xdr:cNvCxnSpPr/>
      </xdr:nvCxnSpPr>
      <xdr:spPr>
        <a:xfrm>
          <a:off x="4114800" y="1037031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44704</xdr:rowOff>
    </xdr:from>
    <xdr:to>
      <xdr:col>6</xdr:col>
      <xdr:colOff>0</xdr:colOff>
      <xdr:row>60</xdr:row>
      <xdr:rowOff>83312</xdr:rowOff>
    </xdr:to>
    <xdr:cxnSp macro="">
      <xdr:nvCxnSpPr>
        <xdr:cNvPr id="133" name="直線コネクタ 132"/>
        <xdr:cNvCxnSpPr/>
      </xdr:nvCxnSpPr>
      <xdr:spPr>
        <a:xfrm>
          <a:off x="3225800" y="103317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44704</xdr:rowOff>
    </xdr:from>
    <xdr:to>
      <xdr:col>4</xdr:col>
      <xdr:colOff>482600</xdr:colOff>
      <xdr:row>60</xdr:row>
      <xdr:rowOff>64008</xdr:rowOff>
    </xdr:to>
    <xdr:cxnSp macro="">
      <xdr:nvCxnSpPr>
        <xdr:cNvPr id="136" name="直線コネクタ 135"/>
        <xdr:cNvCxnSpPr/>
      </xdr:nvCxnSpPr>
      <xdr:spPr>
        <a:xfrm flipV="1">
          <a:off x="2336800" y="103317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64008</xdr:rowOff>
    </xdr:from>
    <xdr:to>
      <xdr:col>3</xdr:col>
      <xdr:colOff>279400</xdr:colOff>
      <xdr:row>60</xdr:row>
      <xdr:rowOff>97790</xdr:rowOff>
    </xdr:to>
    <xdr:cxnSp macro="">
      <xdr:nvCxnSpPr>
        <xdr:cNvPr id="139" name="直線コネクタ 138"/>
        <xdr:cNvCxnSpPr/>
      </xdr:nvCxnSpPr>
      <xdr:spPr>
        <a:xfrm flipV="1">
          <a:off x="1447800" y="103510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162323</xdr:rowOff>
    </xdr:from>
    <xdr:ext cx="762000" cy="259045"/>
    <xdr:sp macro="" textlink="">
      <xdr:nvSpPr>
        <xdr:cNvPr id="143" name="テキスト ボックス 142"/>
        <xdr:cNvSpPr txBox="1"/>
      </xdr:nvSpPr>
      <xdr:spPr>
        <a:xfrm>
          <a:off x="1066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162814</xdr:rowOff>
    </xdr:from>
    <xdr:to>
      <xdr:col>7</xdr:col>
      <xdr:colOff>203200</xdr:colOff>
      <xdr:row>61</xdr:row>
      <xdr:rowOff>92964</xdr:rowOff>
    </xdr:to>
    <xdr:sp macro="" textlink="">
      <xdr:nvSpPr>
        <xdr:cNvPr id="149" name="円/楕円 148"/>
        <xdr:cNvSpPr/>
      </xdr:nvSpPr>
      <xdr:spPr>
        <a:xfrm>
          <a:off x="4902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7891</xdr:rowOff>
    </xdr:from>
    <xdr:ext cx="762000" cy="259045"/>
    <xdr:sp macro="" textlink="">
      <xdr:nvSpPr>
        <xdr:cNvPr id="150" name="財政構造の弾力性該当値テキスト"/>
        <xdr:cNvSpPr txBox="1"/>
      </xdr:nvSpPr>
      <xdr:spPr>
        <a:xfrm>
          <a:off x="5041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32512</xdr:rowOff>
    </xdr:from>
    <xdr:to>
      <xdr:col>6</xdr:col>
      <xdr:colOff>50800</xdr:colOff>
      <xdr:row>60</xdr:row>
      <xdr:rowOff>134112</xdr:rowOff>
    </xdr:to>
    <xdr:sp macro="" textlink="">
      <xdr:nvSpPr>
        <xdr:cNvPr id="151" name="円/楕円 150"/>
        <xdr:cNvSpPr/>
      </xdr:nvSpPr>
      <xdr:spPr>
        <a:xfrm>
          <a:off x="4064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144289</xdr:rowOff>
    </xdr:from>
    <xdr:ext cx="736600" cy="259045"/>
    <xdr:sp macro="" textlink="">
      <xdr:nvSpPr>
        <xdr:cNvPr id="152" name="テキスト ボックス 151"/>
        <xdr:cNvSpPr txBox="1"/>
      </xdr:nvSpPr>
      <xdr:spPr>
        <a:xfrm>
          <a:off x="3733800" y="100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165354</xdr:rowOff>
    </xdr:from>
    <xdr:to>
      <xdr:col>4</xdr:col>
      <xdr:colOff>533400</xdr:colOff>
      <xdr:row>60</xdr:row>
      <xdr:rowOff>95504</xdr:rowOff>
    </xdr:to>
    <xdr:sp macro="" textlink="">
      <xdr:nvSpPr>
        <xdr:cNvPr id="153" name="円/楕円 152"/>
        <xdr:cNvSpPr/>
      </xdr:nvSpPr>
      <xdr:spPr>
        <a:xfrm>
          <a:off x="3175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105681</xdr:rowOff>
    </xdr:from>
    <xdr:ext cx="762000" cy="259045"/>
    <xdr:sp macro="" textlink="">
      <xdr:nvSpPr>
        <xdr:cNvPr id="154" name="テキスト ボックス 153"/>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13208</xdr:rowOff>
    </xdr:from>
    <xdr:to>
      <xdr:col>3</xdr:col>
      <xdr:colOff>330200</xdr:colOff>
      <xdr:row>60</xdr:row>
      <xdr:rowOff>114808</xdr:rowOff>
    </xdr:to>
    <xdr:sp macro="" textlink="">
      <xdr:nvSpPr>
        <xdr:cNvPr id="155" name="円/楕円 154"/>
        <xdr:cNvSpPr/>
      </xdr:nvSpPr>
      <xdr:spPr>
        <a:xfrm>
          <a:off x="2286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124985</xdr:rowOff>
    </xdr:from>
    <xdr:ext cx="762000" cy="259045"/>
    <xdr:sp macro="" textlink="">
      <xdr:nvSpPr>
        <xdr:cNvPr id="156" name="テキスト ボックス 155"/>
        <xdr:cNvSpPr txBox="1"/>
      </xdr:nvSpPr>
      <xdr:spPr>
        <a:xfrm>
          <a:off x="1955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46990</xdr:rowOff>
    </xdr:from>
    <xdr:to>
      <xdr:col>2</xdr:col>
      <xdr:colOff>127000</xdr:colOff>
      <xdr:row>60</xdr:row>
      <xdr:rowOff>148590</xdr:rowOff>
    </xdr:to>
    <xdr:sp macro="" textlink="">
      <xdr:nvSpPr>
        <xdr:cNvPr id="157" name="円/楕円 156"/>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158767</xdr:rowOff>
    </xdr:from>
    <xdr:ext cx="762000" cy="259045"/>
    <xdr:sp macro="" textlink="">
      <xdr:nvSpPr>
        <xdr:cNvPr id="158" name="テキスト ボックス 157"/>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[111,915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0070C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前年度から</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３，０４４</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増額</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している。人件費については定員適正化計画に基づく職員数の削減により毎年減少しているが，物件費，維持補償費</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が施設の老朽化や大雪の影響により増加し，さらに電気料金の高騰，消費税率の改正の影響を受け，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結果的に</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増額となった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定員削減については平成２７年度をもって数値目標を達成したところであるが，今後は新たな定員管理計画による人件費の動向に配慮しながら，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維持管理経費</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の抑制</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への取り組み等により経費抑制</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に努めたい。</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12291</xdr:rowOff>
    </xdr:from>
    <xdr:to>
      <xdr:col>7</xdr:col>
      <xdr:colOff>152400</xdr:colOff>
      <xdr:row>85</xdr:row>
      <xdr:rowOff>64756</xdr:rowOff>
    </xdr:to>
    <xdr:cxnSp macro="">
      <xdr:nvCxnSpPr>
        <xdr:cNvPr id="195" name="直線コネクタ 194"/>
        <xdr:cNvCxnSpPr/>
      </xdr:nvCxnSpPr>
      <xdr:spPr>
        <a:xfrm>
          <a:off x="4114800" y="14585541"/>
          <a:ext cx="838200" cy="5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12291</xdr:rowOff>
    </xdr:from>
    <xdr:to>
      <xdr:col>6</xdr:col>
      <xdr:colOff>0</xdr:colOff>
      <xdr:row>85</xdr:row>
      <xdr:rowOff>140922</xdr:rowOff>
    </xdr:to>
    <xdr:cxnSp macro="">
      <xdr:nvCxnSpPr>
        <xdr:cNvPr id="198" name="直線コネクタ 197"/>
        <xdr:cNvCxnSpPr/>
      </xdr:nvCxnSpPr>
      <xdr:spPr>
        <a:xfrm flipV="1">
          <a:off x="3225800" y="14585541"/>
          <a:ext cx="889000" cy="12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140922</xdr:rowOff>
    </xdr:from>
    <xdr:to>
      <xdr:col>4</xdr:col>
      <xdr:colOff>482600</xdr:colOff>
      <xdr:row>86</xdr:row>
      <xdr:rowOff>136313</xdr:rowOff>
    </xdr:to>
    <xdr:cxnSp macro="">
      <xdr:nvCxnSpPr>
        <xdr:cNvPr id="201" name="直線コネクタ 200"/>
        <xdr:cNvCxnSpPr/>
      </xdr:nvCxnSpPr>
      <xdr:spPr>
        <a:xfrm flipV="1">
          <a:off x="2336800" y="14714172"/>
          <a:ext cx="889000" cy="16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150268</xdr:rowOff>
    </xdr:from>
    <xdr:to>
      <xdr:col>3</xdr:col>
      <xdr:colOff>279400</xdr:colOff>
      <xdr:row>86</xdr:row>
      <xdr:rowOff>136313</xdr:rowOff>
    </xdr:to>
    <xdr:cxnSp macro="">
      <xdr:nvCxnSpPr>
        <xdr:cNvPr id="204" name="直線コネクタ 203"/>
        <xdr:cNvCxnSpPr/>
      </xdr:nvCxnSpPr>
      <xdr:spPr>
        <a:xfrm>
          <a:off x="1447800" y="14552068"/>
          <a:ext cx="889000" cy="32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75325</xdr:rowOff>
    </xdr:from>
    <xdr:ext cx="762000" cy="259045"/>
    <xdr:sp macro="" textlink="">
      <xdr:nvSpPr>
        <xdr:cNvPr id="208" name="テキスト ボックス 207"/>
        <xdr:cNvSpPr txBox="1"/>
      </xdr:nvSpPr>
      <xdr:spPr>
        <a:xfrm>
          <a:off x="1066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13956</xdr:rowOff>
    </xdr:from>
    <xdr:to>
      <xdr:col>7</xdr:col>
      <xdr:colOff>203200</xdr:colOff>
      <xdr:row>85</xdr:row>
      <xdr:rowOff>115556</xdr:rowOff>
    </xdr:to>
    <xdr:sp macro="" textlink="">
      <xdr:nvSpPr>
        <xdr:cNvPr id="214" name="円/楕円 213"/>
        <xdr:cNvSpPr/>
      </xdr:nvSpPr>
      <xdr:spPr>
        <a:xfrm>
          <a:off x="4902200" y="1458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157483</xdr:rowOff>
    </xdr:from>
    <xdr:ext cx="762000" cy="259045"/>
    <xdr:sp macro="" textlink="">
      <xdr:nvSpPr>
        <xdr:cNvPr id="215" name="人件費・物件費等の状況該当値テキスト"/>
        <xdr:cNvSpPr txBox="1"/>
      </xdr:nvSpPr>
      <xdr:spPr>
        <a:xfrm>
          <a:off x="5041900" y="1455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111,915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132941</xdr:rowOff>
    </xdr:from>
    <xdr:to>
      <xdr:col>6</xdr:col>
      <xdr:colOff>50800</xdr:colOff>
      <xdr:row>85</xdr:row>
      <xdr:rowOff>63091</xdr:rowOff>
    </xdr:to>
    <xdr:sp macro="" textlink="">
      <xdr:nvSpPr>
        <xdr:cNvPr id="216" name="円/楕円 215"/>
        <xdr:cNvSpPr/>
      </xdr:nvSpPr>
      <xdr:spPr>
        <a:xfrm>
          <a:off x="4064000" y="1453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47868</xdr:rowOff>
    </xdr:from>
    <xdr:ext cx="736600" cy="259045"/>
    <xdr:sp macro="" textlink="">
      <xdr:nvSpPr>
        <xdr:cNvPr id="217" name="テキスト ボックス 216"/>
        <xdr:cNvSpPr txBox="1"/>
      </xdr:nvSpPr>
      <xdr:spPr>
        <a:xfrm>
          <a:off x="3733800" y="1462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108,871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90122</xdr:rowOff>
    </xdr:from>
    <xdr:to>
      <xdr:col>4</xdr:col>
      <xdr:colOff>533400</xdr:colOff>
      <xdr:row>86</xdr:row>
      <xdr:rowOff>20272</xdr:rowOff>
    </xdr:to>
    <xdr:sp macro="" textlink="">
      <xdr:nvSpPr>
        <xdr:cNvPr id="218" name="円/楕円 217"/>
        <xdr:cNvSpPr/>
      </xdr:nvSpPr>
      <xdr:spPr>
        <a:xfrm>
          <a:off x="3175000" y="146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5049</xdr:rowOff>
    </xdr:from>
    <xdr:ext cx="762000" cy="259045"/>
    <xdr:sp macro="" textlink="">
      <xdr:nvSpPr>
        <xdr:cNvPr id="219" name="テキスト ボックス 218"/>
        <xdr:cNvSpPr txBox="1"/>
      </xdr:nvSpPr>
      <xdr:spPr>
        <a:xfrm>
          <a:off x="2844800" y="1474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116,334</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85513</xdr:rowOff>
    </xdr:from>
    <xdr:to>
      <xdr:col>3</xdr:col>
      <xdr:colOff>330200</xdr:colOff>
      <xdr:row>87</xdr:row>
      <xdr:rowOff>15663</xdr:rowOff>
    </xdr:to>
    <xdr:sp macro="" textlink="">
      <xdr:nvSpPr>
        <xdr:cNvPr id="220" name="円/楕円 219"/>
        <xdr:cNvSpPr/>
      </xdr:nvSpPr>
      <xdr:spPr>
        <a:xfrm>
          <a:off x="2286000" y="148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440</xdr:rowOff>
    </xdr:from>
    <xdr:ext cx="762000" cy="259045"/>
    <xdr:sp macro="" textlink="">
      <xdr:nvSpPr>
        <xdr:cNvPr id="221" name="テキスト ボックス 220"/>
        <xdr:cNvSpPr txBox="1"/>
      </xdr:nvSpPr>
      <xdr:spPr>
        <a:xfrm>
          <a:off x="1955800" y="149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126,014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99468</xdr:rowOff>
    </xdr:from>
    <xdr:to>
      <xdr:col>2</xdr:col>
      <xdr:colOff>127000</xdr:colOff>
      <xdr:row>85</xdr:row>
      <xdr:rowOff>29618</xdr:rowOff>
    </xdr:to>
    <xdr:sp macro="" textlink="">
      <xdr:nvSpPr>
        <xdr:cNvPr id="222" name="円/楕円 221"/>
        <xdr:cNvSpPr/>
      </xdr:nvSpPr>
      <xdr:spPr>
        <a:xfrm>
          <a:off x="1397000" y="1450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39795</xdr:rowOff>
    </xdr:from>
    <xdr:ext cx="762000" cy="259045"/>
    <xdr:sp macro="" textlink="">
      <xdr:nvSpPr>
        <xdr:cNvPr id="223" name="テキスト ボックス 222"/>
        <xdr:cNvSpPr txBox="1"/>
      </xdr:nvSpPr>
      <xdr:spPr>
        <a:xfrm>
          <a:off x="1066800" y="1427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前年度から職員構成の変動等により０．２ポイント上昇したものの，類似団体内平均を２．５ポイント，全国市平均を２ポイント下回っている。今後もより一層の給与の適正化に努める。</a:t>
          </a:r>
          <a:endParaRPr lang="ja-JP" altLang="ja-JP">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93134</xdr:rowOff>
    </xdr:from>
    <xdr:to>
      <xdr:col>24</xdr:col>
      <xdr:colOff>558800</xdr:colOff>
      <xdr:row>83</xdr:row>
      <xdr:rowOff>109220</xdr:rowOff>
    </xdr:to>
    <xdr:cxnSp macro="">
      <xdr:nvCxnSpPr>
        <xdr:cNvPr id="257" name="直線コネクタ 256"/>
        <xdr:cNvCxnSpPr/>
      </xdr:nvCxnSpPr>
      <xdr:spPr>
        <a:xfrm>
          <a:off x="16179800" y="1432348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87</xdr:row>
      <xdr:rowOff>2539</xdr:rowOff>
    </xdr:to>
    <xdr:cxnSp macro="">
      <xdr:nvCxnSpPr>
        <xdr:cNvPr id="260" name="直線コネクタ 259"/>
        <xdr:cNvCxnSpPr/>
      </xdr:nvCxnSpPr>
      <xdr:spPr>
        <a:xfrm flipV="1">
          <a:off x="15290800" y="14323484"/>
          <a:ext cx="889000" cy="59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165946</xdr:rowOff>
    </xdr:from>
    <xdr:to>
      <xdr:col>22</xdr:col>
      <xdr:colOff>203200</xdr:colOff>
      <xdr:row>87</xdr:row>
      <xdr:rowOff>2539</xdr:rowOff>
    </xdr:to>
    <xdr:cxnSp macro="">
      <xdr:nvCxnSpPr>
        <xdr:cNvPr id="263" name="直線コネクタ 262"/>
        <xdr:cNvCxnSpPr/>
      </xdr:nvCxnSpPr>
      <xdr:spPr>
        <a:xfrm>
          <a:off x="14401800" y="149106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20743</xdr:rowOff>
    </xdr:from>
    <xdr:to>
      <xdr:col>21</xdr:col>
      <xdr:colOff>0</xdr:colOff>
      <xdr:row>86</xdr:row>
      <xdr:rowOff>165946</xdr:rowOff>
    </xdr:to>
    <xdr:cxnSp macro="">
      <xdr:nvCxnSpPr>
        <xdr:cNvPr id="266" name="直線コネクタ 265"/>
        <xdr:cNvCxnSpPr/>
      </xdr:nvCxnSpPr>
      <xdr:spPr>
        <a:xfrm>
          <a:off x="13512800" y="1425109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110084</xdr:rowOff>
    </xdr:from>
    <xdr:ext cx="762000" cy="259045"/>
    <xdr:sp macro="" textlink="">
      <xdr:nvSpPr>
        <xdr:cNvPr id="270" name="テキスト ボックス 269"/>
        <xdr:cNvSpPr txBox="1"/>
      </xdr:nvSpPr>
      <xdr:spPr>
        <a:xfrm>
          <a:off x="13131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76" name="円/楕円 275"/>
        <xdr:cNvSpPr/>
      </xdr:nvSpPr>
      <xdr:spPr>
        <a:xfrm>
          <a:off x="169672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74947</xdr:rowOff>
    </xdr:from>
    <xdr:ext cx="762000" cy="259045"/>
    <xdr:sp macro="" textlink="">
      <xdr:nvSpPr>
        <xdr:cNvPr id="277" name="給与水準   （国との比較）該当値テキスト"/>
        <xdr:cNvSpPr txBox="1"/>
      </xdr:nvSpPr>
      <xdr:spPr>
        <a:xfrm>
          <a:off x="17106900" y="1413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42334</xdr:rowOff>
    </xdr:from>
    <xdr:to>
      <xdr:col>23</xdr:col>
      <xdr:colOff>457200</xdr:colOff>
      <xdr:row>83</xdr:row>
      <xdr:rowOff>143934</xdr:rowOff>
    </xdr:to>
    <xdr:sp macro="" textlink="">
      <xdr:nvSpPr>
        <xdr:cNvPr id="278" name="円/楕円 277"/>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79" name="テキスト ボックス 278"/>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123189</xdr:rowOff>
    </xdr:from>
    <xdr:to>
      <xdr:col>22</xdr:col>
      <xdr:colOff>254000</xdr:colOff>
      <xdr:row>87</xdr:row>
      <xdr:rowOff>53339</xdr:rowOff>
    </xdr:to>
    <xdr:sp macro="" textlink="">
      <xdr:nvSpPr>
        <xdr:cNvPr id="280" name="円/楕円 279"/>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63516</xdr:rowOff>
    </xdr:from>
    <xdr:ext cx="762000" cy="259045"/>
    <xdr:sp macro="" textlink="">
      <xdr:nvSpPr>
        <xdr:cNvPr id="281" name="テキスト ボックス 280"/>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115146</xdr:rowOff>
    </xdr:from>
    <xdr:to>
      <xdr:col>21</xdr:col>
      <xdr:colOff>50800</xdr:colOff>
      <xdr:row>87</xdr:row>
      <xdr:rowOff>45296</xdr:rowOff>
    </xdr:to>
    <xdr:sp macro="" textlink="">
      <xdr:nvSpPr>
        <xdr:cNvPr id="282" name="円/楕円 281"/>
        <xdr:cNvSpPr/>
      </xdr:nvSpPr>
      <xdr:spPr>
        <a:xfrm>
          <a:off x="14351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55473</xdr:rowOff>
    </xdr:from>
    <xdr:ext cx="762000" cy="259045"/>
    <xdr:sp macro="" textlink="">
      <xdr:nvSpPr>
        <xdr:cNvPr id="283" name="テキスト ボックス 282"/>
        <xdr:cNvSpPr txBox="1"/>
      </xdr:nvSpPr>
      <xdr:spPr>
        <a:xfrm>
          <a:off x="14020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141393</xdr:rowOff>
    </xdr:from>
    <xdr:to>
      <xdr:col>19</xdr:col>
      <xdr:colOff>533400</xdr:colOff>
      <xdr:row>83</xdr:row>
      <xdr:rowOff>71543</xdr:rowOff>
    </xdr:to>
    <xdr:sp macro="" textlink="">
      <xdr:nvSpPr>
        <xdr:cNvPr id="284" name="円/楕円 283"/>
        <xdr:cNvSpPr/>
      </xdr:nvSpPr>
      <xdr:spPr>
        <a:xfrm>
          <a:off x="134620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81720</xdr:rowOff>
    </xdr:from>
    <xdr:ext cx="762000" cy="259045"/>
    <xdr:sp macro="" textlink="">
      <xdr:nvSpPr>
        <xdr:cNvPr id="285" name="テキスト ボックス 284"/>
        <xdr:cNvSpPr txBox="1"/>
      </xdr:nvSpPr>
      <xdr:spPr>
        <a:xfrm>
          <a:off x="13131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合併以降，集中改革プランと連動した定員適正化計画のもとで，一貫して職員の削減を行ってきたことから，平成２７年４月１日には定員適正化計画の目標値（合併時から４００人削減）を達成した。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今後は，効率的で質の高い行政運営を実現するために，行政需要の変化や地域特性などに配慮した新たな定員管理計画に基づき，職員採用・人員配置を実施するとともに，職員人件費の動向に配慮しつつ，組織運営の安定に努める。</a:t>
          </a:r>
          <a:endParaRPr lang="ja-JP" altLang="ja-JP">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120287</xdr:rowOff>
    </xdr:from>
    <xdr:to>
      <xdr:col>24</xdr:col>
      <xdr:colOff>558800</xdr:colOff>
      <xdr:row>62</xdr:row>
      <xdr:rowOff>144417</xdr:rowOff>
    </xdr:to>
    <xdr:cxnSp macro="">
      <xdr:nvCxnSpPr>
        <xdr:cNvPr id="322" name="直線コネクタ 321"/>
        <xdr:cNvCxnSpPr/>
      </xdr:nvCxnSpPr>
      <xdr:spPr>
        <a:xfrm flipV="1">
          <a:off x="16179800" y="1075018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144417</xdr:rowOff>
    </xdr:from>
    <xdr:to>
      <xdr:col>23</xdr:col>
      <xdr:colOff>406400</xdr:colOff>
      <xdr:row>63</xdr:row>
      <xdr:rowOff>21227</xdr:rowOff>
    </xdr:to>
    <xdr:cxnSp macro="">
      <xdr:nvCxnSpPr>
        <xdr:cNvPr id="325" name="直線コネクタ 324"/>
        <xdr:cNvCxnSpPr/>
      </xdr:nvCxnSpPr>
      <xdr:spPr>
        <a:xfrm flipV="1">
          <a:off x="15290800" y="107743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21227</xdr:rowOff>
    </xdr:from>
    <xdr:to>
      <xdr:col>22</xdr:col>
      <xdr:colOff>203200</xdr:colOff>
      <xdr:row>63</xdr:row>
      <xdr:rowOff>117747</xdr:rowOff>
    </xdr:to>
    <xdr:cxnSp macro="">
      <xdr:nvCxnSpPr>
        <xdr:cNvPr id="328" name="直線コネクタ 327"/>
        <xdr:cNvCxnSpPr/>
      </xdr:nvCxnSpPr>
      <xdr:spPr>
        <a:xfrm flipV="1">
          <a:off x="14401800" y="1082257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117747</xdr:rowOff>
    </xdr:from>
    <xdr:to>
      <xdr:col>21</xdr:col>
      <xdr:colOff>0</xdr:colOff>
      <xdr:row>64</xdr:row>
      <xdr:rowOff>42817</xdr:rowOff>
    </xdr:to>
    <xdr:cxnSp macro="">
      <xdr:nvCxnSpPr>
        <xdr:cNvPr id="331" name="直線コネクタ 330"/>
        <xdr:cNvCxnSpPr/>
      </xdr:nvCxnSpPr>
      <xdr:spPr>
        <a:xfrm flipV="1">
          <a:off x="13512800" y="1091909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105971</xdr:rowOff>
    </xdr:from>
    <xdr:ext cx="762000" cy="259045"/>
    <xdr:sp macro="" textlink="">
      <xdr:nvSpPr>
        <xdr:cNvPr id="335" name="テキスト ボックス 334"/>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69487</xdr:rowOff>
    </xdr:from>
    <xdr:to>
      <xdr:col>24</xdr:col>
      <xdr:colOff>609600</xdr:colOff>
      <xdr:row>62</xdr:row>
      <xdr:rowOff>171087</xdr:rowOff>
    </xdr:to>
    <xdr:sp macro="" textlink="">
      <xdr:nvSpPr>
        <xdr:cNvPr id="341" name="円/楕円 340"/>
        <xdr:cNvSpPr/>
      </xdr:nvSpPr>
      <xdr:spPr>
        <a:xfrm>
          <a:off x="169672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86014</xdr:rowOff>
    </xdr:from>
    <xdr:ext cx="762000" cy="259045"/>
    <xdr:sp macro="" textlink="">
      <xdr:nvSpPr>
        <xdr:cNvPr id="342" name="定員管理の状況該当値テキスト"/>
        <xdr:cNvSpPr txBox="1"/>
      </xdr:nvSpPr>
      <xdr:spPr>
        <a:xfrm>
          <a:off x="171069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93617</xdr:rowOff>
    </xdr:from>
    <xdr:to>
      <xdr:col>23</xdr:col>
      <xdr:colOff>457200</xdr:colOff>
      <xdr:row>63</xdr:row>
      <xdr:rowOff>23767</xdr:rowOff>
    </xdr:to>
    <xdr:sp macro="" textlink="">
      <xdr:nvSpPr>
        <xdr:cNvPr id="343" name="円/楕円 342"/>
        <xdr:cNvSpPr/>
      </xdr:nvSpPr>
      <xdr:spPr>
        <a:xfrm>
          <a:off x="16129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8544</xdr:rowOff>
    </xdr:from>
    <xdr:ext cx="736600" cy="259045"/>
    <xdr:sp macro="" textlink="">
      <xdr:nvSpPr>
        <xdr:cNvPr id="344" name="テキスト ボックス 343"/>
        <xdr:cNvSpPr txBox="1"/>
      </xdr:nvSpPr>
      <xdr:spPr>
        <a:xfrm>
          <a:off x="15798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141877</xdr:rowOff>
    </xdr:from>
    <xdr:to>
      <xdr:col>22</xdr:col>
      <xdr:colOff>254000</xdr:colOff>
      <xdr:row>63</xdr:row>
      <xdr:rowOff>72027</xdr:rowOff>
    </xdr:to>
    <xdr:sp macro="" textlink="">
      <xdr:nvSpPr>
        <xdr:cNvPr id="345" name="円/楕円 344"/>
        <xdr:cNvSpPr/>
      </xdr:nvSpPr>
      <xdr:spPr>
        <a:xfrm>
          <a:off x="15240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56804</xdr:rowOff>
    </xdr:from>
    <xdr:ext cx="762000" cy="259045"/>
    <xdr:sp macro="" textlink="">
      <xdr:nvSpPr>
        <xdr:cNvPr id="346" name="テキスト ボックス 345"/>
        <xdr:cNvSpPr txBox="1"/>
      </xdr:nvSpPr>
      <xdr:spPr>
        <a:xfrm>
          <a:off x="14909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66947</xdr:rowOff>
    </xdr:from>
    <xdr:to>
      <xdr:col>21</xdr:col>
      <xdr:colOff>50800</xdr:colOff>
      <xdr:row>63</xdr:row>
      <xdr:rowOff>168547</xdr:rowOff>
    </xdr:to>
    <xdr:sp macro="" textlink="">
      <xdr:nvSpPr>
        <xdr:cNvPr id="347" name="円/楕円 346"/>
        <xdr:cNvSpPr/>
      </xdr:nvSpPr>
      <xdr:spPr>
        <a:xfrm>
          <a:off x="14351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153324</xdr:rowOff>
    </xdr:from>
    <xdr:ext cx="762000" cy="259045"/>
    <xdr:sp macro="" textlink="">
      <xdr:nvSpPr>
        <xdr:cNvPr id="348" name="テキスト ボックス 347"/>
        <xdr:cNvSpPr txBox="1"/>
      </xdr:nvSpPr>
      <xdr:spPr>
        <a:xfrm>
          <a:off x="14020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163467</xdr:rowOff>
    </xdr:from>
    <xdr:to>
      <xdr:col>19</xdr:col>
      <xdr:colOff>533400</xdr:colOff>
      <xdr:row>64</xdr:row>
      <xdr:rowOff>93617</xdr:rowOff>
    </xdr:to>
    <xdr:sp macro="" textlink="">
      <xdr:nvSpPr>
        <xdr:cNvPr id="349" name="円/楕円 348"/>
        <xdr:cNvSpPr/>
      </xdr:nvSpPr>
      <xdr:spPr>
        <a:xfrm>
          <a:off x="13462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103794</xdr:rowOff>
    </xdr:from>
    <xdr:ext cx="762000" cy="259045"/>
    <xdr:sp macro="" textlink="">
      <xdr:nvSpPr>
        <xdr:cNvPr id="350" name="テキスト ボックス 349"/>
        <xdr:cNvSpPr txBox="1"/>
      </xdr:nvSpPr>
      <xdr:spPr>
        <a:xfrm>
          <a:off x="13131800" y="1073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元利償還金及び一部事務組合等の起こした地方債に係る準元利償還金等が減少したことが影響し，</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前年度から１．４ポイント低下した</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が，全国平均を上回る数値となっている。今後，大規模な事業を控えていることから，</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緊急度・住民ニーズを的確に把握した</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上で，事業の縮小・整理を図り，起債に大きく頼ることのない財政運営に努めたい。</a:t>
          </a:r>
          <a:endParaRPr kumimoji="0" lang="ja-JP" altLang="ja-JP" sz="14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66802</xdr:rowOff>
    </xdr:from>
    <xdr:to>
      <xdr:col>24</xdr:col>
      <xdr:colOff>558800</xdr:colOff>
      <xdr:row>39</xdr:row>
      <xdr:rowOff>134366</xdr:rowOff>
    </xdr:to>
    <xdr:cxnSp macro="">
      <xdr:nvCxnSpPr>
        <xdr:cNvPr id="382" name="直線コネクタ 381"/>
        <xdr:cNvCxnSpPr/>
      </xdr:nvCxnSpPr>
      <xdr:spPr>
        <a:xfrm flipV="1">
          <a:off x="16179800" y="675335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134366</xdr:rowOff>
    </xdr:from>
    <xdr:to>
      <xdr:col>23</xdr:col>
      <xdr:colOff>406400</xdr:colOff>
      <xdr:row>40</xdr:row>
      <xdr:rowOff>20828</xdr:rowOff>
    </xdr:to>
    <xdr:cxnSp macro="">
      <xdr:nvCxnSpPr>
        <xdr:cNvPr id="385" name="直線コネクタ 384"/>
        <xdr:cNvCxnSpPr/>
      </xdr:nvCxnSpPr>
      <xdr:spPr>
        <a:xfrm flipV="1">
          <a:off x="15290800" y="68209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20828</xdr:rowOff>
    </xdr:from>
    <xdr:to>
      <xdr:col>22</xdr:col>
      <xdr:colOff>203200</xdr:colOff>
      <xdr:row>40</xdr:row>
      <xdr:rowOff>102870</xdr:rowOff>
    </xdr:to>
    <xdr:cxnSp macro="">
      <xdr:nvCxnSpPr>
        <xdr:cNvPr id="388" name="直線コネクタ 387"/>
        <xdr:cNvCxnSpPr/>
      </xdr:nvCxnSpPr>
      <xdr:spPr>
        <a:xfrm flipV="1">
          <a:off x="14401800" y="687882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102870</xdr:rowOff>
    </xdr:from>
    <xdr:to>
      <xdr:col>21</xdr:col>
      <xdr:colOff>0</xdr:colOff>
      <xdr:row>40</xdr:row>
      <xdr:rowOff>127000</xdr:rowOff>
    </xdr:to>
    <xdr:cxnSp macro="">
      <xdr:nvCxnSpPr>
        <xdr:cNvPr id="391" name="直線コネクタ 390"/>
        <xdr:cNvCxnSpPr/>
      </xdr:nvCxnSpPr>
      <xdr:spPr>
        <a:xfrm flipV="1">
          <a:off x="13512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86631</xdr:rowOff>
    </xdr:from>
    <xdr:ext cx="762000" cy="259045"/>
    <xdr:sp macro="" textlink="">
      <xdr:nvSpPr>
        <xdr:cNvPr id="395" name="テキスト ボックス 394"/>
        <xdr:cNvSpPr txBox="1"/>
      </xdr:nvSpPr>
      <xdr:spPr>
        <a:xfrm>
          <a:off x="13131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16002</xdr:rowOff>
    </xdr:from>
    <xdr:to>
      <xdr:col>24</xdr:col>
      <xdr:colOff>609600</xdr:colOff>
      <xdr:row>39</xdr:row>
      <xdr:rowOff>117602</xdr:rowOff>
    </xdr:to>
    <xdr:sp macro="" textlink="">
      <xdr:nvSpPr>
        <xdr:cNvPr id="401" name="円/楕円 400"/>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159529</xdr:rowOff>
    </xdr:from>
    <xdr:ext cx="762000" cy="259045"/>
    <xdr:sp macro="" textlink="">
      <xdr:nvSpPr>
        <xdr:cNvPr id="402" name="公債費負担の状況該当値テキスト"/>
        <xdr:cNvSpPr txBox="1"/>
      </xdr:nvSpPr>
      <xdr:spPr>
        <a:xfrm>
          <a:off x="17106900" y="667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83566</xdr:rowOff>
    </xdr:from>
    <xdr:to>
      <xdr:col>23</xdr:col>
      <xdr:colOff>457200</xdr:colOff>
      <xdr:row>40</xdr:row>
      <xdr:rowOff>13716</xdr:rowOff>
    </xdr:to>
    <xdr:sp macro="" textlink="">
      <xdr:nvSpPr>
        <xdr:cNvPr id="403" name="円/楕円 402"/>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169943</xdr:rowOff>
    </xdr:from>
    <xdr:ext cx="736600" cy="259045"/>
    <xdr:sp macro="" textlink="">
      <xdr:nvSpPr>
        <xdr:cNvPr id="404" name="テキスト ボックス 403"/>
        <xdr:cNvSpPr txBox="1"/>
      </xdr:nvSpPr>
      <xdr:spPr>
        <a:xfrm>
          <a:off x="15798800" y="685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141478</xdr:rowOff>
    </xdr:from>
    <xdr:to>
      <xdr:col>22</xdr:col>
      <xdr:colOff>254000</xdr:colOff>
      <xdr:row>40</xdr:row>
      <xdr:rowOff>71628</xdr:rowOff>
    </xdr:to>
    <xdr:sp macro="" textlink="">
      <xdr:nvSpPr>
        <xdr:cNvPr id="405" name="円/楕円 404"/>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56405</xdr:rowOff>
    </xdr:from>
    <xdr:ext cx="762000" cy="259045"/>
    <xdr:sp macro="" textlink="">
      <xdr:nvSpPr>
        <xdr:cNvPr id="406" name="テキスト ボックス 405"/>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52070</xdr:rowOff>
    </xdr:from>
    <xdr:to>
      <xdr:col>21</xdr:col>
      <xdr:colOff>50800</xdr:colOff>
      <xdr:row>40</xdr:row>
      <xdr:rowOff>153670</xdr:rowOff>
    </xdr:to>
    <xdr:sp macro="" textlink="">
      <xdr:nvSpPr>
        <xdr:cNvPr id="407" name="円/楕円 406"/>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408" name="テキスト ボックス 407"/>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409" name="円/楕円 408"/>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162577</xdr:rowOff>
    </xdr:from>
    <xdr:ext cx="762000" cy="259045"/>
    <xdr:sp macro="" textlink="">
      <xdr:nvSpPr>
        <xdr:cNvPr id="410" name="テキスト ボックス 409"/>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前年度から</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１２．２</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ポイント低下している。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これは将来負担額について，退職者が前年比▲６３人となったことで退職手当負担見込額が減少したこと，地方債残高（教育施設整備事業，一般公共事業債等）の減等によるものである。今後も公債費等の義務的経費の削減を中心とする行財政改革を進め，財政の健全化に努めたい。</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125476</xdr:rowOff>
    </xdr:from>
    <xdr:to>
      <xdr:col>24</xdr:col>
      <xdr:colOff>558800</xdr:colOff>
      <xdr:row>16</xdr:row>
      <xdr:rowOff>12903</xdr:rowOff>
    </xdr:to>
    <xdr:cxnSp macro="">
      <xdr:nvCxnSpPr>
        <xdr:cNvPr id="442" name="直線コネクタ 441"/>
        <xdr:cNvCxnSpPr/>
      </xdr:nvCxnSpPr>
      <xdr:spPr>
        <a:xfrm flipV="1">
          <a:off x="16179800" y="2697226"/>
          <a:ext cx="8382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12903</xdr:rowOff>
    </xdr:from>
    <xdr:to>
      <xdr:col>23</xdr:col>
      <xdr:colOff>406400</xdr:colOff>
      <xdr:row>16</xdr:row>
      <xdr:rowOff>21590</xdr:rowOff>
    </xdr:to>
    <xdr:cxnSp macro="">
      <xdr:nvCxnSpPr>
        <xdr:cNvPr id="445" name="直線コネクタ 444"/>
        <xdr:cNvCxnSpPr/>
      </xdr:nvCxnSpPr>
      <xdr:spPr>
        <a:xfrm flipV="1">
          <a:off x="15290800" y="275610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21590</xdr:rowOff>
    </xdr:from>
    <xdr:to>
      <xdr:col>22</xdr:col>
      <xdr:colOff>203200</xdr:colOff>
      <xdr:row>16</xdr:row>
      <xdr:rowOff>92050</xdr:rowOff>
    </xdr:to>
    <xdr:cxnSp macro="">
      <xdr:nvCxnSpPr>
        <xdr:cNvPr id="448" name="直線コネクタ 447"/>
        <xdr:cNvCxnSpPr/>
      </xdr:nvCxnSpPr>
      <xdr:spPr>
        <a:xfrm flipV="1">
          <a:off x="14401800" y="2764790"/>
          <a:ext cx="8890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92050</xdr:rowOff>
    </xdr:from>
    <xdr:to>
      <xdr:col>21</xdr:col>
      <xdr:colOff>0</xdr:colOff>
      <xdr:row>16</xdr:row>
      <xdr:rowOff>168300</xdr:rowOff>
    </xdr:to>
    <xdr:cxnSp macro="">
      <xdr:nvCxnSpPr>
        <xdr:cNvPr id="451" name="直線コネクタ 450"/>
        <xdr:cNvCxnSpPr/>
      </xdr:nvCxnSpPr>
      <xdr:spPr>
        <a:xfrm flipV="1">
          <a:off x="13512800" y="2835250"/>
          <a:ext cx="889000" cy="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4" name="フローチャート : 判断 453"/>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24045</xdr:rowOff>
    </xdr:from>
    <xdr:ext cx="762000" cy="259045"/>
    <xdr:sp macro="" textlink="">
      <xdr:nvSpPr>
        <xdr:cNvPr id="455" name="テキスト ボックス 454"/>
        <xdr:cNvSpPr txBox="1"/>
      </xdr:nvSpPr>
      <xdr:spPr>
        <a:xfrm>
          <a:off x="13131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74676</xdr:rowOff>
    </xdr:from>
    <xdr:to>
      <xdr:col>24</xdr:col>
      <xdr:colOff>609600</xdr:colOff>
      <xdr:row>16</xdr:row>
      <xdr:rowOff>4826</xdr:rowOff>
    </xdr:to>
    <xdr:sp macro="" textlink="">
      <xdr:nvSpPr>
        <xdr:cNvPr id="461" name="円/楕円 460"/>
        <xdr:cNvSpPr/>
      </xdr:nvSpPr>
      <xdr:spPr>
        <a:xfrm>
          <a:off x="169672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46753</xdr:rowOff>
    </xdr:from>
    <xdr:ext cx="762000" cy="259045"/>
    <xdr:sp macro="" textlink="">
      <xdr:nvSpPr>
        <xdr:cNvPr id="462" name="将来負担の状況該当値テキスト"/>
        <xdr:cNvSpPr txBox="1"/>
      </xdr:nvSpPr>
      <xdr:spPr>
        <a:xfrm>
          <a:off x="17106900" y="261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133553</xdr:rowOff>
    </xdr:from>
    <xdr:to>
      <xdr:col>23</xdr:col>
      <xdr:colOff>457200</xdr:colOff>
      <xdr:row>16</xdr:row>
      <xdr:rowOff>63703</xdr:rowOff>
    </xdr:to>
    <xdr:sp macro="" textlink="">
      <xdr:nvSpPr>
        <xdr:cNvPr id="463" name="円/楕円 462"/>
        <xdr:cNvSpPr/>
      </xdr:nvSpPr>
      <xdr:spPr>
        <a:xfrm>
          <a:off x="16129000" y="27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48480</xdr:rowOff>
    </xdr:from>
    <xdr:ext cx="736600" cy="259045"/>
    <xdr:sp macro="" textlink="">
      <xdr:nvSpPr>
        <xdr:cNvPr id="464" name="テキスト ボックス 463"/>
        <xdr:cNvSpPr txBox="1"/>
      </xdr:nvSpPr>
      <xdr:spPr>
        <a:xfrm>
          <a:off x="15798800" y="2791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142240</xdr:rowOff>
    </xdr:from>
    <xdr:to>
      <xdr:col>22</xdr:col>
      <xdr:colOff>254000</xdr:colOff>
      <xdr:row>16</xdr:row>
      <xdr:rowOff>72390</xdr:rowOff>
    </xdr:to>
    <xdr:sp macro="" textlink="">
      <xdr:nvSpPr>
        <xdr:cNvPr id="465" name="円/楕円 464"/>
        <xdr:cNvSpPr/>
      </xdr:nvSpPr>
      <xdr:spPr>
        <a:xfrm>
          <a:off x="15240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57167</xdr:rowOff>
    </xdr:from>
    <xdr:ext cx="762000" cy="259045"/>
    <xdr:sp macro="" textlink="">
      <xdr:nvSpPr>
        <xdr:cNvPr id="466" name="テキスト ボックス 465"/>
        <xdr:cNvSpPr txBox="1"/>
      </xdr:nvSpPr>
      <xdr:spPr>
        <a:xfrm>
          <a:off x="14909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41250</xdr:rowOff>
    </xdr:from>
    <xdr:to>
      <xdr:col>21</xdr:col>
      <xdr:colOff>50800</xdr:colOff>
      <xdr:row>16</xdr:row>
      <xdr:rowOff>142850</xdr:rowOff>
    </xdr:to>
    <xdr:sp macro="" textlink="">
      <xdr:nvSpPr>
        <xdr:cNvPr id="467" name="円/楕円 466"/>
        <xdr:cNvSpPr/>
      </xdr:nvSpPr>
      <xdr:spPr>
        <a:xfrm>
          <a:off x="14351000" y="27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127627</xdr:rowOff>
    </xdr:from>
    <xdr:ext cx="762000" cy="259045"/>
    <xdr:sp macro="" textlink="">
      <xdr:nvSpPr>
        <xdr:cNvPr id="468" name="テキスト ボックス 467"/>
        <xdr:cNvSpPr txBox="1"/>
      </xdr:nvSpPr>
      <xdr:spPr>
        <a:xfrm>
          <a:off x="14020800" y="287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117500</xdr:rowOff>
    </xdr:from>
    <xdr:to>
      <xdr:col>19</xdr:col>
      <xdr:colOff>533400</xdr:colOff>
      <xdr:row>17</xdr:row>
      <xdr:rowOff>47650</xdr:rowOff>
    </xdr:to>
    <xdr:sp macro="" textlink="">
      <xdr:nvSpPr>
        <xdr:cNvPr id="469" name="円/楕円 468"/>
        <xdr:cNvSpPr/>
      </xdr:nvSpPr>
      <xdr:spPr>
        <a:xfrm>
          <a:off x="13462000" y="28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32427</xdr:rowOff>
    </xdr:from>
    <xdr:ext cx="762000" cy="259045"/>
    <xdr:sp macro="" textlink="">
      <xdr:nvSpPr>
        <xdr:cNvPr id="470" name="テキスト ボックス 469"/>
        <xdr:cNvSpPr txBox="1"/>
      </xdr:nvSpPr>
      <xdr:spPr>
        <a:xfrm>
          <a:off x="13131800" y="29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134,760
134,100
796.80
64,900,621
61,539,304
1,857,483
36,787,884
62,955,655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51.0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前年度から０．</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ポイント低下している。人件費については，定員適正化計画による職員削減</a:t>
          </a:r>
          <a:r>
            <a:rPr lang="ja-JP" altLang="en-US" sz="1100">
              <a:solidFill>
                <a:schemeClr val="dk1"/>
              </a:solidFill>
              <a:effectLst/>
              <a:latin typeface="+mn-lt"/>
              <a:ea typeface="+mn-ea"/>
              <a:cs typeface="+mn-cs"/>
            </a:rPr>
            <a:t>を継続して実施してきたことから年々</a:t>
          </a:r>
          <a:r>
            <a:rPr lang="ja-JP" altLang="ja-JP" sz="1100">
              <a:solidFill>
                <a:schemeClr val="dk1"/>
              </a:solidFill>
              <a:effectLst/>
              <a:latin typeface="+mn-lt"/>
              <a:ea typeface="+mn-ea"/>
              <a:cs typeface="+mn-cs"/>
            </a:rPr>
            <a:t>減少</a:t>
          </a:r>
          <a:r>
            <a:rPr lang="ja-JP" altLang="en-US" sz="1100">
              <a:solidFill>
                <a:schemeClr val="dk1"/>
              </a:solidFill>
              <a:effectLst/>
              <a:latin typeface="+mn-lt"/>
              <a:ea typeface="+mn-ea"/>
              <a:cs typeface="+mn-cs"/>
            </a:rPr>
            <a:t>してきて</a:t>
          </a:r>
          <a:r>
            <a:rPr lang="ja-JP" altLang="en-US" sz="1100">
              <a:solidFill>
                <a:sysClr val="windowText" lastClr="000000"/>
              </a:solidFill>
              <a:effectLst/>
              <a:latin typeface="+mn-lt"/>
              <a:ea typeface="+mn-ea"/>
              <a:cs typeface="+mn-cs"/>
            </a:rPr>
            <a:t>いる。平成２７年４月１日に定員削減の目標を達成し，平成２７年度からは定員管理計画に基づく定数管理を実施していくこととしており，人件費については引き続き抑制に努めていく。</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16510</xdr:rowOff>
    </xdr:from>
    <xdr:to>
      <xdr:col>7</xdr:col>
      <xdr:colOff>15875</xdr:colOff>
      <xdr:row>35</xdr:row>
      <xdr:rowOff>46990</xdr:rowOff>
    </xdr:to>
    <xdr:cxnSp macro="">
      <xdr:nvCxnSpPr>
        <xdr:cNvPr id="64" name="直線コネクタ 63"/>
        <xdr:cNvCxnSpPr/>
      </xdr:nvCxnSpPr>
      <xdr:spPr>
        <a:xfrm flipV="1">
          <a:off x="3987800" y="6017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107950</xdr:rowOff>
    </xdr:to>
    <xdr:cxnSp macro="">
      <xdr:nvCxnSpPr>
        <xdr:cNvPr id="67" name="直線コネクタ 66"/>
        <xdr:cNvCxnSpPr/>
      </xdr:nvCxnSpPr>
      <xdr:spPr>
        <a:xfrm flipV="1">
          <a:off x="3098800" y="6047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35</xdr:row>
      <xdr:rowOff>153670</xdr:rowOff>
    </xdr:to>
    <xdr:cxnSp macro="">
      <xdr:nvCxnSpPr>
        <xdr:cNvPr id="70" name="直線コネクタ 69"/>
        <xdr:cNvCxnSpPr/>
      </xdr:nvCxnSpPr>
      <xdr:spPr>
        <a:xfrm flipV="1">
          <a:off x="2209800" y="610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153670</xdr:rowOff>
    </xdr:from>
    <xdr:to>
      <xdr:col>3</xdr:col>
      <xdr:colOff>142875</xdr:colOff>
      <xdr:row>35</xdr:row>
      <xdr:rowOff>168910</xdr:rowOff>
    </xdr:to>
    <xdr:cxnSp macro="">
      <xdr:nvCxnSpPr>
        <xdr:cNvPr id="73" name="直線コネクタ 72"/>
        <xdr:cNvCxnSpPr/>
      </xdr:nvCxnSpPr>
      <xdr:spPr>
        <a:xfrm flipV="1">
          <a:off x="1320800" y="615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7" name="テキスト ボックス 76"/>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137160</xdr:rowOff>
    </xdr:from>
    <xdr:to>
      <xdr:col>7</xdr:col>
      <xdr:colOff>66675</xdr:colOff>
      <xdr:row>35</xdr:row>
      <xdr:rowOff>67310</xdr:rowOff>
    </xdr:to>
    <xdr:sp macro="" textlink="">
      <xdr:nvSpPr>
        <xdr:cNvPr id="83" name="円/楕円 82"/>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153687</xdr:rowOff>
    </xdr:from>
    <xdr:ext cx="762000" cy="259045"/>
    <xdr:sp macro="" textlink="">
      <xdr:nvSpPr>
        <xdr:cNvPr id="84" name="人件費該当値テキスト"/>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5" name="円/楕円 84"/>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6" name="テキスト ボックス 85"/>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7" name="円/楕円 86"/>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88" name="テキスト ボックス 87"/>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102870</xdr:rowOff>
    </xdr:from>
    <xdr:to>
      <xdr:col>3</xdr:col>
      <xdr:colOff>193675</xdr:colOff>
      <xdr:row>36</xdr:row>
      <xdr:rowOff>33020</xdr:rowOff>
    </xdr:to>
    <xdr:sp macro="" textlink="">
      <xdr:nvSpPr>
        <xdr:cNvPr id="89" name="円/楕円 88"/>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43197</xdr:rowOff>
    </xdr:from>
    <xdr:ext cx="762000" cy="259045"/>
    <xdr:sp macro="" textlink="">
      <xdr:nvSpPr>
        <xdr:cNvPr id="90" name="テキスト ボックス 89"/>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1" name="円/楕円 90"/>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58437</xdr:rowOff>
    </xdr:from>
    <xdr:ext cx="762000" cy="259045"/>
    <xdr:sp macro="" textlink="">
      <xdr:nvSpPr>
        <xdr:cNvPr id="92" name="テキスト ボックス 91"/>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前年度から０．</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ポイント上昇している。物件費については，各業務の委託や指定管理者制度の導入が進んでいる</a:t>
          </a:r>
          <a:r>
            <a:rPr lang="ja-JP" altLang="en-US" sz="1100">
              <a:solidFill>
                <a:schemeClr val="dk1"/>
              </a:solidFill>
              <a:effectLst/>
              <a:latin typeface="+mn-lt"/>
              <a:ea typeface="+mn-ea"/>
              <a:cs typeface="+mn-cs"/>
            </a:rPr>
            <a:t>ことが主な要因となり年々増加傾向にある。平成２６年度については，</a:t>
          </a:r>
          <a:r>
            <a:rPr lang="ja-JP" altLang="ja-JP" sz="1100">
              <a:solidFill>
                <a:schemeClr val="dk1"/>
              </a:solidFill>
              <a:effectLst/>
              <a:latin typeface="+mn-lt"/>
              <a:ea typeface="+mn-ea"/>
              <a:cs typeface="+mn-cs"/>
            </a:rPr>
            <a:t>消費税率改正（５％⇒８％）</a:t>
          </a:r>
          <a:r>
            <a:rPr lang="ja-JP" altLang="en-US" sz="1100">
              <a:solidFill>
                <a:schemeClr val="dk1"/>
              </a:solidFill>
              <a:effectLst/>
              <a:latin typeface="+mn-lt"/>
              <a:ea typeface="+mn-ea"/>
              <a:cs typeface="+mn-cs"/>
            </a:rPr>
            <a:t>や電気料金の値上げなども増加要因となっている。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8890</xdr:rowOff>
    </xdr:from>
    <xdr:to>
      <xdr:col>24</xdr:col>
      <xdr:colOff>31750</xdr:colOff>
      <xdr:row>13</xdr:row>
      <xdr:rowOff>69850</xdr:rowOff>
    </xdr:to>
    <xdr:cxnSp macro="">
      <xdr:nvCxnSpPr>
        <xdr:cNvPr id="125" name="直線コネクタ 124"/>
        <xdr:cNvCxnSpPr/>
      </xdr:nvCxnSpPr>
      <xdr:spPr>
        <a:xfrm>
          <a:off x="15671800" y="2237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142240</xdr:rowOff>
    </xdr:from>
    <xdr:to>
      <xdr:col>22</xdr:col>
      <xdr:colOff>565150</xdr:colOff>
      <xdr:row>13</xdr:row>
      <xdr:rowOff>8890</xdr:rowOff>
    </xdr:to>
    <xdr:cxnSp macro="">
      <xdr:nvCxnSpPr>
        <xdr:cNvPr id="128" name="直線コネクタ 127"/>
        <xdr:cNvCxnSpPr/>
      </xdr:nvCxnSpPr>
      <xdr:spPr>
        <a:xfrm>
          <a:off x="14782800" y="2199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58420</xdr:rowOff>
    </xdr:from>
    <xdr:to>
      <xdr:col>21</xdr:col>
      <xdr:colOff>361950</xdr:colOff>
      <xdr:row>12</xdr:row>
      <xdr:rowOff>142240</xdr:rowOff>
    </xdr:to>
    <xdr:cxnSp macro="">
      <xdr:nvCxnSpPr>
        <xdr:cNvPr id="131" name="直線コネクタ 130"/>
        <xdr:cNvCxnSpPr/>
      </xdr:nvCxnSpPr>
      <xdr:spPr>
        <a:xfrm>
          <a:off x="13893800" y="2115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58420</xdr:rowOff>
    </xdr:from>
    <xdr:to>
      <xdr:col>20</xdr:col>
      <xdr:colOff>158750</xdr:colOff>
      <xdr:row>12</xdr:row>
      <xdr:rowOff>81280</xdr:rowOff>
    </xdr:to>
    <xdr:cxnSp macro="">
      <xdr:nvCxnSpPr>
        <xdr:cNvPr id="134" name="直線コネクタ 133"/>
        <xdr:cNvCxnSpPr/>
      </xdr:nvCxnSpPr>
      <xdr:spPr>
        <a:xfrm flipV="1">
          <a:off x="13004800" y="211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25417</xdr:rowOff>
    </xdr:from>
    <xdr:ext cx="762000" cy="259045"/>
    <xdr:sp macro="" textlink="">
      <xdr:nvSpPr>
        <xdr:cNvPr id="138" name="テキスト ボックス 137"/>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19050</xdr:rowOff>
    </xdr:from>
    <xdr:to>
      <xdr:col>24</xdr:col>
      <xdr:colOff>82550</xdr:colOff>
      <xdr:row>13</xdr:row>
      <xdr:rowOff>120650</xdr:rowOff>
    </xdr:to>
    <xdr:sp macro="" textlink="">
      <xdr:nvSpPr>
        <xdr:cNvPr id="144" name="円/楕円 143"/>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99077</xdr:rowOff>
    </xdr:from>
    <xdr:ext cx="762000" cy="259045"/>
    <xdr:sp macro="" textlink="">
      <xdr:nvSpPr>
        <xdr:cNvPr id="145" name="物件費該当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129540</xdr:rowOff>
    </xdr:from>
    <xdr:to>
      <xdr:col>22</xdr:col>
      <xdr:colOff>615950</xdr:colOff>
      <xdr:row>13</xdr:row>
      <xdr:rowOff>59690</xdr:rowOff>
    </xdr:to>
    <xdr:sp macro="" textlink="">
      <xdr:nvSpPr>
        <xdr:cNvPr id="146" name="円/楕円 145"/>
        <xdr:cNvSpPr/>
      </xdr:nvSpPr>
      <xdr:spPr>
        <a:xfrm>
          <a:off x="15621000" y="21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69867</xdr:rowOff>
    </xdr:from>
    <xdr:ext cx="736600" cy="259045"/>
    <xdr:sp macro="" textlink="">
      <xdr:nvSpPr>
        <xdr:cNvPr id="147" name="テキスト ボックス 146"/>
        <xdr:cNvSpPr txBox="1"/>
      </xdr:nvSpPr>
      <xdr:spPr>
        <a:xfrm>
          <a:off x="15290800" y="195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91440</xdr:rowOff>
    </xdr:from>
    <xdr:to>
      <xdr:col>21</xdr:col>
      <xdr:colOff>412750</xdr:colOff>
      <xdr:row>13</xdr:row>
      <xdr:rowOff>21590</xdr:rowOff>
    </xdr:to>
    <xdr:sp macro="" textlink="">
      <xdr:nvSpPr>
        <xdr:cNvPr id="148" name="円/楕円 147"/>
        <xdr:cNvSpPr/>
      </xdr:nvSpPr>
      <xdr:spPr>
        <a:xfrm>
          <a:off x="14732000" y="21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31767</xdr:rowOff>
    </xdr:from>
    <xdr:ext cx="762000" cy="259045"/>
    <xdr:sp macro="" textlink="">
      <xdr:nvSpPr>
        <xdr:cNvPr id="149" name="テキスト ボックス 148"/>
        <xdr:cNvSpPr txBox="1"/>
      </xdr:nvSpPr>
      <xdr:spPr>
        <a:xfrm>
          <a:off x="14401800" y="191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7620</xdr:rowOff>
    </xdr:from>
    <xdr:to>
      <xdr:col>20</xdr:col>
      <xdr:colOff>209550</xdr:colOff>
      <xdr:row>12</xdr:row>
      <xdr:rowOff>109220</xdr:rowOff>
    </xdr:to>
    <xdr:sp macro="" textlink="">
      <xdr:nvSpPr>
        <xdr:cNvPr id="150" name="円/楕円 149"/>
        <xdr:cNvSpPr/>
      </xdr:nvSpPr>
      <xdr:spPr>
        <a:xfrm>
          <a:off x="13843000" y="20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119397</xdr:rowOff>
    </xdr:from>
    <xdr:ext cx="762000" cy="259045"/>
    <xdr:sp macro="" textlink="">
      <xdr:nvSpPr>
        <xdr:cNvPr id="151" name="テキスト ボックス 150"/>
        <xdr:cNvSpPr txBox="1"/>
      </xdr:nvSpPr>
      <xdr:spPr>
        <a:xfrm>
          <a:off x="13512800" y="183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30480</xdr:rowOff>
    </xdr:from>
    <xdr:to>
      <xdr:col>19</xdr:col>
      <xdr:colOff>6350</xdr:colOff>
      <xdr:row>12</xdr:row>
      <xdr:rowOff>132080</xdr:rowOff>
    </xdr:to>
    <xdr:sp macro="" textlink="">
      <xdr:nvSpPr>
        <xdr:cNvPr id="152" name="円/楕円 151"/>
        <xdr:cNvSpPr/>
      </xdr:nvSpPr>
      <xdr:spPr>
        <a:xfrm>
          <a:off x="12954000" y="20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142257</xdr:rowOff>
    </xdr:from>
    <xdr:ext cx="762000" cy="259045"/>
    <xdr:sp macro="" textlink="">
      <xdr:nvSpPr>
        <xdr:cNvPr id="153" name="テキスト ボックス 152"/>
        <xdr:cNvSpPr txBox="1"/>
      </xdr:nvSpPr>
      <xdr:spPr>
        <a:xfrm>
          <a:off x="12623800" y="185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ea"/>
              <a:ea typeface="+mn-ea"/>
              <a:cs typeface="+mn-cs"/>
            </a:rPr>
            <a:t>前年度から０．６ポイント</a:t>
          </a:r>
          <a:r>
            <a:rPr lang="ja-JP" altLang="en-US" sz="1100">
              <a:solidFill>
                <a:schemeClr val="dk1"/>
              </a:solidFill>
              <a:effectLst/>
              <a:latin typeface="+mn-ea"/>
              <a:ea typeface="+mn-ea"/>
              <a:cs typeface="+mn-cs"/>
            </a:rPr>
            <a:t>上昇</a:t>
          </a:r>
          <a:r>
            <a:rPr lang="ja-JP" altLang="ja-JP" sz="1100">
              <a:solidFill>
                <a:schemeClr val="dk1"/>
              </a:solidFill>
              <a:effectLst/>
              <a:latin typeface="+mn-ea"/>
              <a:ea typeface="+mn-ea"/>
              <a:cs typeface="+mn-cs"/>
            </a:rPr>
            <a:t>している。障害者福祉サービス扶助費や生活保護費</a:t>
          </a:r>
          <a:r>
            <a:rPr lang="ja-JP" altLang="en-US" sz="1100">
              <a:solidFill>
                <a:schemeClr val="dk1"/>
              </a:solidFill>
              <a:effectLst/>
              <a:latin typeface="+mn-ea"/>
              <a:ea typeface="+mn-ea"/>
              <a:cs typeface="+mn-cs"/>
            </a:rPr>
            <a:t>が年々</a:t>
          </a:r>
          <a:r>
            <a:rPr lang="ja-JP" altLang="ja-JP" sz="1100">
              <a:solidFill>
                <a:schemeClr val="dk1"/>
              </a:solidFill>
              <a:effectLst/>
              <a:latin typeface="+mn-ea"/>
              <a:ea typeface="+mn-ea"/>
              <a:cs typeface="+mn-cs"/>
            </a:rPr>
            <a:t>増加し</a:t>
          </a:r>
          <a:r>
            <a:rPr lang="ja-JP" altLang="en-US" sz="1100">
              <a:solidFill>
                <a:schemeClr val="dk1"/>
              </a:solidFill>
              <a:effectLst/>
              <a:latin typeface="+mn-ea"/>
              <a:ea typeface="+mn-ea"/>
              <a:cs typeface="+mn-cs"/>
            </a:rPr>
            <a:t>ていることに加え，保育園の新設に伴う児童保育運営委託料の増加などが主な要因となっている。社会</a:t>
          </a:r>
          <a:r>
            <a:rPr lang="ja-JP" altLang="ja-JP" sz="1100">
              <a:solidFill>
                <a:schemeClr val="dk1"/>
              </a:solidFill>
              <a:effectLst/>
              <a:latin typeface="+mn-ea"/>
              <a:ea typeface="+mn-ea"/>
              <a:cs typeface="+mn-cs"/>
            </a:rPr>
            <a:t>保障関連経費は景気の状況や雇用環境など</a:t>
          </a:r>
          <a:r>
            <a:rPr lang="ja-JP" altLang="en-US" sz="1100">
              <a:solidFill>
                <a:schemeClr val="dk1"/>
              </a:solidFill>
              <a:effectLst/>
              <a:latin typeface="+mn-ea"/>
              <a:ea typeface="+mn-ea"/>
              <a:cs typeface="+mn-cs"/>
            </a:rPr>
            <a:t>にも大きく左右されるため，</a:t>
          </a:r>
          <a:r>
            <a:rPr lang="ja-JP" altLang="ja-JP" sz="1100">
              <a:solidFill>
                <a:schemeClr val="dk1"/>
              </a:solidFill>
              <a:effectLst/>
              <a:latin typeface="+mn-ea"/>
              <a:ea typeface="+mn-ea"/>
              <a:cs typeface="+mn-cs"/>
            </a:rPr>
            <a:t>自治体単独の取り組みだけでは</a:t>
          </a:r>
          <a:r>
            <a:rPr lang="ja-JP" altLang="en-US" sz="1100">
              <a:solidFill>
                <a:schemeClr val="dk1"/>
              </a:solidFill>
              <a:effectLst/>
              <a:latin typeface="+mn-ea"/>
              <a:ea typeface="+mn-ea"/>
              <a:cs typeface="+mn-cs"/>
            </a:rPr>
            <a:t>改善が難しい</a:t>
          </a:r>
          <a:r>
            <a:rPr lang="ja-JP" altLang="ja-JP" sz="1100">
              <a:solidFill>
                <a:schemeClr val="dk1"/>
              </a:solidFill>
              <a:effectLst/>
              <a:latin typeface="+mn-ea"/>
              <a:ea typeface="+mn-ea"/>
              <a:cs typeface="+mn-cs"/>
            </a:rPr>
            <a:t>状況にある。</a:t>
          </a:r>
          <a:endParaRPr lang="ja-JP" altLang="ja-JP" sz="1400">
            <a:effectLst/>
            <a:latin typeface="+mn-ea"/>
            <a:ea typeface="+mn-ea"/>
          </a:endParaRPr>
        </a:p>
        <a:p>
          <a:endParaRPr kumimoji="1" lang="ja-JP" altLang="en-US" sz="13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94343</xdr:rowOff>
    </xdr:to>
    <xdr:cxnSp macro="">
      <xdr:nvCxnSpPr>
        <xdr:cNvPr id="188" name="直線コネクタ 187"/>
        <xdr:cNvCxnSpPr/>
      </xdr:nvCxnSpPr>
      <xdr:spPr>
        <a:xfrm>
          <a:off x="3987800" y="9287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29028</xdr:rowOff>
    </xdr:to>
    <xdr:cxnSp macro="">
      <xdr:nvCxnSpPr>
        <xdr:cNvPr id="191" name="直線コネクタ 190"/>
        <xdr:cNvCxnSpPr/>
      </xdr:nvCxnSpPr>
      <xdr:spPr>
        <a:xfrm>
          <a:off x="3098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135165</xdr:rowOff>
    </xdr:to>
    <xdr:cxnSp macro="">
      <xdr:nvCxnSpPr>
        <xdr:cNvPr id="194" name="直線コネクタ 193"/>
        <xdr:cNvCxnSpPr/>
      </xdr:nvCxnSpPr>
      <xdr:spPr>
        <a:xfrm>
          <a:off x="2209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113393</xdr:rowOff>
    </xdr:from>
    <xdr:to>
      <xdr:col>3</xdr:col>
      <xdr:colOff>142875</xdr:colOff>
      <xdr:row>53</xdr:row>
      <xdr:rowOff>135165</xdr:rowOff>
    </xdr:to>
    <xdr:cxnSp macro="">
      <xdr:nvCxnSpPr>
        <xdr:cNvPr id="197" name="直線コネクタ 196"/>
        <xdr:cNvCxnSpPr/>
      </xdr:nvCxnSpPr>
      <xdr:spPr>
        <a:xfrm>
          <a:off x="1320800" y="9200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140805</xdr:rowOff>
    </xdr:from>
    <xdr:ext cx="762000" cy="259045"/>
    <xdr:sp macro="" textlink="">
      <xdr:nvSpPr>
        <xdr:cNvPr id="201" name="テキスト ボックス 200"/>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7" name="円/楕円 206"/>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08"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9" name="円/楕円 208"/>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10" name="テキスト ボックス 209"/>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1" name="円/楕円 210"/>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2" name="テキスト ボックス 211"/>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3" name="円/楕円 212"/>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4" name="テキスト ボックス 213"/>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62593</xdr:rowOff>
    </xdr:from>
    <xdr:to>
      <xdr:col>1</xdr:col>
      <xdr:colOff>676275</xdr:colOff>
      <xdr:row>53</xdr:row>
      <xdr:rowOff>164193</xdr:rowOff>
    </xdr:to>
    <xdr:sp macro="" textlink="">
      <xdr:nvSpPr>
        <xdr:cNvPr id="215" name="円/楕円 214"/>
        <xdr:cNvSpPr/>
      </xdr:nvSpPr>
      <xdr:spPr>
        <a:xfrm>
          <a:off x="1270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2920</xdr:rowOff>
    </xdr:from>
    <xdr:ext cx="762000" cy="259045"/>
    <xdr:sp macro="" textlink="">
      <xdr:nvSpPr>
        <xdr:cNvPr id="216" name="テキスト ボックス 215"/>
        <xdr:cNvSpPr txBox="1"/>
      </xdr:nvSpPr>
      <xdr:spPr>
        <a:xfrm>
          <a:off x="939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前年度から０．</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ポイント上昇している。</a:t>
          </a:r>
          <a:r>
            <a:rPr lang="ja-JP" altLang="en-US" sz="1100">
              <a:solidFill>
                <a:schemeClr val="dk1"/>
              </a:solidFill>
              <a:effectLst/>
              <a:latin typeface="+mn-lt"/>
              <a:ea typeface="+mn-ea"/>
              <a:cs typeface="+mn-cs"/>
            </a:rPr>
            <a:t>維持補修費について，復興事業の影響などにより道路補修経費が増加していることや，積雪量の増加による除雪経費の増などがあり，また他会計への繰出金についても下水道事業への公債費繰出しなど経常経費が増加したことが主な要因となってい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120650</xdr:rowOff>
    </xdr:from>
    <xdr:to>
      <xdr:col>24</xdr:col>
      <xdr:colOff>31750</xdr:colOff>
      <xdr:row>58</xdr:row>
      <xdr:rowOff>38100</xdr:rowOff>
    </xdr:to>
    <xdr:cxnSp macro="">
      <xdr:nvCxnSpPr>
        <xdr:cNvPr id="249" name="直線コネクタ 248"/>
        <xdr:cNvCxnSpPr/>
      </xdr:nvCxnSpPr>
      <xdr:spPr>
        <a:xfrm>
          <a:off x="15671800" y="9893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44450</xdr:rowOff>
    </xdr:from>
    <xdr:to>
      <xdr:col>22</xdr:col>
      <xdr:colOff>565150</xdr:colOff>
      <xdr:row>57</xdr:row>
      <xdr:rowOff>120650</xdr:rowOff>
    </xdr:to>
    <xdr:cxnSp macro="">
      <xdr:nvCxnSpPr>
        <xdr:cNvPr id="252" name="直線コネクタ 251"/>
        <xdr:cNvCxnSpPr/>
      </xdr:nvCxnSpPr>
      <xdr:spPr>
        <a:xfrm>
          <a:off x="14782800" y="9817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152400</xdr:rowOff>
    </xdr:from>
    <xdr:to>
      <xdr:col>21</xdr:col>
      <xdr:colOff>361950</xdr:colOff>
      <xdr:row>57</xdr:row>
      <xdr:rowOff>44450</xdr:rowOff>
    </xdr:to>
    <xdr:cxnSp macro="">
      <xdr:nvCxnSpPr>
        <xdr:cNvPr id="255" name="直線コネクタ 254"/>
        <xdr:cNvCxnSpPr/>
      </xdr:nvCxnSpPr>
      <xdr:spPr>
        <a:xfrm>
          <a:off x="13893800" y="975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152400</xdr:rowOff>
    </xdr:to>
    <xdr:cxnSp macro="">
      <xdr:nvCxnSpPr>
        <xdr:cNvPr id="258" name="直線コネクタ 257"/>
        <xdr:cNvCxnSpPr/>
      </xdr:nvCxnSpPr>
      <xdr:spPr>
        <a:xfrm>
          <a:off x="13004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2" name="テキスト ボックス 261"/>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158750</xdr:rowOff>
    </xdr:from>
    <xdr:to>
      <xdr:col>24</xdr:col>
      <xdr:colOff>82550</xdr:colOff>
      <xdr:row>58</xdr:row>
      <xdr:rowOff>88900</xdr:rowOff>
    </xdr:to>
    <xdr:sp macro="" textlink="">
      <xdr:nvSpPr>
        <xdr:cNvPr id="268" name="円/楕円 267"/>
        <xdr:cNvSpPr/>
      </xdr:nvSpPr>
      <xdr:spPr>
        <a:xfrm>
          <a:off x="16459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130827</xdr:rowOff>
    </xdr:from>
    <xdr:ext cx="762000" cy="259045"/>
    <xdr:sp macro="" textlink="">
      <xdr:nvSpPr>
        <xdr:cNvPr id="269" name="その他該当値テキスト"/>
        <xdr:cNvSpPr txBox="1"/>
      </xdr:nvSpPr>
      <xdr:spPr>
        <a:xfrm>
          <a:off x="16598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69850</xdr:rowOff>
    </xdr:from>
    <xdr:to>
      <xdr:col>22</xdr:col>
      <xdr:colOff>615950</xdr:colOff>
      <xdr:row>58</xdr:row>
      <xdr:rowOff>0</xdr:rowOff>
    </xdr:to>
    <xdr:sp macro="" textlink="">
      <xdr:nvSpPr>
        <xdr:cNvPr id="270" name="円/楕円 269"/>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156227</xdr:rowOff>
    </xdr:from>
    <xdr:ext cx="736600" cy="259045"/>
    <xdr:sp macro="" textlink="">
      <xdr:nvSpPr>
        <xdr:cNvPr id="271" name="テキスト ボックス 270"/>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165100</xdr:rowOff>
    </xdr:from>
    <xdr:to>
      <xdr:col>21</xdr:col>
      <xdr:colOff>412750</xdr:colOff>
      <xdr:row>57</xdr:row>
      <xdr:rowOff>95250</xdr:rowOff>
    </xdr:to>
    <xdr:sp macro="" textlink="">
      <xdr:nvSpPr>
        <xdr:cNvPr id="272" name="円/楕円 271"/>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80027</xdr:rowOff>
    </xdr:from>
    <xdr:ext cx="762000" cy="259045"/>
    <xdr:sp macro="" textlink="">
      <xdr:nvSpPr>
        <xdr:cNvPr id="273" name="テキスト ボックス 272"/>
        <xdr:cNvSpPr txBox="1"/>
      </xdr:nvSpPr>
      <xdr:spPr>
        <a:xfrm>
          <a:off x="14401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101600</xdr:rowOff>
    </xdr:from>
    <xdr:to>
      <xdr:col>20</xdr:col>
      <xdr:colOff>209550</xdr:colOff>
      <xdr:row>57</xdr:row>
      <xdr:rowOff>31750</xdr:rowOff>
    </xdr:to>
    <xdr:sp macro="" textlink="">
      <xdr:nvSpPr>
        <xdr:cNvPr id="274" name="円/楕円 273"/>
        <xdr:cNvSpPr/>
      </xdr:nvSpPr>
      <xdr:spPr>
        <a:xfrm>
          <a:off x="13843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75" name="テキスト ボックス 274"/>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6" name="円/楕円 275"/>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7" name="テキスト ボックス 276"/>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前年度から</a:t>
          </a:r>
          <a:r>
            <a:rPr lang="ja-JP" altLang="en-US" sz="1100">
              <a:solidFill>
                <a:schemeClr val="dk1"/>
              </a:solidFill>
              <a:effectLst/>
              <a:latin typeface="+mn-lt"/>
              <a:ea typeface="+mn-ea"/>
              <a:cs typeface="+mn-cs"/>
            </a:rPr>
            <a:t>１．４</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している。一部事務組合負担金や公営企業会計への負担金等支出</a:t>
          </a:r>
          <a:r>
            <a:rPr lang="ja-JP" altLang="en-US" sz="1100">
              <a:solidFill>
                <a:schemeClr val="dk1"/>
              </a:solidFill>
              <a:effectLst/>
              <a:latin typeface="+mn-lt"/>
              <a:ea typeface="+mn-ea"/>
              <a:cs typeface="+mn-cs"/>
            </a:rPr>
            <a:t>額の増加が主な要因である。特に病院事業会計に対する不採算地区病院分の補助金については，年々増加している傾向にある。今後，病院改革プランの見直しに併せて，一般会計からの補助のあり方について検討することと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149860</xdr:rowOff>
    </xdr:from>
    <xdr:to>
      <xdr:col>24</xdr:col>
      <xdr:colOff>31750</xdr:colOff>
      <xdr:row>39</xdr:row>
      <xdr:rowOff>85090</xdr:rowOff>
    </xdr:to>
    <xdr:cxnSp macro="">
      <xdr:nvCxnSpPr>
        <xdr:cNvPr id="309" name="直線コネクタ 308"/>
        <xdr:cNvCxnSpPr/>
      </xdr:nvCxnSpPr>
      <xdr:spPr>
        <a:xfrm>
          <a:off x="15671800" y="66649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149860</xdr:rowOff>
    </xdr:from>
    <xdr:to>
      <xdr:col>22</xdr:col>
      <xdr:colOff>565150</xdr:colOff>
      <xdr:row>38</xdr:row>
      <xdr:rowOff>165100</xdr:rowOff>
    </xdr:to>
    <xdr:cxnSp macro="">
      <xdr:nvCxnSpPr>
        <xdr:cNvPr id="312" name="直線コネクタ 311"/>
        <xdr:cNvCxnSpPr/>
      </xdr:nvCxnSpPr>
      <xdr:spPr>
        <a:xfrm flipV="1">
          <a:off x="14782800" y="6664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165100</xdr:rowOff>
    </xdr:from>
    <xdr:to>
      <xdr:col>21</xdr:col>
      <xdr:colOff>361950</xdr:colOff>
      <xdr:row>39</xdr:row>
      <xdr:rowOff>69850</xdr:rowOff>
    </xdr:to>
    <xdr:cxnSp macro="">
      <xdr:nvCxnSpPr>
        <xdr:cNvPr id="315" name="直線コネクタ 314"/>
        <xdr:cNvCxnSpPr/>
      </xdr:nvCxnSpPr>
      <xdr:spPr>
        <a:xfrm flipV="1">
          <a:off x="13893800" y="6680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69850</xdr:rowOff>
    </xdr:from>
    <xdr:to>
      <xdr:col>20</xdr:col>
      <xdr:colOff>158750</xdr:colOff>
      <xdr:row>39</xdr:row>
      <xdr:rowOff>130810</xdr:rowOff>
    </xdr:to>
    <xdr:cxnSp macro="">
      <xdr:nvCxnSpPr>
        <xdr:cNvPr id="318" name="直線コネクタ 317"/>
        <xdr:cNvCxnSpPr/>
      </xdr:nvCxnSpPr>
      <xdr:spPr>
        <a:xfrm flipV="1">
          <a:off x="13004800" y="6756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34290</xdr:rowOff>
    </xdr:from>
    <xdr:to>
      <xdr:col>24</xdr:col>
      <xdr:colOff>82550</xdr:colOff>
      <xdr:row>39</xdr:row>
      <xdr:rowOff>135890</xdr:rowOff>
    </xdr:to>
    <xdr:sp macro="" textlink="">
      <xdr:nvSpPr>
        <xdr:cNvPr id="328" name="円/楕円 327"/>
        <xdr:cNvSpPr/>
      </xdr:nvSpPr>
      <xdr:spPr>
        <a:xfrm>
          <a:off x="16459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6367</xdr:rowOff>
    </xdr:from>
    <xdr:ext cx="762000" cy="259045"/>
    <xdr:sp macro="" textlink="">
      <xdr:nvSpPr>
        <xdr:cNvPr id="329" name="補助費等該当値テキスト"/>
        <xdr:cNvSpPr txBox="1"/>
      </xdr:nvSpPr>
      <xdr:spPr>
        <a:xfrm>
          <a:off x="16598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99060</xdr:rowOff>
    </xdr:from>
    <xdr:to>
      <xdr:col>22</xdr:col>
      <xdr:colOff>615950</xdr:colOff>
      <xdr:row>39</xdr:row>
      <xdr:rowOff>29210</xdr:rowOff>
    </xdr:to>
    <xdr:sp macro="" textlink="">
      <xdr:nvSpPr>
        <xdr:cNvPr id="330" name="円/楕円 329"/>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13987</xdr:rowOff>
    </xdr:from>
    <xdr:ext cx="736600" cy="259045"/>
    <xdr:sp macro="" textlink="">
      <xdr:nvSpPr>
        <xdr:cNvPr id="331" name="テキスト ボックス 330"/>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114300</xdr:rowOff>
    </xdr:from>
    <xdr:to>
      <xdr:col>21</xdr:col>
      <xdr:colOff>412750</xdr:colOff>
      <xdr:row>39</xdr:row>
      <xdr:rowOff>44450</xdr:rowOff>
    </xdr:to>
    <xdr:sp macro="" textlink="">
      <xdr:nvSpPr>
        <xdr:cNvPr id="332" name="円/楕円 331"/>
        <xdr:cNvSpPr/>
      </xdr:nvSpPr>
      <xdr:spPr>
        <a:xfrm>
          <a:off x="14732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29227</xdr:rowOff>
    </xdr:from>
    <xdr:ext cx="762000" cy="259045"/>
    <xdr:sp macro="" textlink="">
      <xdr:nvSpPr>
        <xdr:cNvPr id="333" name="テキスト ボックス 332"/>
        <xdr:cNvSpPr txBox="1"/>
      </xdr:nvSpPr>
      <xdr:spPr>
        <a:xfrm>
          <a:off x="14401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19050</xdr:rowOff>
    </xdr:from>
    <xdr:to>
      <xdr:col>20</xdr:col>
      <xdr:colOff>209550</xdr:colOff>
      <xdr:row>39</xdr:row>
      <xdr:rowOff>120650</xdr:rowOff>
    </xdr:to>
    <xdr:sp macro="" textlink="">
      <xdr:nvSpPr>
        <xdr:cNvPr id="334" name="円/楕円 333"/>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105427</xdr:rowOff>
    </xdr:from>
    <xdr:ext cx="762000" cy="259045"/>
    <xdr:sp macro="" textlink="">
      <xdr:nvSpPr>
        <xdr:cNvPr id="335" name="テキスト ボックス 334"/>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80010</xdr:rowOff>
    </xdr:from>
    <xdr:to>
      <xdr:col>19</xdr:col>
      <xdr:colOff>6350</xdr:colOff>
      <xdr:row>40</xdr:row>
      <xdr:rowOff>10160</xdr:rowOff>
    </xdr:to>
    <xdr:sp macro="" textlink="">
      <xdr:nvSpPr>
        <xdr:cNvPr id="336" name="円/楕円 335"/>
        <xdr:cNvSpPr/>
      </xdr:nvSpPr>
      <xdr:spPr>
        <a:xfrm>
          <a:off x="12954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166387</xdr:rowOff>
    </xdr:from>
    <xdr:ext cx="762000" cy="259045"/>
    <xdr:sp macro="" textlink="">
      <xdr:nvSpPr>
        <xdr:cNvPr id="337" name="テキスト ボックス 336"/>
        <xdr:cNvSpPr txBox="1"/>
      </xdr:nvSpPr>
      <xdr:spPr>
        <a:xfrm>
          <a:off x="12623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ea"/>
              <a:ea typeface="+mn-ea"/>
              <a:cs typeface="+mn-cs"/>
            </a:rPr>
            <a:t>前年度から０．</a:t>
          </a:r>
          <a:r>
            <a:rPr lang="ja-JP" altLang="en-US" sz="1100">
              <a:solidFill>
                <a:schemeClr val="dk1"/>
              </a:solidFill>
              <a:effectLst/>
              <a:latin typeface="+mn-ea"/>
              <a:ea typeface="+mn-ea"/>
              <a:cs typeface="+mn-cs"/>
            </a:rPr>
            <a:t>４</a:t>
          </a:r>
          <a:r>
            <a:rPr lang="ja-JP" altLang="ja-JP" sz="1100">
              <a:solidFill>
                <a:schemeClr val="dk1"/>
              </a:solidFill>
              <a:effectLst/>
              <a:latin typeface="+mn-ea"/>
              <a:ea typeface="+mn-ea"/>
              <a:cs typeface="+mn-cs"/>
            </a:rPr>
            <a:t>ポイント</a:t>
          </a:r>
          <a:r>
            <a:rPr lang="ja-JP" altLang="en-US" sz="1100">
              <a:solidFill>
                <a:schemeClr val="dk1"/>
              </a:solidFill>
              <a:effectLst/>
              <a:latin typeface="+mn-ea"/>
              <a:ea typeface="+mn-ea"/>
              <a:cs typeface="+mn-cs"/>
            </a:rPr>
            <a:t>低下</a:t>
          </a:r>
          <a:r>
            <a:rPr lang="ja-JP" altLang="ja-JP" sz="1100">
              <a:solidFill>
                <a:schemeClr val="dk1"/>
              </a:solidFill>
              <a:effectLst/>
              <a:latin typeface="+mn-ea"/>
              <a:ea typeface="+mn-ea"/>
              <a:cs typeface="+mn-cs"/>
            </a:rPr>
            <a:t>している。</a:t>
          </a:r>
          <a:r>
            <a:rPr lang="ja-JP" altLang="en-US" sz="1100">
              <a:solidFill>
                <a:schemeClr val="dk1"/>
              </a:solidFill>
              <a:effectLst/>
              <a:latin typeface="+mn-ea"/>
              <a:ea typeface="+mn-ea"/>
              <a:cs typeface="+mn-cs"/>
            </a:rPr>
            <a:t>毎年度継続して高利債の繰上償還を実施してきており，低利債への切替が進んだことから公債費は年々減少してきている。</a:t>
          </a:r>
          <a:r>
            <a:rPr lang="ja-JP" altLang="ja-JP" sz="1100">
              <a:solidFill>
                <a:schemeClr val="dk1"/>
              </a:solidFill>
              <a:effectLst/>
              <a:latin typeface="+mn-ea"/>
              <a:ea typeface="+mn-ea"/>
              <a:cs typeface="+mn-cs"/>
            </a:rPr>
            <a:t>今後も計画的な繰上償還や低利への借換えなどを行いながら，公債費の抑制に努め</a:t>
          </a:r>
          <a:r>
            <a:rPr lang="ja-JP" altLang="en-US" sz="1100">
              <a:solidFill>
                <a:schemeClr val="dk1"/>
              </a:solidFill>
              <a:effectLst/>
              <a:latin typeface="+mn-ea"/>
              <a:ea typeface="+mn-ea"/>
              <a:cs typeface="+mn-cs"/>
            </a:rPr>
            <a:t>ていく</a:t>
          </a:r>
          <a:r>
            <a:rPr lang="ja-JP" altLang="ja-JP" sz="1100">
              <a:solidFill>
                <a:schemeClr val="dk1"/>
              </a:solidFill>
              <a:effectLst/>
              <a:latin typeface="+mn-ea"/>
              <a:ea typeface="+mn-ea"/>
              <a:cs typeface="+mn-cs"/>
            </a:rPr>
            <a:t>。</a:t>
          </a:r>
          <a:endParaRPr lang="ja-JP" altLang="ja-JP" sz="1400">
            <a:effectLst/>
            <a:latin typeface="+mn-ea"/>
            <a:ea typeface="+mn-ea"/>
          </a:endParaRPr>
        </a:p>
        <a:p>
          <a:endParaRPr kumimoji="1" lang="ja-JP" altLang="en-US" sz="13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49276</xdr:rowOff>
    </xdr:from>
    <xdr:to>
      <xdr:col>7</xdr:col>
      <xdr:colOff>15875</xdr:colOff>
      <xdr:row>78</xdr:row>
      <xdr:rowOff>67563</xdr:rowOff>
    </xdr:to>
    <xdr:cxnSp macro="">
      <xdr:nvCxnSpPr>
        <xdr:cNvPr id="367" name="直線コネクタ 366"/>
        <xdr:cNvCxnSpPr/>
      </xdr:nvCxnSpPr>
      <xdr:spPr>
        <a:xfrm flipV="1">
          <a:off x="3987800" y="134223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62992</xdr:rowOff>
    </xdr:from>
    <xdr:to>
      <xdr:col>5</xdr:col>
      <xdr:colOff>549275</xdr:colOff>
      <xdr:row>78</xdr:row>
      <xdr:rowOff>67563</xdr:rowOff>
    </xdr:to>
    <xdr:cxnSp macro="">
      <xdr:nvCxnSpPr>
        <xdr:cNvPr id="370" name="直線コネクタ 369"/>
        <xdr:cNvCxnSpPr/>
      </xdr:nvCxnSpPr>
      <xdr:spPr>
        <a:xfrm>
          <a:off x="3098800" y="134360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62992</xdr:rowOff>
    </xdr:from>
    <xdr:to>
      <xdr:col>4</xdr:col>
      <xdr:colOff>346075</xdr:colOff>
      <xdr:row>78</xdr:row>
      <xdr:rowOff>81280</xdr:rowOff>
    </xdr:to>
    <xdr:cxnSp macro="">
      <xdr:nvCxnSpPr>
        <xdr:cNvPr id="373" name="直線コネクタ 372"/>
        <xdr:cNvCxnSpPr/>
      </xdr:nvCxnSpPr>
      <xdr:spPr>
        <a:xfrm flipV="1">
          <a:off x="2209800" y="13436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72137</xdr:rowOff>
    </xdr:from>
    <xdr:to>
      <xdr:col>3</xdr:col>
      <xdr:colOff>142875</xdr:colOff>
      <xdr:row>78</xdr:row>
      <xdr:rowOff>81280</xdr:rowOff>
    </xdr:to>
    <xdr:cxnSp macro="">
      <xdr:nvCxnSpPr>
        <xdr:cNvPr id="376" name="直線コネクタ 375"/>
        <xdr:cNvCxnSpPr/>
      </xdr:nvCxnSpPr>
      <xdr:spPr>
        <a:xfrm>
          <a:off x="1320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86" name="円/楕円 385"/>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142003</xdr:rowOff>
    </xdr:from>
    <xdr:ext cx="762000" cy="259045"/>
    <xdr:sp macro="" textlink="">
      <xdr:nvSpPr>
        <xdr:cNvPr id="387" name="公債費該当値テキスト"/>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xdr:rowOff>
    </xdr:from>
    <xdr:to>
      <xdr:col>5</xdr:col>
      <xdr:colOff>600075</xdr:colOff>
      <xdr:row>78</xdr:row>
      <xdr:rowOff>118363</xdr:rowOff>
    </xdr:to>
    <xdr:sp macro="" textlink="">
      <xdr:nvSpPr>
        <xdr:cNvPr id="388" name="円/楕円 387"/>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89" name="テキスト ボックス 388"/>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xdr:rowOff>
    </xdr:from>
    <xdr:to>
      <xdr:col>4</xdr:col>
      <xdr:colOff>396875</xdr:colOff>
      <xdr:row>78</xdr:row>
      <xdr:rowOff>113792</xdr:rowOff>
    </xdr:to>
    <xdr:sp macro="" textlink="">
      <xdr:nvSpPr>
        <xdr:cNvPr id="390" name="円/楕円 389"/>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98569</xdr:rowOff>
    </xdr:from>
    <xdr:ext cx="762000" cy="259045"/>
    <xdr:sp macro="" textlink="">
      <xdr:nvSpPr>
        <xdr:cNvPr id="391" name="テキスト ボックス 390"/>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92" name="円/楕円 391"/>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93" name="テキスト ボックス 392"/>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94" name="円/楕円 393"/>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95" name="テキスト ボックス 394"/>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前年度から</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ポイント上昇している。主に</a:t>
          </a:r>
          <a:r>
            <a:rPr lang="ja-JP" altLang="en-US" sz="1100">
              <a:solidFill>
                <a:schemeClr val="dk1"/>
              </a:solidFill>
              <a:effectLst/>
              <a:latin typeface="+mn-lt"/>
              <a:ea typeface="+mn-ea"/>
              <a:cs typeface="+mn-cs"/>
            </a:rPr>
            <a:t>補助費，</a:t>
          </a:r>
          <a:r>
            <a:rPr lang="ja-JP" altLang="ja-JP" sz="1100">
              <a:solidFill>
                <a:schemeClr val="dk1"/>
              </a:solidFill>
              <a:effectLst/>
              <a:latin typeface="+mn-lt"/>
              <a:ea typeface="+mn-ea"/>
              <a:cs typeface="+mn-cs"/>
            </a:rPr>
            <a:t>物件費</a:t>
          </a:r>
          <a:r>
            <a:rPr lang="ja-JP" altLang="en-US" sz="1100">
              <a:solidFill>
                <a:schemeClr val="dk1"/>
              </a:solidFill>
              <a:effectLst/>
              <a:latin typeface="+mn-lt"/>
              <a:ea typeface="+mn-ea"/>
              <a:cs typeface="+mn-cs"/>
            </a:rPr>
            <a:t>，扶助費</a:t>
          </a:r>
          <a:r>
            <a:rPr lang="ja-JP" altLang="ja-JP" sz="1100">
              <a:solidFill>
                <a:schemeClr val="dk1"/>
              </a:solidFill>
              <a:effectLst/>
              <a:latin typeface="+mn-lt"/>
              <a:ea typeface="+mn-ea"/>
              <a:cs typeface="+mn-cs"/>
            </a:rPr>
            <a:t>において上昇が大きく，人件費</a:t>
          </a:r>
          <a:r>
            <a:rPr lang="ja-JP" altLang="en-US" sz="1100">
              <a:solidFill>
                <a:schemeClr val="dk1"/>
              </a:solidFill>
              <a:effectLst/>
              <a:latin typeface="+mn-lt"/>
              <a:ea typeface="+mn-ea"/>
              <a:cs typeface="+mn-cs"/>
            </a:rPr>
            <a:t>や公債費の</a:t>
          </a:r>
          <a:r>
            <a:rPr lang="ja-JP" altLang="ja-JP" sz="1100">
              <a:solidFill>
                <a:schemeClr val="dk1"/>
              </a:solidFill>
              <a:effectLst/>
              <a:latin typeface="+mn-lt"/>
              <a:ea typeface="+mn-ea"/>
              <a:cs typeface="+mn-cs"/>
            </a:rPr>
            <a:t>削減分の効果</a:t>
          </a:r>
          <a:r>
            <a:rPr lang="ja-JP" altLang="en-US" sz="1100">
              <a:solidFill>
                <a:schemeClr val="dk1"/>
              </a:solidFill>
              <a:effectLst/>
              <a:latin typeface="+mn-lt"/>
              <a:ea typeface="+mn-ea"/>
              <a:cs typeface="+mn-cs"/>
            </a:rPr>
            <a:t>以上に，指標の悪化を招いている状況にある。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69850</xdr:rowOff>
    </xdr:from>
    <xdr:to>
      <xdr:col>24</xdr:col>
      <xdr:colOff>31750</xdr:colOff>
      <xdr:row>76</xdr:row>
      <xdr:rowOff>40132</xdr:rowOff>
    </xdr:to>
    <xdr:cxnSp macro="">
      <xdr:nvCxnSpPr>
        <xdr:cNvPr id="426" name="直線コネクタ 425"/>
        <xdr:cNvCxnSpPr/>
      </xdr:nvCxnSpPr>
      <xdr:spPr>
        <a:xfrm>
          <a:off x="15671800" y="1292860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37846</xdr:rowOff>
    </xdr:from>
    <xdr:to>
      <xdr:col>22</xdr:col>
      <xdr:colOff>565150</xdr:colOff>
      <xdr:row>75</xdr:row>
      <xdr:rowOff>69850</xdr:rowOff>
    </xdr:to>
    <xdr:cxnSp macro="">
      <xdr:nvCxnSpPr>
        <xdr:cNvPr id="429" name="直線コネクタ 428"/>
        <xdr:cNvCxnSpPr/>
      </xdr:nvCxnSpPr>
      <xdr:spPr>
        <a:xfrm>
          <a:off x="14782800" y="128965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37846</xdr:rowOff>
    </xdr:from>
    <xdr:to>
      <xdr:col>21</xdr:col>
      <xdr:colOff>361950</xdr:colOff>
      <xdr:row>75</xdr:row>
      <xdr:rowOff>37846</xdr:rowOff>
    </xdr:to>
    <xdr:cxnSp macro="">
      <xdr:nvCxnSpPr>
        <xdr:cNvPr id="432" name="直線コネクタ 431"/>
        <xdr:cNvCxnSpPr/>
      </xdr:nvCxnSpPr>
      <xdr:spPr>
        <a:xfrm>
          <a:off x="13893800" y="12896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37846</xdr:rowOff>
    </xdr:from>
    <xdr:to>
      <xdr:col>20</xdr:col>
      <xdr:colOff>158750</xdr:colOff>
      <xdr:row>75</xdr:row>
      <xdr:rowOff>78994</xdr:rowOff>
    </xdr:to>
    <xdr:cxnSp macro="">
      <xdr:nvCxnSpPr>
        <xdr:cNvPr id="435" name="直線コネクタ 434"/>
        <xdr:cNvCxnSpPr/>
      </xdr:nvCxnSpPr>
      <xdr:spPr>
        <a:xfrm flipV="1">
          <a:off x="13004800" y="128965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39" name="テキスト ボックス 438"/>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160782</xdr:rowOff>
    </xdr:from>
    <xdr:to>
      <xdr:col>24</xdr:col>
      <xdr:colOff>82550</xdr:colOff>
      <xdr:row>76</xdr:row>
      <xdr:rowOff>90932</xdr:rowOff>
    </xdr:to>
    <xdr:sp macro="" textlink="">
      <xdr:nvSpPr>
        <xdr:cNvPr id="445" name="円/楕円 444"/>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5859</xdr:rowOff>
    </xdr:from>
    <xdr:ext cx="762000" cy="259045"/>
    <xdr:sp macro="" textlink="">
      <xdr:nvSpPr>
        <xdr:cNvPr id="446" name="公債費以外該当値テキスト"/>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19050</xdr:rowOff>
    </xdr:from>
    <xdr:to>
      <xdr:col>22</xdr:col>
      <xdr:colOff>615950</xdr:colOff>
      <xdr:row>75</xdr:row>
      <xdr:rowOff>120650</xdr:rowOff>
    </xdr:to>
    <xdr:sp macro="" textlink="">
      <xdr:nvSpPr>
        <xdr:cNvPr id="447" name="円/楕円 446"/>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48" name="テキスト ボックス 447"/>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158496</xdr:rowOff>
    </xdr:from>
    <xdr:to>
      <xdr:col>21</xdr:col>
      <xdr:colOff>412750</xdr:colOff>
      <xdr:row>75</xdr:row>
      <xdr:rowOff>88646</xdr:rowOff>
    </xdr:to>
    <xdr:sp macro="" textlink="">
      <xdr:nvSpPr>
        <xdr:cNvPr id="449" name="円/楕円 448"/>
        <xdr:cNvSpPr/>
      </xdr:nvSpPr>
      <xdr:spPr>
        <a:xfrm>
          <a:off x="14732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98823</xdr:rowOff>
    </xdr:from>
    <xdr:ext cx="762000" cy="259045"/>
    <xdr:sp macro="" textlink="">
      <xdr:nvSpPr>
        <xdr:cNvPr id="450" name="テキスト ボックス 449"/>
        <xdr:cNvSpPr txBox="1"/>
      </xdr:nvSpPr>
      <xdr:spPr>
        <a:xfrm>
          <a:off x="14401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158496</xdr:rowOff>
    </xdr:from>
    <xdr:to>
      <xdr:col>20</xdr:col>
      <xdr:colOff>209550</xdr:colOff>
      <xdr:row>75</xdr:row>
      <xdr:rowOff>88646</xdr:rowOff>
    </xdr:to>
    <xdr:sp macro="" textlink="">
      <xdr:nvSpPr>
        <xdr:cNvPr id="451" name="円/楕円 450"/>
        <xdr:cNvSpPr/>
      </xdr:nvSpPr>
      <xdr:spPr>
        <a:xfrm>
          <a:off x="13843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98823</xdr:rowOff>
    </xdr:from>
    <xdr:ext cx="762000" cy="259045"/>
    <xdr:sp macro="" textlink="">
      <xdr:nvSpPr>
        <xdr:cNvPr id="452" name="テキスト ボックス 451"/>
        <xdr:cNvSpPr txBox="1"/>
      </xdr:nvSpPr>
      <xdr:spPr>
        <a:xfrm>
          <a:off x="13512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28194</xdr:rowOff>
    </xdr:from>
    <xdr:to>
      <xdr:col>19</xdr:col>
      <xdr:colOff>6350</xdr:colOff>
      <xdr:row>75</xdr:row>
      <xdr:rowOff>129794</xdr:rowOff>
    </xdr:to>
    <xdr:sp macro="" textlink="">
      <xdr:nvSpPr>
        <xdr:cNvPr id="453" name="円/楕円 452"/>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139971</xdr:rowOff>
    </xdr:from>
    <xdr:ext cx="762000" cy="259045"/>
    <xdr:sp macro="" textlink="">
      <xdr:nvSpPr>
        <xdr:cNvPr id="454" name="テキスト ボックス 453"/>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宮城県大崎市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52324</xdr:rowOff>
    </xdr:from>
    <xdr:to>
      <xdr:col>4</xdr:col>
      <xdr:colOff>1117600</xdr:colOff>
      <xdr:row>13</xdr:row>
      <xdr:rowOff>73192</xdr:rowOff>
    </xdr:to>
    <xdr:cxnSp macro="">
      <xdr:nvCxnSpPr>
        <xdr:cNvPr id="52" name="直線コネクタ 51"/>
        <xdr:cNvCxnSpPr/>
      </xdr:nvCxnSpPr>
      <xdr:spPr bwMode="auto">
        <a:xfrm>
          <a:off x="5003800" y="2328799"/>
          <a:ext cx="647700" cy="20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1346</xdr:rowOff>
    </xdr:from>
    <xdr:to>
      <xdr:col>4</xdr:col>
      <xdr:colOff>469900</xdr:colOff>
      <xdr:row>13</xdr:row>
      <xdr:rowOff>52324</xdr:rowOff>
    </xdr:to>
    <xdr:cxnSp macro="">
      <xdr:nvCxnSpPr>
        <xdr:cNvPr id="55" name="直線コネクタ 54"/>
        <xdr:cNvCxnSpPr/>
      </xdr:nvCxnSpPr>
      <xdr:spPr bwMode="auto">
        <a:xfrm>
          <a:off x="4305300" y="2277821"/>
          <a:ext cx="698500" cy="50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171163</xdr:rowOff>
    </xdr:from>
    <xdr:to>
      <xdr:col>3</xdr:col>
      <xdr:colOff>904875</xdr:colOff>
      <xdr:row>13</xdr:row>
      <xdr:rowOff>1346</xdr:rowOff>
    </xdr:to>
    <xdr:cxnSp macro="">
      <xdr:nvCxnSpPr>
        <xdr:cNvPr id="58" name="直線コネクタ 57"/>
        <xdr:cNvCxnSpPr/>
      </xdr:nvCxnSpPr>
      <xdr:spPr bwMode="auto">
        <a:xfrm>
          <a:off x="3606800" y="2104738"/>
          <a:ext cx="698500" cy="173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106045</xdr:rowOff>
    </xdr:from>
    <xdr:to>
      <xdr:col>3</xdr:col>
      <xdr:colOff>206375</xdr:colOff>
      <xdr:row>11</xdr:row>
      <xdr:rowOff>171163</xdr:rowOff>
    </xdr:to>
    <xdr:cxnSp macro="">
      <xdr:nvCxnSpPr>
        <xdr:cNvPr id="61" name="直線コネクタ 60"/>
        <xdr:cNvCxnSpPr/>
      </xdr:nvCxnSpPr>
      <xdr:spPr bwMode="auto">
        <a:xfrm>
          <a:off x="2908300" y="2039620"/>
          <a:ext cx="698500" cy="65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135907</xdr:rowOff>
    </xdr:from>
    <xdr:ext cx="762000" cy="259045"/>
    <xdr:sp macro="" textlink="">
      <xdr:nvSpPr>
        <xdr:cNvPr id="65" name="テキスト ボックス 64"/>
        <xdr:cNvSpPr txBox="1"/>
      </xdr:nvSpPr>
      <xdr:spPr>
        <a:xfrm>
          <a:off x="2527300" y="258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22392</xdr:rowOff>
    </xdr:from>
    <xdr:to>
      <xdr:col>5</xdr:col>
      <xdr:colOff>34925</xdr:colOff>
      <xdr:row>13</xdr:row>
      <xdr:rowOff>123992</xdr:rowOff>
    </xdr:to>
    <xdr:sp macro="" textlink="">
      <xdr:nvSpPr>
        <xdr:cNvPr id="71" name="円/楕円 70"/>
        <xdr:cNvSpPr/>
      </xdr:nvSpPr>
      <xdr:spPr bwMode="auto">
        <a:xfrm>
          <a:off x="5600700" y="2298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38919</xdr:rowOff>
    </xdr:from>
    <xdr:ext cx="762000" cy="259045"/>
    <xdr:sp macro="" textlink="">
      <xdr:nvSpPr>
        <xdr:cNvPr id="72" name="人口1人当たり決算額の推移該当値テキスト130"/>
        <xdr:cNvSpPr txBox="1"/>
      </xdr:nvSpPr>
      <xdr:spPr>
        <a:xfrm>
          <a:off x="5740400" y="214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78,606</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1524</xdr:rowOff>
    </xdr:from>
    <xdr:to>
      <xdr:col>4</xdr:col>
      <xdr:colOff>520700</xdr:colOff>
      <xdr:row>13</xdr:row>
      <xdr:rowOff>103124</xdr:rowOff>
    </xdr:to>
    <xdr:sp macro="" textlink="">
      <xdr:nvSpPr>
        <xdr:cNvPr id="73" name="円/楕円 72"/>
        <xdr:cNvSpPr/>
      </xdr:nvSpPr>
      <xdr:spPr bwMode="auto">
        <a:xfrm>
          <a:off x="4953000" y="2277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113301</xdr:rowOff>
    </xdr:from>
    <xdr:ext cx="736600" cy="259045"/>
    <xdr:sp macro="" textlink="">
      <xdr:nvSpPr>
        <xdr:cNvPr id="74" name="テキスト ボックス 73"/>
        <xdr:cNvSpPr txBox="1"/>
      </xdr:nvSpPr>
      <xdr:spPr>
        <a:xfrm>
          <a:off x="4622800" y="2046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79,245</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121996</xdr:rowOff>
    </xdr:from>
    <xdr:to>
      <xdr:col>3</xdr:col>
      <xdr:colOff>955675</xdr:colOff>
      <xdr:row>13</xdr:row>
      <xdr:rowOff>52146</xdr:rowOff>
    </xdr:to>
    <xdr:sp macro="" textlink="">
      <xdr:nvSpPr>
        <xdr:cNvPr id="75" name="円/楕円 74"/>
        <xdr:cNvSpPr/>
      </xdr:nvSpPr>
      <xdr:spPr bwMode="auto">
        <a:xfrm>
          <a:off x="4254500" y="2227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62323</xdr:rowOff>
    </xdr:from>
    <xdr:ext cx="762000" cy="259045"/>
    <xdr:sp macro="" textlink="">
      <xdr:nvSpPr>
        <xdr:cNvPr id="76" name="テキスト ボックス 75"/>
        <xdr:cNvSpPr txBox="1"/>
      </xdr:nvSpPr>
      <xdr:spPr>
        <a:xfrm>
          <a:off x="3924300" y="199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80,806</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120363</xdr:rowOff>
    </xdr:from>
    <xdr:to>
      <xdr:col>3</xdr:col>
      <xdr:colOff>257175</xdr:colOff>
      <xdr:row>12</xdr:row>
      <xdr:rowOff>50513</xdr:rowOff>
    </xdr:to>
    <xdr:sp macro="" textlink="">
      <xdr:nvSpPr>
        <xdr:cNvPr id="77" name="円/楕円 76"/>
        <xdr:cNvSpPr/>
      </xdr:nvSpPr>
      <xdr:spPr bwMode="auto">
        <a:xfrm>
          <a:off x="3556000" y="2053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60690</xdr:rowOff>
    </xdr:from>
    <xdr:ext cx="762000" cy="259045"/>
    <xdr:sp macro="" textlink="">
      <xdr:nvSpPr>
        <xdr:cNvPr id="78" name="テキスト ボックス 77"/>
        <xdr:cNvSpPr txBox="1"/>
      </xdr:nvSpPr>
      <xdr:spPr>
        <a:xfrm>
          <a:off x="3225800" y="182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86,106</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55245</xdr:rowOff>
    </xdr:from>
    <xdr:to>
      <xdr:col>2</xdr:col>
      <xdr:colOff>692150</xdr:colOff>
      <xdr:row>11</xdr:row>
      <xdr:rowOff>156845</xdr:rowOff>
    </xdr:to>
    <xdr:sp macro="" textlink="">
      <xdr:nvSpPr>
        <xdr:cNvPr id="79" name="円/楕円 78"/>
        <xdr:cNvSpPr/>
      </xdr:nvSpPr>
      <xdr:spPr bwMode="auto">
        <a:xfrm>
          <a:off x="2857500" y="198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167022</xdr:rowOff>
    </xdr:from>
    <xdr:ext cx="762000" cy="259045"/>
    <xdr:sp macro="" textlink="">
      <xdr:nvSpPr>
        <xdr:cNvPr id="80" name="テキスト ボックス 79"/>
        <xdr:cNvSpPr txBox="1"/>
      </xdr:nvSpPr>
      <xdr:spPr>
        <a:xfrm>
          <a:off x="2527300" y="175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222522</xdr:rowOff>
    </xdr:from>
    <xdr:to>
      <xdr:col>4</xdr:col>
      <xdr:colOff>1117600</xdr:colOff>
      <xdr:row>34</xdr:row>
      <xdr:rowOff>315399</xdr:rowOff>
    </xdr:to>
    <xdr:cxnSp macro="">
      <xdr:nvCxnSpPr>
        <xdr:cNvPr id="115" name="直線コネクタ 114"/>
        <xdr:cNvCxnSpPr/>
      </xdr:nvCxnSpPr>
      <xdr:spPr bwMode="auto">
        <a:xfrm>
          <a:off x="5003800" y="6489972"/>
          <a:ext cx="647700" cy="92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222522</xdr:rowOff>
    </xdr:from>
    <xdr:to>
      <xdr:col>4</xdr:col>
      <xdr:colOff>469900</xdr:colOff>
      <xdr:row>34</xdr:row>
      <xdr:rowOff>222816</xdr:rowOff>
    </xdr:to>
    <xdr:cxnSp macro="">
      <xdr:nvCxnSpPr>
        <xdr:cNvPr id="118" name="直線コネクタ 117"/>
        <xdr:cNvCxnSpPr/>
      </xdr:nvCxnSpPr>
      <xdr:spPr bwMode="auto">
        <a:xfrm flipV="1">
          <a:off x="4305300" y="6489972"/>
          <a:ext cx="698500" cy="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1172</xdr:rowOff>
    </xdr:from>
    <xdr:to>
      <xdr:col>3</xdr:col>
      <xdr:colOff>904875</xdr:colOff>
      <xdr:row>34</xdr:row>
      <xdr:rowOff>222816</xdr:rowOff>
    </xdr:to>
    <xdr:cxnSp macro="">
      <xdr:nvCxnSpPr>
        <xdr:cNvPr id="121" name="直線コネクタ 120"/>
        <xdr:cNvCxnSpPr/>
      </xdr:nvCxnSpPr>
      <xdr:spPr bwMode="auto">
        <a:xfrm>
          <a:off x="3606800" y="6268622"/>
          <a:ext cx="698500" cy="221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261253</xdr:rowOff>
    </xdr:from>
    <xdr:to>
      <xdr:col>3</xdr:col>
      <xdr:colOff>206375</xdr:colOff>
      <xdr:row>34</xdr:row>
      <xdr:rowOff>1172</xdr:rowOff>
    </xdr:to>
    <xdr:cxnSp macro="">
      <xdr:nvCxnSpPr>
        <xdr:cNvPr id="124" name="直線コネクタ 123"/>
        <xdr:cNvCxnSpPr/>
      </xdr:nvCxnSpPr>
      <xdr:spPr bwMode="auto">
        <a:xfrm>
          <a:off x="2908300" y="6185803"/>
          <a:ext cx="698500" cy="82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265023</xdr:rowOff>
    </xdr:from>
    <xdr:ext cx="762000" cy="259045"/>
    <xdr:sp macro="" textlink="">
      <xdr:nvSpPr>
        <xdr:cNvPr id="128" name="テキスト ボックス 127"/>
        <xdr:cNvSpPr txBox="1"/>
      </xdr:nvSpPr>
      <xdr:spPr>
        <a:xfrm>
          <a:off x="2527300" y="65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264599</xdr:rowOff>
    </xdr:from>
    <xdr:to>
      <xdr:col>5</xdr:col>
      <xdr:colOff>34925</xdr:colOff>
      <xdr:row>35</xdr:row>
      <xdr:rowOff>23299</xdr:rowOff>
    </xdr:to>
    <xdr:sp macro="" textlink="">
      <xdr:nvSpPr>
        <xdr:cNvPr id="134" name="円/楕円 133"/>
        <xdr:cNvSpPr/>
      </xdr:nvSpPr>
      <xdr:spPr bwMode="auto">
        <a:xfrm>
          <a:off x="5600700" y="653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109676</xdr:rowOff>
    </xdr:from>
    <xdr:ext cx="762000" cy="259045"/>
    <xdr:sp macro="" textlink="">
      <xdr:nvSpPr>
        <xdr:cNvPr id="135" name="人口1人当たり決算額の推移該当値テキスト445"/>
        <xdr:cNvSpPr txBox="1"/>
      </xdr:nvSpPr>
      <xdr:spPr>
        <a:xfrm>
          <a:off x="5740400" y="63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21,481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171722</xdr:rowOff>
    </xdr:from>
    <xdr:to>
      <xdr:col>4</xdr:col>
      <xdr:colOff>520700</xdr:colOff>
      <xdr:row>34</xdr:row>
      <xdr:rowOff>273322</xdr:rowOff>
    </xdr:to>
    <xdr:sp macro="" textlink="">
      <xdr:nvSpPr>
        <xdr:cNvPr id="136" name="円/楕円 135"/>
        <xdr:cNvSpPr/>
      </xdr:nvSpPr>
      <xdr:spPr bwMode="auto">
        <a:xfrm>
          <a:off x="4953000" y="6439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283499</xdr:rowOff>
    </xdr:from>
    <xdr:ext cx="736600" cy="259045"/>
    <xdr:sp macro="" textlink="">
      <xdr:nvSpPr>
        <xdr:cNvPr id="137" name="テキスト ボックス 136"/>
        <xdr:cNvSpPr txBox="1"/>
      </xdr:nvSpPr>
      <xdr:spPr>
        <a:xfrm>
          <a:off x="4622800" y="620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24,325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172016</xdr:rowOff>
    </xdr:from>
    <xdr:to>
      <xdr:col>3</xdr:col>
      <xdr:colOff>955675</xdr:colOff>
      <xdr:row>34</xdr:row>
      <xdr:rowOff>273616</xdr:rowOff>
    </xdr:to>
    <xdr:sp macro="" textlink="">
      <xdr:nvSpPr>
        <xdr:cNvPr id="138" name="円/楕円 137"/>
        <xdr:cNvSpPr/>
      </xdr:nvSpPr>
      <xdr:spPr bwMode="auto">
        <a:xfrm>
          <a:off x="4254500" y="6439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283793</xdr:rowOff>
    </xdr:from>
    <xdr:ext cx="762000" cy="259045"/>
    <xdr:sp macro="" textlink="">
      <xdr:nvSpPr>
        <xdr:cNvPr id="139" name="テキスト ボックス 138"/>
        <xdr:cNvSpPr txBox="1"/>
      </xdr:nvSpPr>
      <xdr:spPr>
        <a:xfrm>
          <a:off x="3924300" y="62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24,316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293272</xdr:rowOff>
    </xdr:from>
    <xdr:to>
      <xdr:col>3</xdr:col>
      <xdr:colOff>257175</xdr:colOff>
      <xdr:row>34</xdr:row>
      <xdr:rowOff>51972</xdr:rowOff>
    </xdr:to>
    <xdr:sp macro="" textlink="">
      <xdr:nvSpPr>
        <xdr:cNvPr id="140" name="円/楕円 139"/>
        <xdr:cNvSpPr/>
      </xdr:nvSpPr>
      <xdr:spPr bwMode="auto">
        <a:xfrm>
          <a:off x="3556000" y="6217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62149</xdr:rowOff>
    </xdr:from>
    <xdr:ext cx="762000" cy="259045"/>
    <xdr:sp macro="" textlink="">
      <xdr:nvSpPr>
        <xdr:cNvPr id="141" name="テキスト ボックス 140"/>
        <xdr:cNvSpPr txBox="1"/>
      </xdr:nvSpPr>
      <xdr:spPr>
        <a:xfrm>
          <a:off x="3225800" y="598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31,103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210453</xdr:rowOff>
    </xdr:from>
    <xdr:to>
      <xdr:col>2</xdr:col>
      <xdr:colOff>692150</xdr:colOff>
      <xdr:row>33</xdr:row>
      <xdr:rowOff>312053</xdr:rowOff>
    </xdr:to>
    <xdr:sp macro="" textlink="">
      <xdr:nvSpPr>
        <xdr:cNvPr id="142" name="円/楕円 141"/>
        <xdr:cNvSpPr/>
      </xdr:nvSpPr>
      <xdr:spPr bwMode="auto">
        <a:xfrm>
          <a:off x="2857500" y="613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150780</xdr:rowOff>
    </xdr:from>
    <xdr:ext cx="762000" cy="259045"/>
    <xdr:sp macro="" textlink="">
      <xdr:nvSpPr>
        <xdr:cNvPr id="143" name="テキスト ボックス 142"/>
        <xdr:cNvSpPr txBox="1"/>
      </xdr:nvSpPr>
      <xdr:spPr>
        <a:xfrm>
          <a:off x="2527300" y="590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dk1"/>
              </a:solidFill>
              <a:effectLst/>
              <a:latin typeface="+mn-lt"/>
              <a:ea typeface="+mn-ea"/>
              <a:cs typeface="+mn-cs"/>
            </a:rPr>
            <a:t>財政調整基金現在高比率については３４．６％となり，現在高は１２，７３４百万円となっている。財政調整基金については，平成２８年度からの交付税合併算定替の逓減や新病院建設に伴う元金償還分の繰出増加に備えた積立を実施してきており，現在高が増加している。</a:t>
          </a:r>
          <a:endParaRPr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実質収支額については，平成２２年度から５％を超える状況となっている。</a:t>
          </a:r>
          <a:r>
            <a:rPr lang="ja-JP" altLang="ja-JP" sz="1000" b="0" i="0" baseline="0">
              <a:solidFill>
                <a:schemeClr val="dk1"/>
              </a:solidFill>
              <a:effectLst/>
              <a:latin typeface="+mn-lt"/>
              <a:ea typeface="+mn-ea"/>
              <a:cs typeface="+mn-cs"/>
            </a:rPr>
            <a:t>震災関連事業を優先に事業執行していることから，通常事業経費において不用額が多く発生していることが要因となっている。</a:t>
          </a:r>
          <a:r>
            <a:rPr lang="ja-JP" altLang="en-US" sz="1000" b="0" i="0" baseline="0">
              <a:solidFill>
                <a:schemeClr val="dk1"/>
              </a:solidFill>
              <a:effectLst/>
              <a:latin typeface="+mn-lt"/>
              <a:ea typeface="+mn-ea"/>
              <a:cs typeface="+mn-cs"/>
            </a:rPr>
            <a:t>　</a:t>
          </a:r>
          <a:endParaRPr lang="en-US" altLang="ja-JP" sz="10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0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mn-lt"/>
              <a:ea typeface="+mn-ea"/>
              <a:cs typeface="+mn-cs"/>
            </a:rPr>
            <a:t>実質単年度収支においては，</a:t>
          </a:r>
          <a:r>
            <a:rPr lang="ja-JP" altLang="en-US" sz="1000" b="0" i="0" baseline="0">
              <a:solidFill>
                <a:schemeClr val="dk1"/>
              </a:solidFill>
              <a:effectLst/>
              <a:latin typeface="+mn-lt"/>
              <a:ea typeface="+mn-ea"/>
              <a:cs typeface="+mn-cs"/>
            </a:rPr>
            <a:t>本年度はマイナスとなっている。</a:t>
          </a:r>
          <a:r>
            <a:rPr lang="ja-JP" altLang="ja-JP" sz="1000">
              <a:solidFill>
                <a:schemeClr val="dk1"/>
              </a:solidFill>
              <a:effectLst/>
              <a:latin typeface="+mn-lt"/>
              <a:ea typeface="+mn-ea"/>
              <a:cs typeface="+mn-cs"/>
            </a:rPr>
            <a:t>これは，平成</a:t>
          </a:r>
          <a:r>
            <a:rPr lang="en-US" altLang="ja-JP" sz="1000">
              <a:solidFill>
                <a:schemeClr val="dk1"/>
              </a:solidFill>
              <a:effectLst/>
              <a:latin typeface="+mn-lt"/>
              <a:ea typeface="+mn-ea"/>
              <a:cs typeface="+mn-cs"/>
            </a:rPr>
            <a:t>27</a:t>
          </a:r>
          <a:r>
            <a:rPr lang="ja-JP" altLang="ja-JP" sz="1000">
              <a:solidFill>
                <a:schemeClr val="dk1"/>
              </a:solidFill>
              <a:effectLst/>
              <a:latin typeface="+mn-lt"/>
              <a:ea typeface="+mn-ea"/>
              <a:cs typeface="+mn-cs"/>
            </a:rPr>
            <a:t>年度</a:t>
          </a:r>
          <a:r>
            <a:rPr lang="ja-JP" altLang="en-US" sz="1000">
              <a:solidFill>
                <a:schemeClr val="dk1"/>
              </a:solidFill>
              <a:effectLst/>
              <a:latin typeface="+mn-lt"/>
              <a:ea typeface="+mn-ea"/>
              <a:cs typeface="+mn-cs"/>
            </a:rPr>
            <a:t>への</a:t>
          </a:r>
          <a:r>
            <a:rPr lang="ja-JP" altLang="ja-JP" sz="1000">
              <a:solidFill>
                <a:schemeClr val="dk1"/>
              </a:solidFill>
              <a:effectLst/>
              <a:latin typeface="+mn-lt"/>
              <a:ea typeface="+mn-ea"/>
              <a:cs typeface="+mn-cs"/>
            </a:rPr>
            <a:t>繰越事業</a:t>
          </a:r>
          <a:r>
            <a:rPr lang="ja-JP" altLang="en-US" sz="1000">
              <a:solidFill>
                <a:schemeClr val="dk1"/>
              </a:solidFill>
              <a:effectLst/>
              <a:latin typeface="+mn-lt"/>
              <a:ea typeface="+mn-ea"/>
              <a:cs typeface="+mn-cs"/>
            </a:rPr>
            <a:t>が多く発生することから，</a:t>
          </a:r>
          <a:r>
            <a:rPr lang="ja-JP" altLang="ja-JP" sz="1000">
              <a:solidFill>
                <a:schemeClr val="dk1"/>
              </a:solidFill>
              <a:effectLst/>
              <a:latin typeface="+mn-lt"/>
              <a:ea typeface="+mn-ea"/>
              <a:cs typeface="+mn-cs"/>
            </a:rPr>
            <a:t>財源確保のために，</a:t>
          </a:r>
          <a:r>
            <a:rPr lang="ja-JP" altLang="en-US" sz="1000">
              <a:solidFill>
                <a:schemeClr val="dk1"/>
              </a:solidFill>
              <a:effectLst/>
              <a:latin typeface="+mn-lt"/>
              <a:ea typeface="+mn-ea"/>
              <a:cs typeface="+mn-cs"/>
            </a:rPr>
            <a:t>財政調整基金への</a:t>
          </a:r>
          <a:r>
            <a:rPr lang="ja-JP" altLang="ja-JP" sz="1000">
              <a:solidFill>
                <a:schemeClr val="dk1"/>
              </a:solidFill>
              <a:effectLst/>
              <a:latin typeface="+mn-lt"/>
              <a:ea typeface="+mn-ea"/>
              <a:cs typeface="+mn-cs"/>
            </a:rPr>
            <a:t>予算積立を低く抑えたことなどが要因となっている。</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平成２６年度においても，これまで同様に赤字の発生はなく，黒字算定となっている。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一般会計</a:t>
          </a:r>
          <a:r>
            <a:rPr lang="ja-JP" altLang="en-US" sz="1100">
              <a:solidFill>
                <a:schemeClr val="dk1"/>
              </a:solidFill>
              <a:effectLst/>
              <a:latin typeface="+mn-lt"/>
              <a:ea typeface="+mn-ea"/>
              <a:cs typeface="+mn-cs"/>
            </a:rPr>
            <a:t>及び病院事業について黒字額が前年度より減少していることなどから，全体として１．７５ポイント黒字額が減少しているが，全体としては健全な数値を保っているといえる。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年度においては，</a:t>
          </a:r>
          <a:r>
            <a:rPr lang="ja-JP" altLang="en-US" sz="1100">
              <a:solidFill>
                <a:schemeClr val="dk1"/>
              </a:solidFill>
              <a:effectLst/>
              <a:latin typeface="+mn-lt"/>
              <a:ea typeface="+mn-ea"/>
              <a:cs typeface="+mn-cs"/>
            </a:rPr>
            <a:t>元利償還金の減少に加え，</a:t>
          </a:r>
          <a:r>
            <a:rPr lang="ja-JP" altLang="ja-JP" sz="1100">
              <a:solidFill>
                <a:schemeClr val="dk1"/>
              </a:solidFill>
              <a:effectLst/>
              <a:latin typeface="+mn-lt"/>
              <a:ea typeface="+mn-ea"/>
              <a:cs typeface="+mn-cs"/>
            </a:rPr>
            <a:t>基準財政需要額算入公債費が増加したことに伴い，分子の額は</a:t>
          </a:r>
          <a:r>
            <a:rPr lang="ja-JP" altLang="en-US" sz="1100">
              <a:solidFill>
                <a:schemeClr val="dk1"/>
              </a:solidFill>
              <a:effectLst/>
              <a:latin typeface="+mn-lt"/>
              <a:ea typeface="+mn-ea"/>
              <a:cs typeface="+mn-cs"/>
            </a:rPr>
            <a:t>４０４百万円減少している。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合併後９年を経過し，合併前に借り入れた地方債の償還が進むとともに，合併特例債などの有利な地方債への切替が進んでいることで，基準財政需要額算入公債費が増加している状況にある。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年度においては，</a:t>
          </a:r>
          <a:r>
            <a:rPr lang="ja-JP" altLang="en-US" sz="1100">
              <a:solidFill>
                <a:schemeClr val="dk1"/>
              </a:solidFill>
              <a:effectLst/>
              <a:latin typeface="+mn-lt"/>
              <a:ea typeface="+mn-ea"/>
              <a:cs typeface="+mn-cs"/>
            </a:rPr>
            <a:t>分子の額が</a:t>
          </a:r>
          <a:r>
            <a:rPr lang="en-US" altLang="ja-JP" sz="1100">
              <a:solidFill>
                <a:schemeClr val="dk1"/>
              </a:solidFill>
              <a:effectLst/>
              <a:latin typeface="+mn-lt"/>
              <a:ea typeface="+mn-ea"/>
              <a:cs typeface="+mn-cs"/>
            </a:rPr>
            <a:t>3,921</a:t>
          </a:r>
          <a:r>
            <a:rPr lang="ja-JP" altLang="en-US" sz="1100">
              <a:solidFill>
                <a:schemeClr val="dk1"/>
              </a:solidFill>
              <a:effectLst/>
              <a:latin typeface="+mn-lt"/>
              <a:ea typeface="+mn-ea"/>
              <a:cs typeface="+mn-cs"/>
            </a:rPr>
            <a:t>百万円減少している。減少の主な要因は，地方債現在高の減少，制度改正に伴う退職手当見込額の減少，</a:t>
          </a:r>
          <a:r>
            <a:rPr lang="ja-JP" altLang="ja-JP" sz="1100">
              <a:solidFill>
                <a:schemeClr val="dk1"/>
              </a:solidFill>
              <a:effectLst/>
              <a:latin typeface="+mn-lt"/>
              <a:ea typeface="+mn-ea"/>
              <a:cs typeface="+mn-cs"/>
            </a:rPr>
            <a:t>財政調整基金</a:t>
          </a:r>
          <a:r>
            <a:rPr lang="ja-JP" altLang="en-US" sz="1100">
              <a:solidFill>
                <a:schemeClr val="dk1"/>
              </a:solidFill>
              <a:effectLst/>
              <a:latin typeface="+mn-lt"/>
              <a:ea typeface="+mn-ea"/>
              <a:cs typeface="+mn-cs"/>
            </a:rPr>
            <a:t>など充当可能基金残高の増加などがあげられる。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64900621</v>
      </c>
      <c r="BO4" s="349"/>
      <c r="BP4" s="349"/>
      <c r="BQ4" s="349"/>
      <c r="BR4" s="349"/>
      <c r="BS4" s="349"/>
      <c r="BT4" s="349"/>
      <c r="BU4" s="350"/>
      <c r="BV4" s="348">
        <v>68744166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v>
      </c>
      <c r="CU4" s="355"/>
      <c r="CV4" s="355"/>
      <c r="CW4" s="355"/>
      <c r="CX4" s="355"/>
      <c r="CY4" s="355"/>
      <c r="CZ4" s="355"/>
      <c r="DA4" s="356"/>
      <c r="DB4" s="354">
        <v>5.9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61539304</v>
      </c>
      <c r="BO5" s="386"/>
      <c r="BP5" s="386"/>
      <c r="BQ5" s="386"/>
      <c r="BR5" s="386"/>
      <c r="BS5" s="386"/>
      <c r="BT5" s="386"/>
      <c r="BU5" s="387"/>
      <c r="BV5" s="385">
        <v>61195663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88.9</v>
      </c>
      <c r="CU5" s="383"/>
      <c r="CV5" s="383"/>
      <c r="CW5" s="383"/>
      <c r="CX5" s="383"/>
      <c r="CY5" s="383"/>
      <c r="CZ5" s="383"/>
      <c r="DA5" s="384"/>
      <c r="DB5" s="382">
        <v>86.2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3361317</v>
      </c>
      <c r="BO6" s="386"/>
      <c r="BP6" s="386"/>
      <c r="BQ6" s="386"/>
      <c r="BR6" s="386"/>
      <c r="BS6" s="386"/>
      <c r="BT6" s="386"/>
      <c r="BU6" s="387"/>
      <c r="BV6" s="385">
        <v>7548503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95</v>
      </c>
      <c r="CU6" s="423"/>
      <c r="CV6" s="423"/>
      <c r="CW6" s="423"/>
      <c r="CX6" s="423"/>
      <c r="CY6" s="423"/>
      <c r="CZ6" s="423"/>
      <c r="DA6" s="424"/>
      <c r="DB6" s="422">
        <v>92.4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1503834</v>
      </c>
      <c r="BO7" s="386"/>
      <c r="BP7" s="386"/>
      <c r="BQ7" s="386"/>
      <c r="BR7" s="386"/>
      <c r="BS7" s="386"/>
      <c r="BT7" s="386"/>
      <c r="BU7" s="387"/>
      <c r="BV7" s="385">
        <v>5362544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36787884</v>
      </c>
      <c r="CU7" s="386"/>
      <c r="CV7" s="386"/>
      <c r="CW7" s="386"/>
      <c r="CX7" s="386"/>
      <c r="CY7" s="386"/>
      <c r="CZ7" s="386"/>
      <c r="DA7" s="387"/>
      <c r="DB7" s="385">
        <v>36766570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1857483</v>
      </c>
      <c r="BO8" s="386"/>
      <c r="BP8" s="386"/>
      <c r="BQ8" s="386"/>
      <c r="BR8" s="386"/>
      <c r="BS8" s="386"/>
      <c r="BT8" s="386"/>
      <c r="BU8" s="387"/>
      <c r="BV8" s="385">
        <v>2185959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v>
      </c>
      <c r="CU8" s="426"/>
      <c r="CV8" s="426"/>
      <c r="CW8" s="426"/>
      <c r="CX8" s="426"/>
      <c r="CY8" s="426"/>
      <c r="CZ8" s="426"/>
      <c r="DA8" s="427"/>
      <c r="DB8" s="425">
        <v>0.49</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135147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-328476</v>
      </c>
      <c r="BO9" s="386"/>
      <c r="BP9" s="386"/>
      <c r="BQ9" s="386"/>
      <c r="BR9" s="386"/>
      <c r="BS9" s="386"/>
      <c r="BT9" s="386"/>
      <c r="BU9" s="387"/>
      <c r="BV9" s="385">
        <v>-232078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16.3</v>
      </c>
      <c r="CU9" s="383"/>
      <c r="CV9" s="383"/>
      <c r="CW9" s="383"/>
      <c r="CX9" s="383"/>
      <c r="CY9" s="383"/>
      <c r="CZ9" s="383"/>
      <c r="DA9" s="384"/>
      <c r="DB9" s="382">
        <v>15.4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138491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9162</v>
      </c>
      <c r="BO10" s="386"/>
      <c r="BP10" s="386"/>
      <c r="BQ10" s="386"/>
      <c r="BR10" s="386"/>
      <c r="BS10" s="386"/>
      <c r="BT10" s="386"/>
      <c r="BU10" s="387"/>
      <c r="BV10" s="385">
        <v>366771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254580</v>
      </c>
      <c r="BO11" s="386"/>
      <c r="BP11" s="386"/>
      <c r="BQ11" s="386"/>
      <c r="BR11" s="386"/>
      <c r="BS11" s="386"/>
      <c r="BT11" s="386"/>
      <c r="BU11" s="387"/>
      <c r="BV11" s="385">
        <v>324211</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134760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134100</v>
      </c>
      <c r="S13" s="467"/>
      <c r="T13" s="467"/>
      <c r="U13" s="467"/>
      <c r="V13" s="468"/>
      <c r="W13" s="401" t="s">
        <v>123</v>
      </c>
      <c r="X13" s="402"/>
      <c r="Y13" s="402"/>
      <c r="Z13" s="402"/>
      <c r="AA13" s="402"/>
      <c r="AB13" s="392"/>
      <c r="AC13" s="436">
        <v>5894</v>
      </c>
      <c r="AD13" s="437"/>
      <c r="AE13" s="437"/>
      <c r="AF13" s="437"/>
      <c r="AG13" s="476"/>
      <c r="AH13" s="436">
        <v>7468</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-64734</v>
      </c>
      <c r="BO13" s="386"/>
      <c r="BP13" s="386"/>
      <c r="BQ13" s="386"/>
      <c r="BR13" s="386"/>
      <c r="BS13" s="386"/>
      <c r="BT13" s="386"/>
      <c r="BU13" s="387"/>
      <c r="BV13" s="385">
        <v>458904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10.199999999999999</v>
      </c>
      <c r="CU13" s="383"/>
      <c r="CV13" s="383"/>
      <c r="CW13" s="383"/>
      <c r="CX13" s="383"/>
      <c r="CY13" s="383"/>
      <c r="CZ13" s="383"/>
      <c r="DA13" s="384"/>
      <c r="DB13" s="382">
        <v>11.6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135623</v>
      </c>
      <c r="S14" s="467"/>
      <c r="T14" s="467"/>
      <c r="U14" s="467"/>
      <c r="V14" s="468"/>
      <c r="W14" s="375"/>
      <c r="X14" s="376"/>
      <c r="Y14" s="376"/>
      <c r="Z14" s="376"/>
      <c r="AA14" s="376"/>
      <c r="AB14" s="365"/>
      <c r="AC14" s="469">
        <v>9.4</v>
      </c>
      <c r="AD14" s="470"/>
      <c r="AE14" s="470"/>
      <c r="AF14" s="470"/>
      <c r="AG14" s="471"/>
      <c r="AH14" s="469">
        <v>10.8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51</v>
      </c>
      <c r="CU14" s="481"/>
      <c r="CV14" s="481"/>
      <c r="CW14" s="481"/>
      <c r="CX14" s="481"/>
      <c r="CY14" s="481"/>
      <c r="CZ14" s="481"/>
      <c r="DA14" s="482"/>
      <c r="DB14" s="480">
        <v>63.2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135014</v>
      </c>
      <c r="S15" s="467"/>
      <c r="T15" s="467"/>
      <c r="U15" s="467"/>
      <c r="V15" s="468"/>
      <c r="W15" s="401" t="s">
        <v>129</v>
      </c>
      <c r="X15" s="402"/>
      <c r="Y15" s="402"/>
      <c r="Z15" s="402"/>
      <c r="AA15" s="402"/>
      <c r="AB15" s="392"/>
      <c r="AC15" s="436">
        <v>18395</v>
      </c>
      <c r="AD15" s="437"/>
      <c r="AE15" s="437"/>
      <c r="AF15" s="437"/>
      <c r="AG15" s="476"/>
      <c r="AH15" s="436">
        <v>20483</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13528029</v>
      </c>
      <c r="BO15" s="349"/>
      <c r="BP15" s="349"/>
      <c r="BQ15" s="349"/>
      <c r="BR15" s="349"/>
      <c r="BS15" s="349"/>
      <c r="BT15" s="349"/>
      <c r="BU15" s="350"/>
      <c r="BV15" s="348">
        <v>13159519</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29.3</v>
      </c>
      <c r="AD16" s="470"/>
      <c r="AE16" s="470"/>
      <c r="AF16" s="470"/>
      <c r="AG16" s="471"/>
      <c r="AH16" s="469">
        <v>29.6</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26447807</v>
      </c>
      <c r="BO16" s="386"/>
      <c r="BP16" s="386"/>
      <c r="BQ16" s="386"/>
      <c r="BR16" s="386"/>
      <c r="BS16" s="386"/>
      <c r="BT16" s="386"/>
      <c r="BU16" s="387"/>
      <c r="BV16" s="385">
        <v>25831229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38461</v>
      </c>
      <c r="AD17" s="437"/>
      <c r="AE17" s="437"/>
      <c r="AF17" s="437"/>
      <c r="AG17" s="476"/>
      <c r="AH17" s="436">
        <v>40931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17419614</v>
      </c>
      <c r="BO17" s="386"/>
      <c r="BP17" s="386"/>
      <c r="BQ17" s="386"/>
      <c r="BR17" s="386"/>
      <c r="BS17" s="386"/>
      <c r="BT17" s="386"/>
      <c r="BU17" s="387"/>
      <c r="BV17" s="385">
        <v>17016586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796.8</v>
      </c>
      <c r="M18" s="498"/>
      <c r="N18" s="498"/>
      <c r="O18" s="498"/>
      <c r="P18" s="498"/>
      <c r="Q18" s="498"/>
      <c r="R18" s="499"/>
      <c r="S18" s="499"/>
      <c r="T18" s="499"/>
      <c r="U18" s="499"/>
      <c r="V18" s="500"/>
      <c r="W18" s="403"/>
      <c r="X18" s="404"/>
      <c r="Y18" s="404"/>
      <c r="Z18" s="404"/>
      <c r="AA18" s="404"/>
      <c r="AB18" s="395"/>
      <c r="AC18" s="501">
        <v>61.3</v>
      </c>
      <c r="AD18" s="502"/>
      <c r="AE18" s="502"/>
      <c r="AF18" s="502"/>
      <c r="AG18" s="503"/>
      <c r="AH18" s="501">
        <v>59.1</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32963991</v>
      </c>
      <c r="BO18" s="386"/>
      <c r="BP18" s="386"/>
      <c r="BQ18" s="386"/>
      <c r="BR18" s="386"/>
      <c r="BS18" s="386"/>
      <c r="BT18" s="386"/>
      <c r="BU18" s="387"/>
      <c r="BV18" s="385">
        <v>31952923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170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43020159</v>
      </c>
      <c r="BO19" s="386"/>
      <c r="BP19" s="386"/>
      <c r="BQ19" s="386"/>
      <c r="BR19" s="386"/>
      <c r="BS19" s="386"/>
      <c r="BT19" s="386"/>
      <c r="BU19" s="387"/>
      <c r="BV19" s="385">
        <v>47088127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46146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62955655</v>
      </c>
      <c r="BO23" s="386"/>
      <c r="BP23" s="386"/>
      <c r="BQ23" s="386"/>
      <c r="BR23" s="386"/>
      <c r="BS23" s="386"/>
      <c r="BT23" s="386"/>
      <c r="BU23" s="387"/>
      <c r="BV23" s="385">
        <v>63747685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9790</v>
      </c>
      <c r="R24" s="437"/>
      <c r="S24" s="437"/>
      <c r="T24" s="437"/>
      <c r="U24" s="437"/>
      <c r="V24" s="476"/>
      <c r="W24" s="531"/>
      <c r="X24" s="519"/>
      <c r="Y24" s="520"/>
      <c r="Z24" s="435" t="s">
        <v>153</v>
      </c>
      <c r="AA24" s="415"/>
      <c r="AB24" s="415"/>
      <c r="AC24" s="415"/>
      <c r="AD24" s="415"/>
      <c r="AE24" s="415"/>
      <c r="AF24" s="415"/>
      <c r="AG24" s="416"/>
      <c r="AH24" s="436">
        <v>833</v>
      </c>
      <c r="AI24" s="437"/>
      <c r="AJ24" s="437"/>
      <c r="AK24" s="437"/>
      <c r="AL24" s="476"/>
      <c r="AM24" s="436">
        <v>2697254</v>
      </c>
      <c r="AN24" s="437"/>
      <c r="AO24" s="437"/>
      <c r="AP24" s="437"/>
      <c r="AQ24" s="437"/>
      <c r="AR24" s="476"/>
      <c r="AS24" s="436">
        <v>3238</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38734170</v>
      </c>
      <c r="BO24" s="386"/>
      <c r="BP24" s="386"/>
      <c r="BQ24" s="386"/>
      <c r="BR24" s="386"/>
      <c r="BS24" s="386"/>
      <c r="BT24" s="386"/>
      <c r="BU24" s="387"/>
      <c r="BV24" s="385">
        <v>39181259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7850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7102498</v>
      </c>
      <c r="BO25" s="349"/>
      <c r="BP25" s="349"/>
      <c r="BQ25" s="349"/>
      <c r="BR25" s="349"/>
      <c r="BS25" s="349"/>
      <c r="BT25" s="349"/>
      <c r="BU25" s="350"/>
      <c r="BV25" s="348">
        <v>7624487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6440</v>
      </c>
      <c r="R26" s="437"/>
      <c r="S26" s="437"/>
      <c r="T26" s="437"/>
      <c r="U26" s="437"/>
      <c r="V26" s="476"/>
      <c r="W26" s="531"/>
      <c r="X26" s="519"/>
      <c r="Y26" s="520"/>
      <c r="Z26" s="435" t="s">
        <v>159</v>
      </c>
      <c r="AA26" s="541"/>
      <c r="AB26" s="541"/>
      <c r="AC26" s="541"/>
      <c r="AD26" s="541"/>
      <c r="AE26" s="541"/>
      <c r="AF26" s="541"/>
      <c r="AG26" s="542"/>
      <c r="AH26" s="436">
        <v>88</v>
      </c>
      <c r="AI26" s="437"/>
      <c r="AJ26" s="437"/>
      <c r="AK26" s="437"/>
      <c r="AL26" s="476"/>
      <c r="AM26" s="436">
        <v>271744</v>
      </c>
      <c r="AN26" s="437"/>
      <c r="AO26" s="437"/>
      <c r="AP26" s="437"/>
      <c r="AQ26" s="437"/>
      <c r="AR26" s="476"/>
      <c r="AS26" s="436">
        <v>3088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5290</v>
      </c>
      <c r="R27" s="437"/>
      <c r="S27" s="437"/>
      <c r="T27" s="437"/>
      <c r="U27" s="437"/>
      <c r="V27" s="476"/>
      <c r="W27" s="531"/>
      <c r="X27" s="519"/>
      <c r="Y27" s="520"/>
      <c r="Z27" s="435" t="s">
        <v>162</v>
      </c>
      <c r="AA27" s="415"/>
      <c r="AB27" s="415"/>
      <c r="AC27" s="415"/>
      <c r="AD27" s="415"/>
      <c r="AE27" s="415"/>
      <c r="AF27" s="415"/>
      <c r="AG27" s="416"/>
      <c r="AH27" s="436">
        <v>25</v>
      </c>
      <c r="AI27" s="437"/>
      <c r="AJ27" s="437"/>
      <c r="AK27" s="437"/>
      <c r="AL27" s="476"/>
      <c r="AM27" s="436">
        <v>80263</v>
      </c>
      <c r="AN27" s="437"/>
      <c r="AO27" s="437"/>
      <c r="AP27" s="437"/>
      <c r="AQ27" s="437"/>
      <c r="AR27" s="476"/>
      <c r="AS27" s="436">
        <v>3211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4580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12734170</v>
      </c>
      <c r="BO28" s="349"/>
      <c r="BP28" s="349"/>
      <c r="BQ28" s="349"/>
      <c r="BR28" s="349"/>
      <c r="BS28" s="349"/>
      <c r="BT28" s="349"/>
      <c r="BU28" s="350"/>
      <c r="BV28" s="348">
        <v>11525008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28</v>
      </c>
      <c r="M29" s="437"/>
      <c r="N29" s="437"/>
      <c r="O29" s="437"/>
      <c r="P29" s="476"/>
      <c r="Q29" s="436">
        <v>4280</v>
      </c>
      <c r="R29" s="437"/>
      <c r="S29" s="437"/>
      <c r="T29" s="437"/>
      <c r="U29" s="437"/>
      <c r="V29" s="476"/>
      <c r="W29" s="532"/>
      <c r="X29" s="533"/>
      <c r="Y29" s="534"/>
      <c r="Z29" s="435" t="s">
        <v>169</v>
      </c>
      <c r="AA29" s="415"/>
      <c r="AB29" s="415"/>
      <c r="AC29" s="415"/>
      <c r="AD29" s="415"/>
      <c r="AE29" s="415"/>
      <c r="AF29" s="415"/>
      <c r="AG29" s="416"/>
      <c r="AH29" s="436">
        <v>858</v>
      </c>
      <c r="AI29" s="437"/>
      <c r="AJ29" s="437"/>
      <c r="AK29" s="437"/>
      <c r="AL29" s="476"/>
      <c r="AM29" s="436">
        <v>2777517</v>
      </c>
      <c r="AN29" s="437"/>
      <c r="AO29" s="437"/>
      <c r="AP29" s="437"/>
      <c r="AQ29" s="437"/>
      <c r="AR29" s="476"/>
      <c r="AS29" s="436">
        <v>3237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435948</v>
      </c>
      <c r="BO29" s="386"/>
      <c r="BP29" s="386"/>
      <c r="BQ29" s="386"/>
      <c r="BR29" s="386"/>
      <c r="BS29" s="386"/>
      <c r="BT29" s="386"/>
      <c r="BU29" s="387"/>
      <c r="BV29" s="385">
        <v>435808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96.7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7002877</v>
      </c>
      <c r="BO30" s="555"/>
      <c r="BP30" s="555"/>
      <c r="BQ30" s="555"/>
      <c r="BR30" s="555"/>
      <c r="BS30" s="555"/>
      <c r="BT30" s="555"/>
      <c r="BU30" s="556"/>
      <c r="BV30" s="554">
        <v>7586218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IF('各会計、関係団体の財政状況及び健全化判断比率'!B33="","",'各会計、関係団体の財政状況及び健全化判断比率'!B33)</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色麻町外一市一ヶ村花川ダム管理組合</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大崎市土地開発公社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市有林事業特別会計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IF('各会計、関係団体の財政状況及び健全化判断比率'!B32="","",'各会計、関係団体の財政状況及び健全化判断比率'!B32)</f>
        <v>病院事業会計</v>
      </c>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IF('各会計、関係団体の財政状況及び健全化判断比率'!B34="","",'各会計、関係団体の財政状況及び健全化判断比率'!B34)</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吉田川流域溜池大和町外２市４ヶ町村組合</v>
      </c>
      <c r="BZ35" s="567"/>
      <c r="CA35" s="567"/>
      <c r="CB35" s="567"/>
      <c r="CC35" s="567"/>
      <c r="CD35" s="567"/>
      <c r="CE35" s="567"/>
      <c r="CF35" s="567"/>
      <c r="CG35" s="567"/>
      <c r="CH35" s="567"/>
      <c r="CI35" s="567"/>
      <c r="CJ35" s="567"/>
      <c r="CK35" s="567"/>
      <c r="CL35" s="567"/>
      <c r="CM35" s="567"/>
      <c r="CN35" s="165"/>
      <c r="CO35" s="566">
        <f t="shared" ref="CO35:CO43" si="3">IF(CQ35="","",CO34+1)</f>
        <v>23</v>
      </c>
      <c r="CP35" s="566"/>
      <c r="CQ35" s="567" t="str">
        <f>IF('各会計、関係団体の財政状況及び健全化判断比率'!BS8="","",'各会計、関係団体の財政状況及び健全化判断比率'!BS8)</f>
        <v>古川体育協会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奨学資金貸与事業特別会計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IF('各会計、関係団体の財政状況及び健全化判断比率'!B35="","",'各会計、関係団体の財政状況及び健全化判断比率'!B35)</f>
        <v>浄化槽事業特別会計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宮城県市町村職員退職手当組合</v>
      </c>
      <c r="BZ36" s="567"/>
      <c r="CA36" s="567"/>
      <c r="CB36" s="567"/>
      <c r="CC36" s="567"/>
      <c r="CD36" s="567"/>
      <c r="CE36" s="567"/>
      <c r="CF36" s="567"/>
      <c r="CG36" s="567"/>
      <c r="CH36" s="567"/>
      <c r="CI36" s="567"/>
      <c r="CJ36" s="567"/>
      <c r="CK36" s="567"/>
      <c r="CL36" s="567"/>
      <c r="CM36" s="567"/>
      <c r="CN36" s="165"/>
      <c r="CO36" s="566">
        <f t="shared" si="3"/>
        <v>24</v>
      </c>
      <c r="CP36" s="566"/>
      <c r="CQ36" s="567" t="str">
        <f>IF('各会計、関係団体の財政状況及び健全化判断比率'!BS9="","",'各会計、関係団体の財政状況及び健全化判断比率'!BS9)</f>
        <v>まちづくり古川</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12</v>
      </c>
      <c r="BF37" s="566"/>
      <c r="BG37" s="567" t="str">
        <f>IF('各会計、関係団体の財政状況及び健全化判断比率'!B36="","",'各会計、関係団体の財政状況及び健全化判断比率'!B36)</f>
        <v>岩出山簡易水道事業特別会計</v>
      </c>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宮城県市町村非常勤消防団員補償報償組合</v>
      </c>
      <c r="BZ37" s="567"/>
      <c r="CA37" s="567"/>
      <c r="CB37" s="567"/>
      <c r="CC37" s="567"/>
      <c r="CD37" s="567"/>
      <c r="CE37" s="567"/>
      <c r="CF37" s="567"/>
      <c r="CG37" s="567"/>
      <c r="CH37" s="567"/>
      <c r="CI37" s="567"/>
      <c r="CJ37" s="567"/>
      <c r="CK37" s="567"/>
      <c r="CL37" s="567"/>
      <c r="CM37" s="567"/>
      <c r="CN37" s="165"/>
      <c r="CO37" s="566">
        <f t="shared" si="3"/>
        <v>25</v>
      </c>
      <c r="CP37" s="566"/>
      <c r="CQ37" s="567" t="str">
        <f>IF('各会計、関係団体の財政状況及び健全化判断比率'!BS10="","",'各会計、関係団体の財政状況及び健全化判断比率'!BS10)</f>
        <v>アクアライト台町</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13</v>
      </c>
      <c r="BF38" s="566"/>
      <c r="BG38" s="567" t="str">
        <f>IF('各会計、関係団体の財政状況及び健全化判断比率'!B37="","",'各会計、関係団体の財政状況及び健全化判断比率'!B37)</f>
        <v>宅地造成事業特別会計</v>
      </c>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大崎地域広域行政事務組合</v>
      </c>
      <c r="BZ38" s="567"/>
      <c r="CA38" s="567"/>
      <c r="CB38" s="567"/>
      <c r="CC38" s="567"/>
      <c r="CD38" s="567"/>
      <c r="CE38" s="567"/>
      <c r="CF38" s="567"/>
      <c r="CG38" s="567"/>
      <c r="CH38" s="567"/>
      <c r="CI38" s="567"/>
      <c r="CJ38" s="567"/>
      <c r="CK38" s="567"/>
      <c r="CL38" s="567"/>
      <c r="CM38" s="567"/>
      <c r="CN38" s="165"/>
      <c r="CO38" s="566">
        <f t="shared" si="3"/>
        <v>26</v>
      </c>
      <c r="CP38" s="566"/>
      <c r="CQ38" s="567" t="str">
        <f>IF('各会計、関係団体の財政状況及び健全化判断比率'!BS11="","",'各会計、関係団体の財政状況及び健全化判断比率'!BS11)</f>
        <v>醸室</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19</v>
      </c>
      <c r="BX39" s="566"/>
      <c r="BY39" s="567" t="str">
        <f>IF('各会計、関係団体の財政状況及び健全化判断比率'!B73="","",'各会計、関係団体の財政状況及び健全化判断比率'!B73)</f>
        <v>宮城県市町村自治振興センター</v>
      </c>
      <c r="BZ39" s="567"/>
      <c r="CA39" s="567"/>
      <c r="CB39" s="567"/>
      <c r="CC39" s="567"/>
      <c r="CD39" s="567"/>
      <c r="CE39" s="567"/>
      <c r="CF39" s="567"/>
      <c r="CG39" s="567"/>
      <c r="CH39" s="567"/>
      <c r="CI39" s="567"/>
      <c r="CJ39" s="567"/>
      <c r="CK39" s="567"/>
      <c r="CL39" s="567"/>
      <c r="CM39" s="567"/>
      <c r="CN39" s="165"/>
      <c r="CO39" s="566">
        <f t="shared" si="3"/>
        <v>27</v>
      </c>
      <c r="CP39" s="566"/>
      <c r="CQ39" s="567" t="str">
        <f>IF('各会計、関係団体の財政状況及び健全化判断比率'!BS12="","",'各会計、関係団体の財政状況及び健全化判断比率'!BS12)</f>
        <v>大崎市三本木振興公社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20</v>
      </c>
      <c r="BX40" s="566"/>
      <c r="BY40" s="567" t="str">
        <f>IF('各会計、関係団体の財政状況及び健全化判断比率'!B74="","",'各会計、関係団体の財政状況及び健全化判断比率'!B74)</f>
        <v>宮城県後期高齢者医療広域連合</v>
      </c>
      <c r="BZ40" s="567"/>
      <c r="CA40" s="567"/>
      <c r="CB40" s="567"/>
      <c r="CC40" s="567"/>
      <c r="CD40" s="567"/>
      <c r="CE40" s="567"/>
      <c r="CF40" s="567"/>
      <c r="CG40" s="567"/>
      <c r="CH40" s="567"/>
      <c r="CI40" s="567"/>
      <c r="CJ40" s="567"/>
      <c r="CK40" s="567"/>
      <c r="CL40" s="567"/>
      <c r="CM40" s="567"/>
      <c r="CN40" s="165"/>
      <c r="CO40" s="566">
        <f t="shared" si="3"/>
        <v>28</v>
      </c>
      <c r="CP40" s="566"/>
      <c r="CQ40" s="567" t="str">
        <f>IF('各会計、関係団体の財政状況及び健全化判断比率'!BS13="","",'各会計、関係団体の財政状況及び健全化判断比率'!BS13)</f>
        <v>池月道の駅</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21</v>
      </c>
      <c r="BX41" s="566"/>
      <c r="BY41" s="567" t="str">
        <f>IF('各会計、関係団体の財政状況及び健全化判断比率'!B75="","",'各会計、関係団体の財政状況及び健全化判断比率'!B75)</f>
        <v>宮城県後期高齢者医療事業会計</v>
      </c>
      <c r="BZ41" s="567"/>
      <c r="CA41" s="567"/>
      <c r="CB41" s="567"/>
      <c r="CC41" s="567"/>
      <c r="CD41" s="567"/>
      <c r="CE41" s="567"/>
      <c r="CF41" s="567"/>
      <c r="CG41" s="567"/>
      <c r="CH41" s="567"/>
      <c r="CI41" s="567"/>
      <c r="CJ41" s="567"/>
      <c r="CK41" s="567"/>
      <c r="CL41" s="567"/>
      <c r="CM41" s="567"/>
      <c r="CN41" s="165"/>
      <c r="CO41" s="566">
        <f t="shared" si="3"/>
        <v>29</v>
      </c>
      <c r="CP41" s="566"/>
      <c r="CQ41" s="567" t="str">
        <f>IF('各会計、関係団体の財政状況及び健全化判断比率'!BS14="","",'各会計、関係団体の財政状況及び健全化判断比率'!BS14)</f>
        <v>鳴子まちづくり</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30</v>
      </c>
      <c r="CP42" s="566"/>
      <c r="CQ42" s="567" t="str">
        <f>IF('各会計、関係団体の財政状況及び健全化判断比率'!BS15="","",'各会計、関係団体の財政状況及び健全化判断比率'!BS15)</f>
        <v>オニコウベ</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31</v>
      </c>
      <c r="CP43" s="566"/>
      <c r="CQ43" s="567" t="str">
        <f>IF('各会計、関係団体の財政状況及び健全化判断比率'!BS16="","",'各会計、関係団体の財政状況及び健全化判断比率'!BS16)</f>
        <v>たじり穂波公社</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9" t="s">
        <v>24</v>
      </c>
      <c r="C41" s="1170"/>
      <c r="D41" s="81"/>
      <c r="E41" s="1175" t="s">
        <v>25</v>
      </c>
      <c r="F41" s="1175"/>
      <c r="G41" s="1175"/>
      <c r="H41" s="1176"/>
      <c r="I41" s="82">
        <v>65770</v>
      </c>
      <c r="J41" s="83">
        <v>63763</v>
      </c>
      <c r="K41" s="83">
        <v>62317</v>
      </c>
      <c r="L41" s="83">
        <v>63748</v>
      </c>
      <c r="M41" s="84">
        <v>62956</v>
      </c>
    </row>
    <row r="42" spans="2:13" ht="27.75" customHeight="1">
      <c r="B42" s="1171"/>
      <c r="C42" s="1172"/>
      <c r="D42" s="85"/>
      <c r="E42" s="1177" t="s">
        <v>26</v>
      </c>
      <c r="F42" s="1177"/>
      <c r="G42" s="1177"/>
      <c r="H42" s="1178"/>
      <c r="I42" s="86">
        <v>1291</v>
      </c>
      <c r="J42" s="87">
        <v>800</v>
      </c>
      <c r="K42" s="87">
        <v>702</v>
      </c>
      <c r="L42" s="87">
        <v>603</v>
      </c>
      <c r="M42" s="88">
        <v>504</v>
      </c>
    </row>
    <row r="43" spans="2:13" ht="27.75" customHeight="1">
      <c r="B43" s="1171"/>
      <c r="C43" s="1172"/>
      <c r="D43" s="85"/>
      <c r="E43" s="1177" t="s">
        <v>27</v>
      </c>
      <c r="F43" s="1177"/>
      <c r="G43" s="1177"/>
      <c r="H43" s="1178"/>
      <c r="I43" s="86">
        <v>37207</v>
      </c>
      <c r="J43" s="87">
        <v>37358</v>
      </c>
      <c r="K43" s="87">
        <v>35797</v>
      </c>
      <c r="L43" s="87">
        <v>37941</v>
      </c>
      <c r="M43" s="88">
        <v>39867</v>
      </c>
    </row>
    <row r="44" spans="2:13" ht="27.75" customHeight="1">
      <c r="B44" s="1171"/>
      <c r="C44" s="1172"/>
      <c r="D44" s="85"/>
      <c r="E44" s="1177" t="s">
        <v>28</v>
      </c>
      <c r="F44" s="1177"/>
      <c r="G44" s="1177"/>
      <c r="H44" s="1178"/>
      <c r="I44" s="86">
        <v>2461</v>
      </c>
      <c r="J44" s="87">
        <v>2356</v>
      </c>
      <c r="K44" s="87">
        <v>2087</v>
      </c>
      <c r="L44" s="87">
        <v>1934</v>
      </c>
      <c r="M44" s="88">
        <v>1645</v>
      </c>
    </row>
    <row r="45" spans="2:13" ht="27.75" customHeight="1">
      <c r="B45" s="1171"/>
      <c r="C45" s="1172"/>
      <c r="D45" s="85"/>
      <c r="E45" s="1177" t="s">
        <v>29</v>
      </c>
      <c r="F45" s="1177"/>
      <c r="G45" s="1177"/>
      <c r="H45" s="1178"/>
      <c r="I45" s="86">
        <v>9445</v>
      </c>
      <c r="J45" s="87">
        <v>9157</v>
      </c>
      <c r="K45" s="87">
        <v>9075</v>
      </c>
      <c r="L45" s="87">
        <v>9251</v>
      </c>
      <c r="M45" s="88">
        <v>7315</v>
      </c>
    </row>
    <row r="46" spans="2:13" ht="27.75" customHeight="1">
      <c r="B46" s="1171"/>
      <c r="C46" s="1172"/>
      <c r="D46" s="85"/>
      <c r="E46" s="1177" t="s">
        <v>30</v>
      </c>
      <c r="F46" s="1177"/>
      <c r="G46" s="1177"/>
      <c r="H46" s="1178"/>
      <c r="I46" s="86">
        <v>415</v>
      </c>
      <c r="J46" s="87">
        <v>404</v>
      </c>
      <c r="K46" s="87">
        <v>308</v>
      </c>
      <c r="L46" s="87">
        <v>18</v>
      </c>
      <c r="M46" s="88">
        <v>159</v>
      </c>
    </row>
    <row r="47" spans="2:13" ht="27.75" customHeight="1">
      <c r="B47" s="1171"/>
      <c r="C47" s="1172"/>
      <c r="D47" s="85"/>
      <c r="E47" s="1177" t="s">
        <v>31</v>
      </c>
      <c r="F47" s="1177"/>
      <c r="G47" s="1177"/>
      <c r="H47" s="1178"/>
      <c r="I47" s="86" t="s">
        <v>484</v>
      </c>
      <c r="J47" s="87" t="s">
        <v>484</v>
      </c>
      <c r="K47" s="87" t="s">
        <v>484</v>
      </c>
      <c r="L47" s="87" t="s">
        <v>484</v>
      </c>
      <c r="M47" s="88" t="s">
        <v>484</v>
      </c>
    </row>
    <row r="48" spans="2:13" ht="27.75" customHeight="1">
      <c r="B48" s="1173"/>
      <c r="C48" s="1174"/>
      <c r="D48" s="85"/>
      <c r="E48" s="1177" t="s">
        <v>32</v>
      </c>
      <c r="F48" s="1177"/>
      <c r="G48" s="1177"/>
      <c r="H48" s="1178"/>
      <c r="I48" s="86" t="s">
        <v>484</v>
      </c>
      <c r="J48" s="87" t="s">
        <v>484</v>
      </c>
      <c r="K48" s="87" t="s">
        <v>484</v>
      </c>
      <c r="L48" s="87" t="s">
        <v>484</v>
      </c>
      <c r="M48" s="88" t="s">
        <v>484</v>
      </c>
    </row>
    <row r="49" spans="2:13" ht="27.75" customHeight="1">
      <c r="B49" s="1179" t="s">
        <v>33</v>
      </c>
      <c r="C49" s="1180"/>
      <c r="D49" s="89"/>
      <c r="E49" s="1177" t="s">
        <v>34</v>
      </c>
      <c r="F49" s="1177"/>
      <c r="G49" s="1177"/>
      <c r="H49" s="1178"/>
      <c r="I49" s="86">
        <v>6183</v>
      </c>
      <c r="J49" s="87">
        <v>9858</v>
      </c>
      <c r="K49" s="87">
        <v>12721</v>
      </c>
      <c r="L49" s="87">
        <v>14446</v>
      </c>
      <c r="M49" s="88">
        <v>15458</v>
      </c>
    </row>
    <row r="50" spans="2:13" ht="27.75" customHeight="1">
      <c r="B50" s="1171"/>
      <c r="C50" s="1172"/>
      <c r="D50" s="85"/>
      <c r="E50" s="1177" t="s">
        <v>35</v>
      </c>
      <c r="F50" s="1177"/>
      <c r="G50" s="1177"/>
      <c r="H50" s="1178"/>
      <c r="I50" s="86">
        <v>11576</v>
      </c>
      <c r="J50" s="87">
        <v>11163</v>
      </c>
      <c r="K50" s="87">
        <v>10626</v>
      </c>
      <c r="L50" s="87">
        <v>9224</v>
      </c>
      <c r="M50" s="88">
        <v>9488</v>
      </c>
    </row>
    <row r="51" spans="2:13" ht="27.75" customHeight="1">
      <c r="B51" s="1173"/>
      <c r="C51" s="1174"/>
      <c r="D51" s="85"/>
      <c r="E51" s="1177" t="s">
        <v>36</v>
      </c>
      <c r="F51" s="1177"/>
      <c r="G51" s="1177"/>
      <c r="H51" s="1178"/>
      <c r="I51" s="86">
        <v>68659</v>
      </c>
      <c r="J51" s="87">
        <v>67997</v>
      </c>
      <c r="K51" s="87">
        <v>66991</v>
      </c>
      <c r="L51" s="87">
        <v>70280</v>
      </c>
      <c r="M51" s="88">
        <v>71875</v>
      </c>
    </row>
    <row r="52" spans="2:13" ht="27.75" customHeight="1" thickBot="1">
      <c r="B52" s="1181" t="s">
        <v>21</v>
      </c>
      <c r="C52" s="1182"/>
      <c r="D52" s="90"/>
      <c r="E52" s="1183" t="s">
        <v>37</v>
      </c>
      <c r="F52" s="1183"/>
      <c r="G52" s="1183"/>
      <c r="H52" s="1184"/>
      <c r="I52" s="91">
        <v>30171</v>
      </c>
      <c r="J52" s="92">
        <v>24819</v>
      </c>
      <c r="K52" s="92">
        <v>19948</v>
      </c>
      <c r="L52" s="92">
        <v>19545</v>
      </c>
      <c r="M52" s="93">
        <v>15624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31616</v>
      </c>
      <c r="E3" s="116"/>
      <c r="F3" s="117">
        <v>51263</v>
      </c>
      <c r="G3" s="118"/>
      <c r="H3" s="119"/>
    </row>
    <row r="4" spans="1:8">
      <c r="A4" s="120"/>
      <c r="B4" s="121"/>
      <c r="C4" s="122"/>
      <c r="D4" s="123">
        <v>18260</v>
      </c>
      <c r="E4" s="124"/>
      <c r="F4" s="125">
        <v>29061</v>
      </c>
      <c r="G4" s="126"/>
      <c r="H4" s="127"/>
    </row>
    <row r="5" spans="1:8">
      <c r="A5" s="108" t="s">
        <v>516</v>
      </c>
      <c r="B5" s="113"/>
      <c r="C5" s="114"/>
      <c r="D5" s="115">
        <v>23748</v>
      </c>
      <c r="E5" s="116"/>
      <c r="F5" s="117">
        <v>41433</v>
      </c>
      <c r="G5" s="118"/>
      <c r="H5" s="119"/>
    </row>
    <row r="6" spans="1:8">
      <c r="A6" s="120"/>
      <c r="B6" s="121"/>
      <c r="C6" s="122"/>
      <c r="D6" s="123">
        <v>12645</v>
      </c>
      <c r="E6" s="124"/>
      <c r="F6" s="125">
        <v>22351</v>
      </c>
      <c r="G6" s="126"/>
      <c r="H6" s="127"/>
    </row>
    <row r="7" spans="1:8">
      <c r="A7" s="108" t="s">
        <v>517</v>
      </c>
      <c r="B7" s="113"/>
      <c r="C7" s="114"/>
      <c r="D7" s="115">
        <v>26493</v>
      </c>
      <c r="E7" s="116"/>
      <c r="F7" s="117">
        <v>43493</v>
      </c>
      <c r="G7" s="118"/>
      <c r="H7" s="119"/>
    </row>
    <row r="8" spans="1:8">
      <c r="A8" s="120"/>
      <c r="B8" s="121"/>
      <c r="C8" s="122"/>
      <c r="D8" s="123">
        <v>10555</v>
      </c>
      <c r="E8" s="124"/>
      <c r="F8" s="125">
        <v>23254</v>
      </c>
      <c r="G8" s="126"/>
      <c r="H8" s="127"/>
    </row>
    <row r="9" spans="1:8">
      <c r="A9" s="108" t="s">
        <v>518</v>
      </c>
      <c r="B9" s="113"/>
      <c r="C9" s="114"/>
      <c r="D9" s="115">
        <v>40772</v>
      </c>
      <c r="E9" s="116"/>
      <c r="F9" s="117">
        <v>50840</v>
      </c>
      <c r="G9" s="118"/>
      <c r="H9" s="119"/>
    </row>
    <row r="10" spans="1:8">
      <c r="A10" s="120"/>
      <c r="B10" s="121"/>
      <c r="C10" s="122"/>
      <c r="D10" s="123">
        <v>23169</v>
      </c>
      <c r="E10" s="124"/>
      <c r="F10" s="125">
        <v>25367</v>
      </c>
      <c r="G10" s="126"/>
      <c r="H10" s="127"/>
    </row>
    <row r="11" spans="1:8">
      <c r="A11" s="108" t="s">
        <v>519</v>
      </c>
      <c r="B11" s="113"/>
      <c r="C11" s="114"/>
      <c r="D11" s="115">
        <v>75200</v>
      </c>
      <c r="E11" s="116"/>
      <c r="F11" s="117">
        <v>53605</v>
      </c>
      <c r="G11" s="118"/>
      <c r="H11" s="119"/>
    </row>
    <row r="12" spans="1:8">
      <c r="A12" s="120"/>
      <c r="B12" s="121"/>
      <c r="C12" s="128"/>
      <c r="D12" s="123">
        <v>22600</v>
      </c>
      <c r="E12" s="124"/>
      <c r="F12" s="125">
        <v>28343</v>
      </c>
      <c r="G12" s="126"/>
      <c r="H12" s="127"/>
    </row>
    <row r="13" spans="1:8">
      <c r="A13" s="108"/>
      <c r="B13" s="113"/>
      <c r="C13" s="129"/>
      <c r="D13" s="130">
        <v>39566</v>
      </c>
      <c r="E13" s="131"/>
      <c r="F13" s="132">
        <v>48127</v>
      </c>
      <c r="G13" s="133"/>
      <c r="H13" s="119"/>
    </row>
    <row r="14" spans="1:8">
      <c r="A14" s="120"/>
      <c r="B14" s="121"/>
      <c r="C14" s="122"/>
      <c r="D14" s="123">
        <v>17446</v>
      </c>
      <c r="E14" s="124"/>
      <c r="F14" s="125">
        <v>25675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6.93</v>
      </c>
      <c r="C19" s="134">
        <f>ROUND(VALUE(SUBSTITUTE(実質収支比率等に係る経年分析!G$48,"▲","-")),2)</f>
        <v>5.74</v>
      </c>
      <c r="D19" s="134">
        <f>ROUND(VALUE(SUBSTITUTE(実質収支比率等に係る経年分析!H$48,"▲","-")),2)</f>
        <v>6.64</v>
      </c>
      <c r="E19" s="134">
        <f>ROUND(VALUE(SUBSTITUTE(実質収支比率等に係る経年分析!I$48,"▲","-")),2)</f>
        <v>5.95</v>
      </c>
      <c r="F19" s="134">
        <f>ROUND(VALUE(SUBSTITUTE(実質収支比率等に係る経年分析!J$48,"▲","-")),2)</f>
        <v>5.05</v>
      </c>
    </row>
    <row r="20" spans="1:11">
      <c r="A20" s="134" t="s">
        <v>42</v>
      </c>
      <c r="B20" s="134">
        <f>ROUND(VALUE(SUBSTITUTE(実質収支比率等に係る経年分析!F$47,"▲","-")),2)</f>
        <v>9.07</v>
      </c>
      <c r="C20" s="134">
        <f>ROUND(VALUE(SUBSTITUTE(実質収支比率等に係る経年分析!G$47,"▲","-")),2)</f>
        <v>19.3</v>
      </c>
      <c r="D20" s="134">
        <f>ROUND(VALUE(SUBSTITUTE(実質収支比率等に係る経年分析!H$47,"▲","-")),2)</f>
        <v>27.08</v>
      </c>
      <c r="E20" s="134">
        <f>ROUND(VALUE(SUBSTITUTE(実質収支比率等に係る経年分析!I$47,"▲","-")),2)</f>
        <v>31.35</v>
      </c>
      <c r="F20" s="134">
        <f>ROUND(VALUE(SUBSTITUTE(実質収支比率等に係る経年分析!J$47,"▲","-")),2)</f>
        <v>34.619999999999997</v>
      </c>
    </row>
    <row r="21" spans="1:11">
      <c r="A21" s="134" t="s">
        <v>43</v>
      </c>
      <c r="B21" s="134">
        <f>IF(ISNUMBER(VALUE(SUBSTITUTE(実質収支比率等に係る経年分析!F$49,"▲","-"))),ROUND(VALUE(SUBSTITUTE(実質収支比率等に係る経年分析!F$49,"▲","-")),2),NA())</f>
        <v>6.56</v>
      </c>
      <c r="C21" s="134">
        <f>IF(ISNUMBER(VALUE(SUBSTITUTE(実質収支比率等に係る経年分析!G$49,"▲","-"))),ROUND(VALUE(SUBSTITUTE(実質収支比率等に係る経年分析!G$49,"▲","-")),2),NA())</f>
        <v>4.05</v>
      </c>
      <c r="D21" s="134">
        <f>IF(ISNUMBER(VALUE(SUBSTITUTE(実質収支比率等に係る経年分析!H$49,"▲","-"))),ROUND(VALUE(SUBSTITUTE(実質収支比率等に係る経年分析!H$49,"▲","-")),2),NA())</f>
        <v>6.57</v>
      </c>
      <c r="E21" s="134">
        <f>IF(ISNUMBER(VALUE(SUBSTITUTE(実質収支比率等に係る経年分析!I$49,"▲","-"))),ROUND(VALUE(SUBSTITUTE(実質収支比率等に係る経年分析!I$49,"▲","-")),2),NA())</f>
        <v>1.25</v>
      </c>
      <c r="F21" s="134">
        <f>IF(ISNUMBER(VALUE(SUBSTITUTE(実質収支比率等に係る経年分析!J$49,"▲","-"))),ROUND(VALUE(SUBSTITUTE(実質収支比率等に係る経年分析!J$49,"▲","-")),2),NA())</f>
        <v>-0.18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浄化槽事業特別会計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0.22</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0.36</v>
      </c>
    </row>
    <row r="31" spans="1:11">
      <c r="A31" s="135" t="str">
        <f>IF(連結実質赤字比率に係る赤字・黒字の構成分析!C$39="",NA(),連結実質赤字比率に係る赤字・黒字の構成分析!C$39)</f>
        <v>宅地造成事業特別会計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0.55000000000000004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10.6</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4.7300000000000004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11.13</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6313</v>
      </c>
      <c r="E42" s="136"/>
      <c r="F42" s="136"/>
      <c r="G42" s="136">
        <f>'実質公債費比率（分子）の構造'!L$52</f>
        <v>6412</v>
      </c>
      <c r="H42" s="136"/>
      <c r="I42" s="136"/>
      <c r="J42" s="136">
        <f>'実質公債費比率（分子）の構造'!M$52</f>
        <v>6540</v>
      </c>
      <c r="K42" s="136"/>
      <c r="L42" s="136"/>
      <c r="M42" s="136">
        <f>'実質公債費比率（分子）の構造'!N$52</f>
        <v>6581</v>
      </c>
      <c r="N42" s="136"/>
      <c r="O42" s="136"/>
      <c r="P42" s="136">
        <f>'実質公債費比率（分子）の構造'!O$52</f>
        <v>7006</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614</v>
      </c>
      <c r="C44" s="136"/>
      <c r="D44" s="136"/>
      <c r="E44" s="136">
        <f>'実質公債費比率（分子）の構造'!L$50</f>
        <v>523</v>
      </c>
      <c r="F44" s="136"/>
      <c r="G44" s="136"/>
      <c r="H44" s="136">
        <f>'実質公債費比率（分子）の構造'!M$50</f>
        <v>113</v>
      </c>
      <c r="I44" s="136"/>
      <c r="J44" s="136"/>
      <c r="K44" s="136">
        <f>'実質公債費比率（分子）の構造'!N$50</f>
        <v>112</v>
      </c>
      <c r="L44" s="136"/>
      <c r="M44" s="136"/>
      <c r="N44" s="136">
        <f>'実質公債費比率（分子）の構造'!O$50</f>
        <v>109</v>
      </c>
      <c r="O44" s="136"/>
      <c r="P44" s="136"/>
    </row>
    <row r="45" spans="1:16">
      <c r="A45" s="136" t="s">
        <v>53</v>
      </c>
      <c r="B45" s="136">
        <f>'実質公債費比率（分子）の構造'!K$49</f>
        <v>645</v>
      </c>
      <c r="C45" s="136"/>
      <c r="D45" s="136"/>
      <c r="E45" s="136">
        <f>'実質公債費比率（分子）の構造'!L$49</f>
        <v>555</v>
      </c>
      <c r="F45" s="136"/>
      <c r="G45" s="136"/>
      <c r="H45" s="136">
        <f>'実質公債費比率（分子）の構造'!M$49</f>
        <v>292</v>
      </c>
      <c r="I45" s="136"/>
      <c r="J45" s="136"/>
      <c r="K45" s="136">
        <f>'実質公債費比率（分子）の構造'!N$49</f>
        <v>172</v>
      </c>
      <c r="L45" s="136"/>
      <c r="M45" s="136"/>
      <c r="N45" s="136">
        <f>'実質公債費比率（分子）の構造'!O$49</f>
        <v>182</v>
      </c>
      <c r="O45" s="136"/>
      <c r="P45" s="136"/>
    </row>
    <row r="46" spans="1:16">
      <c r="A46" s="136" t="s">
        <v>54</v>
      </c>
      <c r="B46" s="136">
        <f>'実質公債費比率（分子）の構造'!K$48</f>
        <v>2337</v>
      </c>
      <c r="C46" s="136"/>
      <c r="D46" s="136"/>
      <c r="E46" s="136">
        <f>'実質公債費比率（分子）の構造'!L$48</f>
        <v>2338</v>
      </c>
      <c r="F46" s="136"/>
      <c r="G46" s="136"/>
      <c r="H46" s="136">
        <f>'実質公債費比率（分子）の構造'!M$48</f>
        <v>2339</v>
      </c>
      <c r="I46" s="136"/>
      <c r="J46" s="136"/>
      <c r="K46" s="136">
        <f>'実質公債費比率（分子）の構造'!N$48</f>
        <v>2518</v>
      </c>
      <c r="L46" s="136"/>
      <c r="M46" s="136"/>
      <c r="N46" s="136">
        <f>'実質公債費比率（分子）の構造'!O$48</f>
        <v>2703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7275</v>
      </c>
      <c r="C49" s="136"/>
      <c r="D49" s="136"/>
      <c r="E49" s="136">
        <f>'実質公債費比率（分子）の構造'!L$45</f>
        <v>7210</v>
      </c>
      <c r="F49" s="136"/>
      <c r="G49" s="136"/>
      <c r="H49" s="136">
        <f>'実質公債費比率（分子）の構造'!M$45</f>
        <v>7096</v>
      </c>
      <c r="I49" s="136"/>
      <c r="J49" s="136"/>
      <c r="K49" s="136">
        <f>'実質公債費比率（分子）の構造'!N$45</f>
        <v>7077</v>
      </c>
      <c r="L49" s="136"/>
      <c r="M49" s="136"/>
      <c r="N49" s="136">
        <f>'実質公債費比率（分子）の構造'!O$45</f>
        <v>6907</v>
      </c>
      <c r="O49" s="136"/>
      <c r="P49" s="136"/>
    </row>
    <row r="50" spans="1:16">
      <c r="A50" s="136" t="s">
        <v>58</v>
      </c>
      <c r="B50" s="136" t="e">
        <f>NA()</f>
        <v>#N/A</v>
      </c>
      <c r="C50" s="136">
        <f>IF(ISNUMBER('実質公債費比率（分子）の構造'!K$53),'実質公債費比率（分子）の構造'!K$53,NA())</f>
        <v>4558</v>
      </c>
      <c r="D50" s="136" t="e">
        <f>NA()</f>
        <v>#N/A</v>
      </c>
      <c r="E50" s="136" t="e">
        <f>NA()</f>
        <v>#N/A</v>
      </c>
      <c r="F50" s="136">
        <f>IF(ISNUMBER('実質公債費比率（分子）の構造'!L$53),'実質公債費比率（分子）の構造'!L$53,NA())</f>
        <v>4214</v>
      </c>
      <c r="G50" s="136" t="e">
        <f>NA()</f>
        <v>#N/A</v>
      </c>
      <c r="H50" s="136" t="e">
        <f>NA()</f>
        <v>#N/A</v>
      </c>
      <c r="I50" s="136">
        <f>IF(ISNUMBER('実質公債費比率（分子）の構造'!M$53),'実質公債費比率（分子）の構造'!M$53,NA())</f>
        <v>3300</v>
      </c>
      <c r="J50" s="136" t="e">
        <f>NA()</f>
        <v>#N/A</v>
      </c>
      <c r="K50" s="136" t="e">
        <f>NA()</f>
        <v>#N/A</v>
      </c>
      <c r="L50" s="136">
        <f>IF(ISNUMBER('実質公債費比率（分子）の構造'!N$53),'実質公債費比率（分子）の構造'!N$53,NA())</f>
        <v>3299</v>
      </c>
      <c r="M50" s="136" t="e">
        <f>NA()</f>
        <v>#N/A</v>
      </c>
      <c r="N50" s="136" t="e">
        <f>NA()</f>
        <v>#N/A</v>
      </c>
      <c r="O50" s="136">
        <f>IF(ISNUMBER('実質公債費比率（分子）の構造'!O$53),'実質公債費比率（分子）の構造'!O$53,NA())</f>
        <v>2895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68659</v>
      </c>
      <c r="E56" s="135"/>
      <c r="F56" s="135"/>
      <c r="G56" s="135">
        <f>'将来負担比率（分子）の構造'!J$51</f>
        <v>67997</v>
      </c>
      <c r="H56" s="135"/>
      <c r="I56" s="135"/>
      <c r="J56" s="135">
        <f>'将来負担比率（分子）の構造'!K$51</f>
        <v>66991</v>
      </c>
      <c r="K56" s="135"/>
      <c r="L56" s="135"/>
      <c r="M56" s="135">
        <f>'将来負担比率（分子）の構造'!L$51</f>
        <v>70280</v>
      </c>
      <c r="N56" s="135"/>
      <c r="O56" s="135"/>
      <c r="P56" s="135">
        <f>'将来負担比率（分子）の構造'!M$51</f>
        <v>71875</v>
      </c>
    </row>
    <row r="57" spans="1:16">
      <c r="A57" s="135" t="s">
        <v>35</v>
      </c>
      <c r="B57" s="135"/>
      <c r="C57" s="135"/>
      <c r="D57" s="135">
        <f>'将来負担比率（分子）の構造'!I$50</f>
        <v>11576</v>
      </c>
      <c r="E57" s="135"/>
      <c r="F57" s="135"/>
      <c r="G57" s="135">
        <f>'将来負担比率（分子）の構造'!J$50</f>
        <v>11163</v>
      </c>
      <c r="H57" s="135"/>
      <c r="I57" s="135"/>
      <c r="J57" s="135">
        <f>'将来負担比率（分子）の構造'!K$50</f>
        <v>10626</v>
      </c>
      <c r="K57" s="135"/>
      <c r="L57" s="135"/>
      <c r="M57" s="135">
        <f>'将来負担比率（分子）の構造'!L$50</f>
        <v>9224</v>
      </c>
      <c r="N57" s="135"/>
      <c r="O57" s="135"/>
      <c r="P57" s="135">
        <f>'将来負担比率（分子）の構造'!M$50</f>
        <v>9488</v>
      </c>
    </row>
    <row r="58" spans="1:16">
      <c r="A58" s="135" t="s">
        <v>34</v>
      </c>
      <c r="B58" s="135"/>
      <c r="C58" s="135"/>
      <c r="D58" s="135">
        <f>'将来負担比率（分子）の構造'!I$49</f>
        <v>6183</v>
      </c>
      <c r="E58" s="135"/>
      <c r="F58" s="135"/>
      <c r="G58" s="135">
        <f>'将来負担比率（分子）の構造'!J$49</f>
        <v>9858</v>
      </c>
      <c r="H58" s="135"/>
      <c r="I58" s="135"/>
      <c r="J58" s="135">
        <f>'将来負担比率（分子）の構造'!K$49</f>
        <v>12721</v>
      </c>
      <c r="K58" s="135"/>
      <c r="L58" s="135"/>
      <c r="M58" s="135">
        <f>'将来負担比率（分子）の構造'!L$49</f>
        <v>14446</v>
      </c>
      <c r="N58" s="135"/>
      <c r="O58" s="135"/>
      <c r="P58" s="135">
        <f>'将来負担比率（分子）の構造'!M$49</f>
        <v>15458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415</v>
      </c>
      <c r="C61" s="135"/>
      <c r="D61" s="135"/>
      <c r="E61" s="135">
        <f>'将来負担比率（分子）の構造'!J$46</f>
        <v>404</v>
      </c>
      <c r="F61" s="135"/>
      <c r="G61" s="135"/>
      <c r="H61" s="135">
        <f>'将来負担比率（分子）の構造'!K$46</f>
        <v>308</v>
      </c>
      <c r="I61" s="135"/>
      <c r="J61" s="135"/>
      <c r="K61" s="135">
        <f>'将来負担比率（分子）の構造'!L$46</f>
        <v>18</v>
      </c>
      <c r="L61" s="135"/>
      <c r="M61" s="135"/>
      <c r="N61" s="135">
        <f>'将来負担比率（分子）の構造'!M$46</f>
        <v>159</v>
      </c>
      <c r="O61" s="135"/>
      <c r="P61" s="135"/>
    </row>
    <row r="62" spans="1:16">
      <c r="A62" s="135" t="s">
        <v>29</v>
      </c>
      <c r="B62" s="135">
        <f>'将来負担比率（分子）の構造'!I$45</f>
        <v>9445</v>
      </c>
      <c r="C62" s="135"/>
      <c r="D62" s="135"/>
      <c r="E62" s="135">
        <f>'将来負担比率（分子）の構造'!J$45</f>
        <v>9157</v>
      </c>
      <c r="F62" s="135"/>
      <c r="G62" s="135"/>
      <c r="H62" s="135">
        <f>'将来負担比率（分子）の構造'!K$45</f>
        <v>9075</v>
      </c>
      <c r="I62" s="135"/>
      <c r="J62" s="135"/>
      <c r="K62" s="135">
        <f>'将来負担比率（分子）の構造'!L$45</f>
        <v>9251</v>
      </c>
      <c r="L62" s="135"/>
      <c r="M62" s="135"/>
      <c r="N62" s="135">
        <f>'将来負担比率（分子）の構造'!M$45</f>
        <v>7315</v>
      </c>
      <c r="O62" s="135"/>
      <c r="P62" s="135"/>
    </row>
    <row r="63" spans="1:16">
      <c r="A63" s="135" t="s">
        <v>28</v>
      </c>
      <c r="B63" s="135">
        <f>'将来負担比率（分子）の構造'!I$44</f>
        <v>2461</v>
      </c>
      <c r="C63" s="135"/>
      <c r="D63" s="135"/>
      <c r="E63" s="135">
        <f>'将来負担比率（分子）の構造'!J$44</f>
        <v>2356</v>
      </c>
      <c r="F63" s="135"/>
      <c r="G63" s="135"/>
      <c r="H63" s="135">
        <f>'将来負担比率（分子）の構造'!K$44</f>
        <v>2087</v>
      </c>
      <c r="I63" s="135"/>
      <c r="J63" s="135"/>
      <c r="K63" s="135">
        <f>'将来負担比率（分子）の構造'!L$44</f>
        <v>1934</v>
      </c>
      <c r="L63" s="135"/>
      <c r="M63" s="135"/>
      <c r="N63" s="135">
        <f>'将来負担比率（分子）の構造'!M$44</f>
        <v>1645</v>
      </c>
      <c r="O63" s="135"/>
      <c r="P63" s="135"/>
    </row>
    <row r="64" spans="1:16">
      <c r="A64" s="135" t="s">
        <v>27</v>
      </c>
      <c r="B64" s="135">
        <f>'将来負担比率（分子）の構造'!I$43</f>
        <v>37207</v>
      </c>
      <c r="C64" s="135"/>
      <c r="D64" s="135"/>
      <c r="E64" s="135">
        <f>'将来負担比率（分子）の構造'!J$43</f>
        <v>37358</v>
      </c>
      <c r="F64" s="135"/>
      <c r="G64" s="135"/>
      <c r="H64" s="135">
        <f>'将来負担比率（分子）の構造'!K$43</f>
        <v>35797</v>
      </c>
      <c r="I64" s="135"/>
      <c r="J64" s="135"/>
      <c r="K64" s="135">
        <f>'将来負担比率（分子）の構造'!L$43</f>
        <v>37941</v>
      </c>
      <c r="L64" s="135"/>
      <c r="M64" s="135"/>
      <c r="N64" s="135">
        <f>'将来負担比率（分子）の構造'!M$43</f>
        <v>39867</v>
      </c>
      <c r="O64" s="135"/>
      <c r="P64" s="135"/>
    </row>
    <row r="65" spans="1:16">
      <c r="A65" s="135" t="s">
        <v>26</v>
      </c>
      <c r="B65" s="135">
        <f>'将来負担比率（分子）の構造'!I$42</f>
        <v>1291</v>
      </c>
      <c r="C65" s="135"/>
      <c r="D65" s="135"/>
      <c r="E65" s="135">
        <f>'将来負担比率（分子）の構造'!J$42</f>
        <v>800</v>
      </c>
      <c r="F65" s="135"/>
      <c r="G65" s="135"/>
      <c r="H65" s="135">
        <f>'将来負担比率（分子）の構造'!K$42</f>
        <v>702</v>
      </c>
      <c r="I65" s="135"/>
      <c r="J65" s="135"/>
      <c r="K65" s="135">
        <f>'将来負担比率（分子）の構造'!L$42</f>
        <v>603</v>
      </c>
      <c r="L65" s="135"/>
      <c r="M65" s="135"/>
      <c r="N65" s="135">
        <f>'将来負担比率（分子）の構造'!M$42</f>
        <v>504</v>
      </c>
      <c r="O65" s="135"/>
      <c r="P65" s="135"/>
    </row>
    <row r="66" spans="1:16">
      <c r="A66" s="135" t="s">
        <v>25</v>
      </c>
      <c r="B66" s="135">
        <f>'将来負担比率（分子）の構造'!I$41</f>
        <v>65770</v>
      </c>
      <c r="C66" s="135"/>
      <c r="D66" s="135"/>
      <c r="E66" s="135">
        <f>'将来負担比率（分子）の構造'!J$41</f>
        <v>63763</v>
      </c>
      <c r="F66" s="135"/>
      <c r="G66" s="135"/>
      <c r="H66" s="135">
        <f>'将来負担比率（分子）の構造'!K$41</f>
        <v>62317</v>
      </c>
      <c r="I66" s="135"/>
      <c r="J66" s="135"/>
      <c r="K66" s="135">
        <f>'将来負担比率（分子）の構造'!L$41</f>
        <v>63748</v>
      </c>
      <c r="L66" s="135"/>
      <c r="M66" s="135"/>
      <c r="N66" s="135">
        <f>'将来負担比率（分子）の構造'!M$41</f>
        <v>62956</v>
      </c>
      <c r="O66" s="135"/>
      <c r="P66" s="135"/>
    </row>
    <row r="67" spans="1:16">
      <c r="A67" s="135" t="s">
        <v>62</v>
      </c>
      <c r="B67" s="135" t="e">
        <f>NA()</f>
        <v>#N/A</v>
      </c>
      <c r="C67" s="135">
        <f>IF(ISNUMBER('将来負担比率（分子）の構造'!I$52), IF('将来負担比率（分子）の構造'!I$52 &lt; 0, 0, '将来負担比率（分子）の構造'!I$52), NA())</f>
        <v>30171</v>
      </c>
      <c r="D67" s="135" t="e">
        <f>NA()</f>
        <v>#N/A</v>
      </c>
      <c r="E67" s="135" t="e">
        <f>NA()</f>
        <v>#N/A</v>
      </c>
      <c r="F67" s="135">
        <f>IF(ISNUMBER('将来負担比率（分子）の構造'!J$52), IF('将来負担比率（分子）の構造'!J$52 &lt; 0, 0, '将来負担比率（分子）の構造'!J$52), NA())</f>
        <v>24819</v>
      </c>
      <c r="G67" s="135" t="e">
        <f>NA()</f>
        <v>#N/A</v>
      </c>
      <c r="H67" s="135" t="e">
        <f>NA()</f>
        <v>#N/A</v>
      </c>
      <c r="I67" s="135">
        <f>IF(ISNUMBER('将来負担比率（分子）の構造'!K$52), IF('将来負担比率（分子）の構造'!K$52 &lt; 0, 0, '将来負担比率（分子）の構造'!K$52), NA())</f>
        <v>19948</v>
      </c>
      <c r="J67" s="135" t="e">
        <f>NA()</f>
        <v>#N/A</v>
      </c>
      <c r="K67" s="135" t="e">
        <f>NA()</f>
        <v>#N/A</v>
      </c>
      <c r="L67" s="135">
        <f>IF(ISNUMBER('将来負担比率（分子）の構造'!L$52), IF('将来負担比率（分子）の構造'!L$52 &lt; 0, 0, '将来負担比率（分子）の構造'!L$52), NA())</f>
        <v>19545</v>
      </c>
      <c r="M67" s="135" t="e">
        <f>NA()</f>
        <v>#N/A</v>
      </c>
      <c r="N67" s="135" t="e">
        <f>NA()</f>
        <v>#N/A</v>
      </c>
      <c r="O67" s="135">
        <f>IF(ISNUMBER('将来負担比率（分子）の構造'!M$52), IF('将来負担比率（分子）の構造'!M$52 &lt; 0, 0, '将来負担比率（分子）の構造'!M$52), NA())</f>
        <v>15624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15926105</v>
      </c>
      <c r="S5" s="583"/>
      <c r="T5" s="583"/>
      <c r="U5" s="583"/>
      <c r="V5" s="583"/>
      <c r="W5" s="583"/>
      <c r="X5" s="583"/>
      <c r="Y5" s="584"/>
      <c r="Z5" s="585">
        <v>24.5</v>
      </c>
      <c r="AA5" s="585"/>
      <c r="AB5" s="585"/>
      <c r="AC5" s="585"/>
      <c r="AD5" s="586">
        <v>15207048</v>
      </c>
      <c r="AE5" s="586"/>
      <c r="AF5" s="586"/>
      <c r="AG5" s="586"/>
      <c r="AH5" s="586"/>
      <c r="AI5" s="586"/>
      <c r="AJ5" s="586"/>
      <c r="AK5" s="586"/>
      <c r="AL5" s="587">
        <v>43.8</v>
      </c>
      <c r="AM5" s="588"/>
      <c r="AN5" s="588"/>
      <c r="AO5" s="589"/>
      <c r="AP5" s="579" t="s">
        <v>207</v>
      </c>
      <c r="AQ5" s="580"/>
      <c r="AR5" s="580"/>
      <c r="AS5" s="580"/>
      <c r="AT5" s="580"/>
      <c r="AU5" s="580"/>
      <c r="AV5" s="580"/>
      <c r="AW5" s="580"/>
      <c r="AX5" s="580"/>
      <c r="AY5" s="580"/>
      <c r="AZ5" s="580"/>
      <c r="BA5" s="580"/>
      <c r="BB5" s="580"/>
      <c r="BC5" s="580"/>
      <c r="BD5" s="580"/>
      <c r="BE5" s="580"/>
      <c r="BF5" s="581"/>
      <c r="BG5" s="593">
        <v>15117523</v>
      </c>
      <c r="BH5" s="594"/>
      <c r="BI5" s="594"/>
      <c r="BJ5" s="594"/>
      <c r="BK5" s="594"/>
      <c r="BL5" s="594"/>
      <c r="BM5" s="594"/>
      <c r="BN5" s="595"/>
      <c r="BO5" s="596">
        <v>94.9</v>
      </c>
      <c r="BP5" s="596"/>
      <c r="BQ5" s="596"/>
      <c r="BR5" s="596"/>
      <c r="BS5" s="597">
        <v>177031</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548953</v>
      </c>
      <c r="S6" s="594"/>
      <c r="T6" s="594"/>
      <c r="U6" s="594"/>
      <c r="V6" s="594"/>
      <c r="W6" s="594"/>
      <c r="X6" s="594"/>
      <c r="Y6" s="595"/>
      <c r="Z6" s="596">
        <v>0.8</v>
      </c>
      <c r="AA6" s="596"/>
      <c r="AB6" s="596"/>
      <c r="AC6" s="596"/>
      <c r="AD6" s="597">
        <v>548953</v>
      </c>
      <c r="AE6" s="597"/>
      <c r="AF6" s="597"/>
      <c r="AG6" s="597"/>
      <c r="AH6" s="597"/>
      <c r="AI6" s="597"/>
      <c r="AJ6" s="597"/>
      <c r="AK6" s="597"/>
      <c r="AL6" s="598">
        <v>1.6</v>
      </c>
      <c r="AM6" s="599"/>
      <c r="AN6" s="599"/>
      <c r="AO6" s="600"/>
      <c r="AP6" s="590" t="s">
        <v>212</v>
      </c>
      <c r="AQ6" s="591"/>
      <c r="AR6" s="591"/>
      <c r="AS6" s="591"/>
      <c r="AT6" s="591"/>
      <c r="AU6" s="591"/>
      <c r="AV6" s="591"/>
      <c r="AW6" s="591"/>
      <c r="AX6" s="591"/>
      <c r="AY6" s="591"/>
      <c r="AZ6" s="591"/>
      <c r="BA6" s="591"/>
      <c r="BB6" s="591"/>
      <c r="BC6" s="591"/>
      <c r="BD6" s="591"/>
      <c r="BE6" s="591"/>
      <c r="BF6" s="592"/>
      <c r="BG6" s="593">
        <v>15117523</v>
      </c>
      <c r="BH6" s="594"/>
      <c r="BI6" s="594"/>
      <c r="BJ6" s="594"/>
      <c r="BK6" s="594"/>
      <c r="BL6" s="594"/>
      <c r="BM6" s="594"/>
      <c r="BN6" s="595"/>
      <c r="BO6" s="596">
        <v>94.9</v>
      </c>
      <c r="BP6" s="596"/>
      <c r="BQ6" s="596"/>
      <c r="BR6" s="596"/>
      <c r="BS6" s="597">
        <v>177031</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392278</v>
      </c>
      <c r="CS6" s="594"/>
      <c r="CT6" s="594"/>
      <c r="CU6" s="594"/>
      <c r="CV6" s="594"/>
      <c r="CW6" s="594"/>
      <c r="CX6" s="594"/>
      <c r="CY6" s="595"/>
      <c r="CZ6" s="596">
        <v>0.6</v>
      </c>
      <c r="DA6" s="596"/>
      <c r="DB6" s="596"/>
      <c r="DC6" s="596"/>
      <c r="DD6" s="602" t="s">
        <v>214</v>
      </c>
      <c r="DE6" s="594"/>
      <c r="DF6" s="594"/>
      <c r="DG6" s="594"/>
      <c r="DH6" s="594"/>
      <c r="DI6" s="594"/>
      <c r="DJ6" s="594"/>
      <c r="DK6" s="594"/>
      <c r="DL6" s="594"/>
      <c r="DM6" s="594"/>
      <c r="DN6" s="594"/>
      <c r="DO6" s="594"/>
      <c r="DP6" s="595"/>
      <c r="DQ6" s="602">
        <v>392278</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24728</v>
      </c>
      <c r="S7" s="594"/>
      <c r="T7" s="594"/>
      <c r="U7" s="594"/>
      <c r="V7" s="594"/>
      <c r="W7" s="594"/>
      <c r="X7" s="594"/>
      <c r="Y7" s="595"/>
      <c r="Z7" s="596">
        <v>0</v>
      </c>
      <c r="AA7" s="596"/>
      <c r="AB7" s="596"/>
      <c r="AC7" s="596"/>
      <c r="AD7" s="597">
        <v>24728</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6653374</v>
      </c>
      <c r="BH7" s="594"/>
      <c r="BI7" s="594"/>
      <c r="BJ7" s="594"/>
      <c r="BK7" s="594"/>
      <c r="BL7" s="594"/>
      <c r="BM7" s="594"/>
      <c r="BN7" s="595"/>
      <c r="BO7" s="596">
        <v>41.8</v>
      </c>
      <c r="BP7" s="596"/>
      <c r="BQ7" s="596"/>
      <c r="BR7" s="596"/>
      <c r="BS7" s="597">
        <v>177031</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5431070</v>
      </c>
      <c r="CS7" s="594"/>
      <c r="CT7" s="594"/>
      <c r="CU7" s="594"/>
      <c r="CV7" s="594"/>
      <c r="CW7" s="594"/>
      <c r="CX7" s="594"/>
      <c r="CY7" s="595"/>
      <c r="CZ7" s="596">
        <v>8.8000000000000007</v>
      </c>
      <c r="DA7" s="596"/>
      <c r="DB7" s="596"/>
      <c r="DC7" s="596"/>
      <c r="DD7" s="602">
        <v>151034</v>
      </c>
      <c r="DE7" s="594"/>
      <c r="DF7" s="594"/>
      <c r="DG7" s="594"/>
      <c r="DH7" s="594"/>
      <c r="DI7" s="594"/>
      <c r="DJ7" s="594"/>
      <c r="DK7" s="594"/>
      <c r="DL7" s="594"/>
      <c r="DM7" s="594"/>
      <c r="DN7" s="594"/>
      <c r="DO7" s="594"/>
      <c r="DP7" s="595"/>
      <c r="DQ7" s="602">
        <v>4286100</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63249</v>
      </c>
      <c r="S8" s="594"/>
      <c r="T8" s="594"/>
      <c r="U8" s="594"/>
      <c r="V8" s="594"/>
      <c r="W8" s="594"/>
      <c r="X8" s="594"/>
      <c r="Y8" s="595"/>
      <c r="Z8" s="596">
        <v>0.1</v>
      </c>
      <c r="AA8" s="596"/>
      <c r="AB8" s="596"/>
      <c r="AC8" s="596"/>
      <c r="AD8" s="597">
        <v>63249</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211237</v>
      </c>
      <c r="BH8" s="594"/>
      <c r="BI8" s="594"/>
      <c r="BJ8" s="594"/>
      <c r="BK8" s="594"/>
      <c r="BL8" s="594"/>
      <c r="BM8" s="594"/>
      <c r="BN8" s="595"/>
      <c r="BO8" s="596">
        <v>1.3</v>
      </c>
      <c r="BP8" s="596"/>
      <c r="BQ8" s="596"/>
      <c r="BR8" s="596"/>
      <c r="BS8" s="602" t="s">
        <v>112</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17689035</v>
      </c>
      <c r="CS8" s="594"/>
      <c r="CT8" s="594"/>
      <c r="CU8" s="594"/>
      <c r="CV8" s="594"/>
      <c r="CW8" s="594"/>
      <c r="CX8" s="594"/>
      <c r="CY8" s="595"/>
      <c r="CZ8" s="596">
        <v>28.7</v>
      </c>
      <c r="DA8" s="596"/>
      <c r="DB8" s="596"/>
      <c r="DC8" s="596"/>
      <c r="DD8" s="602">
        <v>615371</v>
      </c>
      <c r="DE8" s="594"/>
      <c r="DF8" s="594"/>
      <c r="DG8" s="594"/>
      <c r="DH8" s="594"/>
      <c r="DI8" s="594"/>
      <c r="DJ8" s="594"/>
      <c r="DK8" s="594"/>
      <c r="DL8" s="594"/>
      <c r="DM8" s="594"/>
      <c r="DN8" s="594"/>
      <c r="DO8" s="594"/>
      <c r="DP8" s="595"/>
      <c r="DQ8" s="602">
        <v>8511912</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35347</v>
      </c>
      <c r="S9" s="594"/>
      <c r="T9" s="594"/>
      <c r="U9" s="594"/>
      <c r="V9" s="594"/>
      <c r="W9" s="594"/>
      <c r="X9" s="594"/>
      <c r="Y9" s="595"/>
      <c r="Z9" s="596">
        <v>0.1</v>
      </c>
      <c r="AA9" s="596"/>
      <c r="AB9" s="596"/>
      <c r="AC9" s="596"/>
      <c r="AD9" s="597">
        <v>35347</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5003380</v>
      </c>
      <c r="BH9" s="594"/>
      <c r="BI9" s="594"/>
      <c r="BJ9" s="594"/>
      <c r="BK9" s="594"/>
      <c r="BL9" s="594"/>
      <c r="BM9" s="594"/>
      <c r="BN9" s="595"/>
      <c r="BO9" s="596">
        <v>31.4</v>
      </c>
      <c r="BP9" s="596"/>
      <c r="BQ9" s="596"/>
      <c r="BR9" s="596"/>
      <c r="BS9" s="602" t="s">
        <v>112</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7336189</v>
      </c>
      <c r="CS9" s="594"/>
      <c r="CT9" s="594"/>
      <c r="CU9" s="594"/>
      <c r="CV9" s="594"/>
      <c r="CW9" s="594"/>
      <c r="CX9" s="594"/>
      <c r="CY9" s="595"/>
      <c r="CZ9" s="596">
        <v>11.9</v>
      </c>
      <c r="DA9" s="596"/>
      <c r="DB9" s="596"/>
      <c r="DC9" s="596"/>
      <c r="DD9" s="602">
        <v>89695</v>
      </c>
      <c r="DE9" s="594"/>
      <c r="DF9" s="594"/>
      <c r="DG9" s="594"/>
      <c r="DH9" s="594"/>
      <c r="DI9" s="594"/>
      <c r="DJ9" s="594"/>
      <c r="DK9" s="594"/>
      <c r="DL9" s="594"/>
      <c r="DM9" s="594"/>
      <c r="DN9" s="594"/>
      <c r="DO9" s="594"/>
      <c r="DP9" s="595"/>
      <c r="DQ9" s="602">
        <v>6665255</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1561910</v>
      </c>
      <c r="S10" s="594"/>
      <c r="T10" s="594"/>
      <c r="U10" s="594"/>
      <c r="V10" s="594"/>
      <c r="W10" s="594"/>
      <c r="X10" s="594"/>
      <c r="Y10" s="595"/>
      <c r="Z10" s="596">
        <v>2.4</v>
      </c>
      <c r="AA10" s="596"/>
      <c r="AB10" s="596"/>
      <c r="AC10" s="596"/>
      <c r="AD10" s="597">
        <v>1561910</v>
      </c>
      <c r="AE10" s="597"/>
      <c r="AF10" s="597"/>
      <c r="AG10" s="597"/>
      <c r="AH10" s="597"/>
      <c r="AI10" s="597"/>
      <c r="AJ10" s="597"/>
      <c r="AK10" s="597"/>
      <c r="AL10" s="598">
        <v>4.5</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350051</v>
      </c>
      <c r="BH10" s="594"/>
      <c r="BI10" s="594"/>
      <c r="BJ10" s="594"/>
      <c r="BK10" s="594"/>
      <c r="BL10" s="594"/>
      <c r="BM10" s="594"/>
      <c r="BN10" s="595"/>
      <c r="BO10" s="596">
        <v>2.2000000000000002</v>
      </c>
      <c r="BP10" s="596"/>
      <c r="BQ10" s="596"/>
      <c r="BR10" s="596"/>
      <c r="BS10" s="602" t="s">
        <v>112</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622383</v>
      </c>
      <c r="CS10" s="594"/>
      <c r="CT10" s="594"/>
      <c r="CU10" s="594"/>
      <c r="CV10" s="594"/>
      <c r="CW10" s="594"/>
      <c r="CX10" s="594"/>
      <c r="CY10" s="595"/>
      <c r="CZ10" s="596">
        <v>1</v>
      </c>
      <c r="DA10" s="596"/>
      <c r="DB10" s="596"/>
      <c r="DC10" s="596"/>
      <c r="DD10" s="602" t="s">
        <v>112</v>
      </c>
      <c r="DE10" s="594"/>
      <c r="DF10" s="594"/>
      <c r="DG10" s="594"/>
      <c r="DH10" s="594"/>
      <c r="DI10" s="594"/>
      <c r="DJ10" s="594"/>
      <c r="DK10" s="594"/>
      <c r="DL10" s="594"/>
      <c r="DM10" s="594"/>
      <c r="DN10" s="594"/>
      <c r="DO10" s="594"/>
      <c r="DP10" s="595"/>
      <c r="DQ10" s="602">
        <v>22325</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14839</v>
      </c>
      <c r="S11" s="594"/>
      <c r="T11" s="594"/>
      <c r="U11" s="594"/>
      <c r="V11" s="594"/>
      <c r="W11" s="594"/>
      <c r="X11" s="594"/>
      <c r="Y11" s="595"/>
      <c r="Z11" s="596">
        <v>0</v>
      </c>
      <c r="AA11" s="596"/>
      <c r="AB11" s="596"/>
      <c r="AC11" s="596"/>
      <c r="AD11" s="597">
        <v>14839</v>
      </c>
      <c r="AE11" s="597"/>
      <c r="AF11" s="597"/>
      <c r="AG11" s="597"/>
      <c r="AH11" s="597"/>
      <c r="AI11" s="597"/>
      <c r="AJ11" s="597"/>
      <c r="AK11" s="597"/>
      <c r="AL11" s="598">
        <v>0</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1088706</v>
      </c>
      <c r="BH11" s="594"/>
      <c r="BI11" s="594"/>
      <c r="BJ11" s="594"/>
      <c r="BK11" s="594"/>
      <c r="BL11" s="594"/>
      <c r="BM11" s="594"/>
      <c r="BN11" s="595"/>
      <c r="BO11" s="596">
        <v>6.8</v>
      </c>
      <c r="BP11" s="596"/>
      <c r="BQ11" s="596"/>
      <c r="BR11" s="596"/>
      <c r="BS11" s="602">
        <v>177031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3165915</v>
      </c>
      <c r="CS11" s="594"/>
      <c r="CT11" s="594"/>
      <c r="CU11" s="594"/>
      <c r="CV11" s="594"/>
      <c r="CW11" s="594"/>
      <c r="CX11" s="594"/>
      <c r="CY11" s="595"/>
      <c r="CZ11" s="596">
        <v>5.0999999999999996</v>
      </c>
      <c r="DA11" s="596"/>
      <c r="DB11" s="596"/>
      <c r="DC11" s="596"/>
      <c r="DD11" s="602">
        <v>1741646</v>
      </c>
      <c r="DE11" s="594"/>
      <c r="DF11" s="594"/>
      <c r="DG11" s="594"/>
      <c r="DH11" s="594"/>
      <c r="DI11" s="594"/>
      <c r="DJ11" s="594"/>
      <c r="DK11" s="594"/>
      <c r="DL11" s="594"/>
      <c r="DM11" s="594"/>
      <c r="DN11" s="594"/>
      <c r="DO11" s="594"/>
      <c r="DP11" s="595"/>
      <c r="DQ11" s="602">
        <v>1438417</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6935669</v>
      </c>
      <c r="BH12" s="594"/>
      <c r="BI12" s="594"/>
      <c r="BJ12" s="594"/>
      <c r="BK12" s="594"/>
      <c r="BL12" s="594"/>
      <c r="BM12" s="594"/>
      <c r="BN12" s="595"/>
      <c r="BO12" s="596">
        <v>43.5</v>
      </c>
      <c r="BP12" s="596"/>
      <c r="BQ12" s="596"/>
      <c r="BR12" s="596"/>
      <c r="BS12" s="602" t="s">
        <v>112</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1690537</v>
      </c>
      <c r="CS12" s="594"/>
      <c r="CT12" s="594"/>
      <c r="CU12" s="594"/>
      <c r="CV12" s="594"/>
      <c r="CW12" s="594"/>
      <c r="CX12" s="594"/>
      <c r="CY12" s="595"/>
      <c r="CZ12" s="596">
        <v>2.7</v>
      </c>
      <c r="DA12" s="596"/>
      <c r="DB12" s="596"/>
      <c r="DC12" s="596"/>
      <c r="DD12" s="602">
        <v>281567</v>
      </c>
      <c r="DE12" s="594"/>
      <c r="DF12" s="594"/>
      <c r="DG12" s="594"/>
      <c r="DH12" s="594"/>
      <c r="DI12" s="594"/>
      <c r="DJ12" s="594"/>
      <c r="DK12" s="594"/>
      <c r="DL12" s="594"/>
      <c r="DM12" s="594"/>
      <c r="DN12" s="594"/>
      <c r="DO12" s="594"/>
      <c r="DP12" s="595"/>
      <c r="DQ12" s="602">
        <v>638553</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103243</v>
      </c>
      <c r="S13" s="594"/>
      <c r="T13" s="594"/>
      <c r="U13" s="594"/>
      <c r="V13" s="594"/>
      <c r="W13" s="594"/>
      <c r="X13" s="594"/>
      <c r="Y13" s="595"/>
      <c r="Z13" s="596">
        <v>0.2</v>
      </c>
      <c r="AA13" s="596"/>
      <c r="AB13" s="596"/>
      <c r="AC13" s="596"/>
      <c r="AD13" s="597">
        <v>103243</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6909135</v>
      </c>
      <c r="BH13" s="594"/>
      <c r="BI13" s="594"/>
      <c r="BJ13" s="594"/>
      <c r="BK13" s="594"/>
      <c r="BL13" s="594"/>
      <c r="BM13" s="594"/>
      <c r="BN13" s="595"/>
      <c r="BO13" s="596">
        <v>43.4</v>
      </c>
      <c r="BP13" s="596"/>
      <c r="BQ13" s="596"/>
      <c r="BR13" s="596"/>
      <c r="BS13" s="602" t="s">
        <v>112</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9224809</v>
      </c>
      <c r="CS13" s="594"/>
      <c r="CT13" s="594"/>
      <c r="CU13" s="594"/>
      <c r="CV13" s="594"/>
      <c r="CW13" s="594"/>
      <c r="CX13" s="594"/>
      <c r="CY13" s="595"/>
      <c r="CZ13" s="596">
        <v>15</v>
      </c>
      <c r="DA13" s="596"/>
      <c r="DB13" s="596"/>
      <c r="DC13" s="596"/>
      <c r="DD13" s="602">
        <v>5602086</v>
      </c>
      <c r="DE13" s="594"/>
      <c r="DF13" s="594"/>
      <c r="DG13" s="594"/>
      <c r="DH13" s="594"/>
      <c r="DI13" s="594"/>
      <c r="DJ13" s="594"/>
      <c r="DK13" s="594"/>
      <c r="DL13" s="594"/>
      <c r="DM13" s="594"/>
      <c r="DN13" s="594"/>
      <c r="DO13" s="594"/>
      <c r="DP13" s="595"/>
      <c r="DQ13" s="602">
        <v>3847542</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328663</v>
      </c>
      <c r="BH14" s="594"/>
      <c r="BI14" s="594"/>
      <c r="BJ14" s="594"/>
      <c r="BK14" s="594"/>
      <c r="BL14" s="594"/>
      <c r="BM14" s="594"/>
      <c r="BN14" s="595"/>
      <c r="BO14" s="596">
        <v>2.1</v>
      </c>
      <c r="BP14" s="596"/>
      <c r="BQ14" s="596"/>
      <c r="BR14" s="596"/>
      <c r="BS14" s="602" t="s">
        <v>112</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2555143</v>
      </c>
      <c r="CS14" s="594"/>
      <c r="CT14" s="594"/>
      <c r="CU14" s="594"/>
      <c r="CV14" s="594"/>
      <c r="CW14" s="594"/>
      <c r="CX14" s="594"/>
      <c r="CY14" s="595"/>
      <c r="CZ14" s="596">
        <v>4.2</v>
      </c>
      <c r="DA14" s="596"/>
      <c r="DB14" s="596"/>
      <c r="DC14" s="596"/>
      <c r="DD14" s="602">
        <v>560170</v>
      </c>
      <c r="DE14" s="594"/>
      <c r="DF14" s="594"/>
      <c r="DG14" s="594"/>
      <c r="DH14" s="594"/>
      <c r="DI14" s="594"/>
      <c r="DJ14" s="594"/>
      <c r="DK14" s="594"/>
      <c r="DL14" s="594"/>
      <c r="DM14" s="594"/>
      <c r="DN14" s="594"/>
      <c r="DO14" s="594"/>
      <c r="DP14" s="595"/>
      <c r="DQ14" s="602">
        <v>2111600</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53989</v>
      </c>
      <c r="S15" s="594"/>
      <c r="T15" s="594"/>
      <c r="U15" s="594"/>
      <c r="V15" s="594"/>
      <c r="W15" s="594"/>
      <c r="X15" s="594"/>
      <c r="Y15" s="595"/>
      <c r="Z15" s="596">
        <v>0.1</v>
      </c>
      <c r="AA15" s="596"/>
      <c r="AB15" s="596"/>
      <c r="AC15" s="596"/>
      <c r="AD15" s="597">
        <v>53989</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1199817</v>
      </c>
      <c r="BH15" s="594"/>
      <c r="BI15" s="594"/>
      <c r="BJ15" s="594"/>
      <c r="BK15" s="594"/>
      <c r="BL15" s="594"/>
      <c r="BM15" s="594"/>
      <c r="BN15" s="595"/>
      <c r="BO15" s="596">
        <v>7.5</v>
      </c>
      <c r="BP15" s="596"/>
      <c r="BQ15" s="596"/>
      <c r="BR15" s="596"/>
      <c r="BS15" s="602" t="s">
        <v>112</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5878520</v>
      </c>
      <c r="CS15" s="594"/>
      <c r="CT15" s="594"/>
      <c r="CU15" s="594"/>
      <c r="CV15" s="594"/>
      <c r="CW15" s="594"/>
      <c r="CX15" s="594"/>
      <c r="CY15" s="595"/>
      <c r="CZ15" s="596">
        <v>9.6</v>
      </c>
      <c r="DA15" s="596"/>
      <c r="DB15" s="596"/>
      <c r="DC15" s="596"/>
      <c r="DD15" s="602">
        <v>1092394</v>
      </c>
      <c r="DE15" s="594"/>
      <c r="DF15" s="594"/>
      <c r="DG15" s="594"/>
      <c r="DH15" s="594"/>
      <c r="DI15" s="594"/>
      <c r="DJ15" s="594"/>
      <c r="DK15" s="594"/>
      <c r="DL15" s="594"/>
      <c r="DM15" s="594"/>
      <c r="DN15" s="594"/>
      <c r="DO15" s="594"/>
      <c r="DP15" s="595"/>
      <c r="DQ15" s="602">
        <v>4627538</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19069770</v>
      </c>
      <c r="S16" s="594"/>
      <c r="T16" s="594"/>
      <c r="U16" s="594"/>
      <c r="V16" s="594"/>
      <c r="W16" s="594"/>
      <c r="X16" s="594"/>
      <c r="Y16" s="595"/>
      <c r="Z16" s="596">
        <v>29.4</v>
      </c>
      <c r="AA16" s="596"/>
      <c r="AB16" s="596"/>
      <c r="AC16" s="596"/>
      <c r="AD16" s="597">
        <v>16987030</v>
      </c>
      <c r="AE16" s="597"/>
      <c r="AF16" s="597"/>
      <c r="AG16" s="597"/>
      <c r="AH16" s="597"/>
      <c r="AI16" s="597"/>
      <c r="AJ16" s="597"/>
      <c r="AK16" s="597"/>
      <c r="AL16" s="598">
        <v>48.9</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391611</v>
      </c>
      <c r="CS16" s="594"/>
      <c r="CT16" s="594"/>
      <c r="CU16" s="594"/>
      <c r="CV16" s="594"/>
      <c r="CW16" s="594"/>
      <c r="CX16" s="594"/>
      <c r="CY16" s="595"/>
      <c r="CZ16" s="596">
        <v>0.6</v>
      </c>
      <c r="DA16" s="596"/>
      <c r="DB16" s="596"/>
      <c r="DC16" s="596"/>
      <c r="DD16" s="602" t="s">
        <v>112</v>
      </c>
      <c r="DE16" s="594"/>
      <c r="DF16" s="594"/>
      <c r="DG16" s="594"/>
      <c r="DH16" s="594"/>
      <c r="DI16" s="594"/>
      <c r="DJ16" s="594"/>
      <c r="DK16" s="594"/>
      <c r="DL16" s="594"/>
      <c r="DM16" s="594"/>
      <c r="DN16" s="594"/>
      <c r="DO16" s="594"/>
      <c r="DP16" s="595"/>
      <c r="DQ16" s="602">
        <v>97361</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16987030</v>
      </c>
      <c r="S17" s="594"/>
      <c r="T17" s="594"/>
      <c r="U17" s="594"/>
      <c r="V17" s="594"/>
      <c r="W17" s="594"/>
      <c r="X17" s="594"/>
      <c r="Y17" s="595"/>
      <c r="Z17" s="596">
        <v>26.2</v>
      </c>
      <c r="AA17" s="596"/>
      <c r="AB17" s="596"/>
      <c r="AC17" s="596"/>
      <c r="AD17" s="597">
        <v>16987030</v>
      </c>
      <c r="AE17" s="597"/>
      <c r="AF17" s="597"/>
      <c r="AG17" s="597"/>
      <c r="AH17" s="597"/>
      <c r="AI17" s="597"/>
      <c r="AJ17" s="597"/>
      <c r="AK17" s="597"/>
      <c r="AL17" s="598">
        <v>48.9</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7161814</v>
      </c>
      <c r="CS17" s="594"/>
      <c r="CT17" s="594"/>
      <c r="CU17" s="594"/>
      <c r="CV17" s="594"/>
      <c r="CW17" s="594"/>
      <c r="CX17" s="594"/>
      <c r="CY17" s="595"/>
      <c r="CZ17" s="596">
        <v>11.6</v>
      </c>
      <c r="DA17" s="596"/>
      <c r="DB17" s="596"/>
      <c r="DC17" s="596"/>
      <c r="DD17" s="602" t="s">
        <v>112</v>
      </c>
      <c r="DE17" s="594"/>
      <c r="DF17" s="594"/>
      <c r="DG17" s="594"/>
      <c r="DH17" s="594"/>
      <c r="DI17" s="594"/>
      <c r="DJ17" s="594"/>
      <c r="DK17" s="594"/>
      <c r="DL17" s="594"/>
      <c r="DM17" s="594"/>
      <c r="DN17" s="594"/>
      <c r="DO17" s="594"/>
      <c r="DP17" s="595"/>
      <c r="DQ17" s="602">
        <v>7024269</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1501464</v>
      </c>
      <c r="S18" s="594"/>
      <c r="T18" s="594"/>
      <c r="U18" s="594"/>
      <c r="V18" s="594"/>
      <c r="W18" s="594"/>
      <c r="X18" s="594"/>
      <c r="Y18" s="595"/>
      <c r="Z18" s="596">
        <v>2.2999999999999998</v>
      </c>
      <c r="AA18" s="596"/>
      <c r="AB18" s="596"/>
      <c r="AC18" s="596"/>
      <c r="AD18" s="597" t="s">
        <v>112</v>
      </c>
      <c r="AE18" s="597"/>
      <c r="AF18" s="597"/>
      <c r="AG18" s="597"/>
      <c r="AH18" s="597"/>
      <c r="AI18" s="597"/>
      <c r="AJ18" s="597"/>
      <c r="AK18" s="597"/>
      <c r="AL18" s="598" t="s">
        <v>112</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581276</v>
      </c>
      <c r="S19" s="594"/>
      <c r="T19" s="594"/>
      <c r="U19" s="594"/>
      <c r="V19" s="594"/>
      <c r="W19" s="594"/>
      <c r="X19" s="594"/>
      <c r="Y19" s="595"/>
      <c r="Z19" s="596">
        <v>0.9</v>
      </c>
      <c r="AA19" s="596"/>
      <c r="AB19" s="596"/>
      <c r="AC19" s="596"/>
      <c r="AD19" s="597" t="s">
        <v>112</v>
      </c>
      <c r="AE19" s="597"/>
      <c r="AF19" s="597"/>
      <c r="AG19" s="597"/>
      <c r="AH19" s="597"/>
      <c r="AI19" s="597"/>
      <c r="AJ19" s="597"/>
      <c r="AK19" s="597"/>
      <c r="AL19" s="598" t="s">
        <v>112</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808582</v>
      </c>
      <c r="BH19" s="594"/>
      <c r="BI19" s="594"/>
      <c r="BJ19" s="594"/>
      <c r="BK19" s="594"/>
      <c r="BL19" s="594"/>
      <c r="BM19" s="594"/>
      <c r="BN19" s="595"/>
      <c r="BO19" s="596">
        <v>5.0999999999999996</v>
      </c>
      <c r="BP19" s="596"/>
      <c r="BQ19" s="596"/>
      <c r="BR19" s="596"/>
      <c r="BS19" s="602" t="s">
        <v>112</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37402133</v>
      </c>
      <c r="S20" s="594"/>
      <c r="T20" s="594"/>
      <c r="U20" s="594"/>
      <c r="V20" s="594"/>
      <c r="W20" s="594"/>
      <c r="X20" s="594"/>
      <c r="Y20" s="595"/>
      <c r="Z20" s="596">
        <v>57.6</v>
      </c>
      <c r="AA20" s="596"/>
      <c r="AB20" s="596"/>
      <c r="AC20" s="596"/>
      <c r="AD20" s="597">
        <v>34600336</v>
      </c>
      <c r="AE20" s="597"/>
      <c r="AF20" s="597"/>
      <c r="AG20" s="597"/>
      <c r="AH20" s="597"/>
      <c r="AI20" s="597"/>
      <c r="AJ20" s="597"/>
      <c r="AK20" s="597"/>
      <c r="AL20" s="598">
        <v>99.7</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808582</v>
      </c>
      <c r="BH20" s="594"/>
      <c r="BI20" s="594"/>
      <c r="BJ20" s="594"/>
      <c r="BK20" s="594"/>
      <c r="BL20" s="594"/>
      <c r="BM20" s="594"/>
      <c r="BN20" s="595"/>
      <c r="BO20" s="596">
        <v>5.0999999999999996</v>
      </c>
      <c r="BP20" s="596"/>
      <c r="BQ20" s="596"/>
      <c r="BR20" s="596"/>
      <c r="BS20" s="602" t="s">
        <v>112</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61539304</v>
      </c>
      <c r="CS20" s="594"/>
      <c r="CT20" s="594"/>
      <c r="CU20" s="594"/>
      <c r="CV20" s="594"/>
      <c r="CW20" s="594"/>
      <c r="CX20" s="594"/>
      <c r="CY20" s="595"/>
      <c r="CZ20" s="596">
        <v>100</v>
      </c>
      <c r="DA20" s="596"/>
      <c r="DB20" s="596"/>
      <c r="DC20" s="596"/>
      <c r="DD20" s="602">
        <v>10133963</v>
      </c>
      <c r="DE20" s="594"/>
      <c r="DF20" s="594"/>
      <c r="DG20" s="594"/>
      <c r="DH20" s="594"/>
      <c r="DI20" s="594"/>
      <c r="DJ20" s="594"/>
      <c r="DK20" s="594"/>
      <c r="DL20" s="594"/>
      <c r="DM20" s="594"/>
      <c r="DN20" s="594"/>
      <c r="DO20" s="594"/>
      <c r="DP20" s="595"/>
      <c r="DQ20" s="602">
        <v>39663150</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17895</v>
      </c>
      <c r="S21" s="594"/>
      <c r="T21" s="594"/>
      <c r="U21" s="594"/>
      <c r="V21" s="594"/>
      <c r="W21" s="594"/>
      <c r="X21" s="594"/>
      <c r="Y21" s="595"/>
      <c r="Z21" s="596">
        <v>0</v>
      </c>
      <c r="AA21" s="596"/>
      <c r="AB21" s="596"/>
      <c r="AC21" s="596"/>
      <c r="AD21" s="597">
        <v>17895</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89525</v>
      </c>
      <c r="BH21" s="594"/>
      <c r="BI21" s="594"/>
      <c r="BJ21" s="594"/>
      <c r="BK21" s="594"/>
      <c r="BL21" s="594"/>
      <c r="BM21" s="594"/>
      <c r="BN21" s="595"/>
      <c r="BO21" s="596">
        <v>0.6</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589347</v>
      </c>
      <c r="S22" s="594"/>
      <c r="T22" s="594"/>
      <c r="U22" s="594"/>
      <c r="V22" s="594"/>
      <c r="W22" s="594"/>
      <c r="X22" s="594"/>
      <c r="Y22" s="595"/>
      <c r="Z22" s="596">
        <v>0.9</v>
      </c>
      <c r="AA22" s="596"/>
      <c r="AB22" s="596"/>
      <c r="AC22" s="596"/>
      <c r="AD22" s="597" t="s">
        <v>112</v>
      </c>
      <c r="AE22" s="597"/>
      <c r="AF22" s="597"/>
      <c r="AG22" s="597"/>
      <c r="AH22" s="597"/>
      <c r="AI22" s="597"/>
      <c r="AJ22" s="597"/>
      <c r="AK22" s="597"/>
      <c r="AL22" s="598" t="s">
        <v>112</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623538</v>
      </c>
      <c r="S23" s="594"/>
      <c r="T23" s="594"/>
      <c r="U23" s="594"/>
      <c r="V23" s="594"/>
      <c r="W23" s="594"/>
      <c r="X23" s="594"/>
      <c r="Y23" s="595"/>
      <c r="Z23" s="596">
        <v>1</v>
      </c>
      <c r="AA23" s="596"/>
      <c r="AB23" s="596"/>
      <c r="AC23" s="596"/>
      <c r="AD23" s="597">
        <v>27115</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719057</v>
      </c>
      <c r="BH23" s="594"/>
      <c r="BI23" s="594"/>
      <c r="BJ23" s="594"/>
      <c r="BK23" s="594"/>
      <c r="BL23" s="594"/>
      <c r="BM23" s="594"/>
      <c r="BN23" s="595"/>
      <c r="BO23" s="596">
        <v>4.5</v>
      </c>
      <c r="BP23" s="596"/>
      <c r="BQ23" s="596"/>
      <c r="BR23" s="596"/>
      <c r="BS23" s="602" t="s">
        <v>112</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96425</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25657137</v>
      </c>
      <c r="CS24" s="583"/>
      <c r="CT24" s="583"/>
      <c r="CU24" s="583"/>
      <c r="CV24" s="583"/>
      <c r="CW24" s="583"/>
      <c r="CX24" s="583"/>
      <c r="CY24" s="584"/>
      <c r="CZ24" s="620">
        <v>41.7</v>
      </c>
      <c r="DA24" s="621"/>
      <c r="DB24" s="621"/>
      <c r="DC24" s="622"/>
      <c r="DD24" s="619">
        <v>17844600</v>
      </c>
      <c r="DE24" s="583"/>
      <c r="DF24" s="583"/>
      <c r="DG24" s="583"/>
      <c r="DH24" s="583"/>
      <c r="DI24" s="583"/>
      <c r="DJ24" s="583"/>
      <c r="DK24" s="584"/>
      <c r="DL24" s="619">
        <v>17438068</v>
      </c>
      <c r="DM24" s="583"/>
      <c r="DN24" s="583"/>
      <c r="DO24" s="583"/>
      <c r="DP24" s="583"/>
      <c r="DQ24" s="583"/>
      <c r="DR24" s="583"/>
      <c r="DS24" s="583"/>
      <c r="DT24" s="583"/>
      <c r="DU24" s="583"/>
      <c r="DV24" s="584"/>
      <c r="DW24" s="587">
        <v>47</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7055454</v>
      </c>
      <c r="S25" s="594"/>
      <c r="T25" s="594"/>
      <c r="U25" s="594"/>
      <c r="V25" s="594"/>
      <c r="W25" s="594"/>
      <c r="X25" s="594"/>
      <c r="Y25" s="595"/>
      <c r="Z25" s="596">
        <v>10.9</v>
      </c>
      <c r="AA25" s="596"/>
      <c r="AB25" s="596"/>
      <c r="AC25" s="596"/>
      <c r="AD25" s="597" t="s">
        <v>112</v>
      </c>
      <c r="AE25" s="597"/>
      <c r="AF25" s="597"/>
      <c r="AG25" s="597"/>
      <c r="AH25" s="597"/>
      <c r="AI25" s="597"/>
      <c r="AJ25" s="597"/>
      <c r="AK25" s="597"/>
      <c r="AL25" s="598" t="s">
        <v>112</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7834444</v>
      </c>
      <c r="CS25" s="625"/>
      <c r="CT25" s="625"/>
      <c r="CU25" s="625"/>
      <c r="CV25" s="625"/>
      <c r="CW25" s="625"/>
      <c r="CX25" s="625"/>
      <c r="CY25" s="626"/>
      <c r="CZ25" s="627">
        <v>12.7</v>
      </c>
      <c r="DA25" s="628"/>
      <c r="DB25" s="628"/>
      <c r="DC25" s="629"/>
      <c r="DD25" s="602">
        <v>7478909</v>
      </c>
      <c r="DE25" s="625"/>
      <c r="DF25" s="625"/>
      <c r="DG25" s="625"/>
      <c r="DH25" s="625"/>
      <c r="DI25" s="625"/>
      <c r="DJ25" s="625"/>
      <c r="DK25" s="626"/>
      <c r="DL25" s="602">
        <v>7327915</v>
      </c>
      <c r="DM25" s="625"/>
      <c r="DN25" s="625"/>
      <c r="DO25" s="625"/>
      <c r="DP25" s="625"/>
      <c r="DQ25" s="625"/>
      <c r="DR25" s="625"/>
      <c r="DS25" s="625"/>
      <c r="DT25" s="625"/>
      <c r="DU25" s="625"/>
      <c r="DV25" s="626"/>
      <c r="DW25" s="598">
        <v>19.8</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5048373</v>
      </c>
      <c r="CS26" s="594"/>
      <c r="CT26" s="594"/>
      <c r="CU26" s="594"/>
      <c r="CV26" s="594"/>
      <c r="CW26" s="594"/>
      <c r="CX26" s="594"/>
      <c r="CY26" s="595"/>
      <c r="CZ26" s="627">
        <v>8.1999999999999993</v>
      </c>
      <c r="DA26" s="628"/>
      <c r="DB26" s="628"/>
      <c r="DC26" s="629"/>
      <c r="DD26" s="602">
        <v>4736502</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4321146</v>
      </c>
      <c r="S27" s="594"/>
      <c r="T27" s="594"/>
      <c r="U27" s="594"/>
      <c r="V27" s="594"/>
      <c r="W27" s="594"/>
      <c r="X27" s="594"/>
      <c r="Y27" s="595"/>
      <c r="Z27" s="596">
        <v>6.7</v>
      </c>
      <c r="AA27" s="596"/>
      <c r="AB27" s="596"/>
      <c r="AC27" s="596"/>
      <c r="AD27" s="597" t="s">
        <v>112</v>
      </c>
      <c r="AE27" s="597"/>
      <c r="AF27" s="597"/>
      <c r="AG27" s="597"/>
      <c r="AH27" s="597"/>
      <c r="AI27" s="597"/>
      <c r="AJ27" s="597"/>
      <c r="AK27" s="597"/>
      <c r="AL27" s="598" t="s">
        <v>112</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15926105</v>
      </c>
      <c r="BH27" s="594"/>
      <c r="BI27" s="594"/>
      <c r="BJ27" s="594"/>
      <c r="BK27" s="594"/>
      <c r="BL27" s="594"/>
      <c r="BM27" s="594"/>
      <c r="BN27" s="595"/>
      <c r="BO27" s="596">
        <v>100</v>
      </c>
      <c r="BP27" s="596"/>
      <c r="BQ27" s="596"/>
      <c r="BR27" s="596"/>
      <c r="BS27" s="602">
        <v>177031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10660879</v>
      </c>
      <c r="CS27" s="625"/>
      <c r="CT27" s="625"/>
      <c r="CU27" s="625"/>
      <c r="CV27" s="625"/>
      <c r="CW27" s="625"/>
      <c r="CX27" s="625"/>
      <c r="CY27" s="626"/>
      <c r="CZ27" s="627">
        <v>17.3</v>
      </c>
      <c r="DA27" s="628"/>
      <c r="DB27" s="628"/>
      <c r="DC27" s="629"/>
      <c r="DD27" s="602">
        <v>3341422</v>
      </c>
      <c r="DE27" s="625"/>
      <c r="DF27" s="625"/>
      <c r="DG27" s="625"/>
      <c r="DH27" s="625"/>
      <c r="DI27" s="625"/>
      <c r="DJ27" s="625"/>
      <c r="DK27" s="626"/>
      <c r="DL27" s="602">
        <v>3340464</v>
      </c>
      <c r="DM27" s="625"/>
      <c r="DN27" s="625"/>
      <c r="DO27" s="625"/>
      <c r="DP27" s="625"/>
      <c r="DQ27" s="625"/>
      <c r="DR27" s="625"/>
      <c r="DS27" s="625"/>
      <c r="DT27" s="625"/>
      <c r="DU27" s="625"/>
      <c r="DV27" s="626"/>
      <c r="DW27" s="598">
        <v>9</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351220</v>
      </c>
      <c r="S28" s="594"/>
      <c r="T28" s="594"/>
      <c r="U28" s="594"/>
      <c r="V28" s="594"/>
      <c r="W28" s="594"/>
      <c r="X28" s="594"/>
      <c r="Y28" s="595"/>
      <c r="Z28" s="596">
        <v>0.5</v>
      </c>
      <c r="AA28" s="596"/>
      <c r="AB28" s="596"/>
      <c r="AC28" s="596"/>
      <c r="AD28" s="597">
        <v>57473</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7161814</v>
      </c>
      <c r="CS28" s="594"/>
      <c r="CT28" s="594"/>
      <c r="CU28" s="594"/>
      <c r="CV28" s="594"/>
      <c r="CW28" s="594"/>
      <c r="CX28" s="594"/>
      <c r="CY28" s="595"/>
      <c r="CZ28" s="627">
        <v>11.6</v>
      </c>
      <c r="DA28" s="628"/>
      <c r="DB28" s="628"/>
      <c r="DC28" s="629"/>
      <c r="DD28" s="602">
        <v>7024269</v>
      </c>
      <c r="DE28" s="594"/>
      <c r="DF28" s="594"/>
      <c r="DG28" s="594"/>
      <c r="DH28" s="594"/>
      <c r="DI28" s="594"/>
      <c r="DJ28" s="594"/>
      <c r="DK28" s="595"/>
      <c r="DL28" s="602">
        <v>6769689</v>
      </c>
      <c r="DM28" s="594"/>
      <c r="DN28" s="594"/>
      <c r="DO28" s="594"/>
      <c r="DP28" s="594"/>
      <c r="DQ28" s="594"/>
      <c r="DR28" s="594"/>
      <c r="DS28" s="594"/>
      <c r="DT28" s="594"/>
      <c r="DU28" s="594"/>
      <c r="DV28" s="595"/>
      <c r="DW28" s="598">
        <v>18.3</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53916</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57</v>
      </c>
      <c r="CG29" s="608"/>
      <c r="CH29" s="608"/>
      <c r="CI29" s="608"/>
      <c r="CJ29" s="608"/>
      <c r="CK29" s="608"/>
      <c r="CL29" s="608"/>
      <c r="CM29" s="608"/>
      <c r="CN29" s="608"/>
      <c r="CO29" s="608"/>
      <c r="CP29" s="608"/>
      <c r="CQ29" s="609"/>
      <c r="CR29" s="593">
        <v>7161461</v>
      </c>
      <c r="CS29" s="625"/>
      <c r="CT29" s="625"/>
      <c r="CU29" s="625"/>
      <c r="CV29" s="625"/>
      <c r="CW29" s="625"/>
      <c r="CX29" s="625"/>
      <c r="CY29" s="626"/>
      <c r="CZ29" s="627">
        <v>11.6</v>
      </c>
      <c r="DA29" s="628"/>
      <c r="DB29" s="628"/>
      <c r="DC29" s="629"/>
      <c r="DD29" s="602">
        <v>7023916</v>
      </c>
      <c r="DE29" s="625"/>
      <c r="DF29" s="625"/>
      <c r="DG29" s="625"/>
      <c r="DH29" s="625"/>
      <c r="DI29" s="625"/>
      <c r="DJ29" s="625"/>
      <c r="DK29" s="626"/>
      <c r="DL29" s="602">
        <v>6769336</v>
      </c>
      <c r="DM29" s="625"/>
      <c r="DN29" s="625"/>
      <c r="DO29" s="625"/>
      <c r="DP29" s="625"/>
      <c r="DQ29" s="625"/>
      <c r="DR29" s="625"/>
      <c r="DS29" s="625"/>
      <c r="DT29" s="625"/>
      <c r="DU29" s="625"/>
      <c r="DV29" s="626"/>
      <c r="DW29" s="598">
        <v>18.3</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1184410</v>
      </c>
      <c r="S30" s="594"/>
      <c r="T30" s="594"/>
      <c r="U30" s="594"/>
      <c r="V30" s="594"/>
      <c r="W30" s="594"/>
      <c r="X30" s="594"/>
      <c r="Y30" s="595"/>
      <c r="Z30" s="596">
        <v>1.8</v>
      </c>
      <c r="AA30" s="596"/>
      <c r="AB30" s="596"/>
      <c r="AC30" s="596"/>
      <c r="AD30" s="597" t="s">
        <v>112</v>
      </c>
      <c r="AE30" s="597"/>
      <c r="AF30" s="597"/>
      <c r="AG30" s="597"/>
      <c r="AH30" s="597"/>
      <c r="AI30" s="597"/>
      <c r="AJ30" s="597"/>
      <c r="AK30" s="597"/>
      <c r="AL30" s="598" t="s">
        <v>112</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98.4</v>
      </c>
      <c r="BH30" s="652"/>
      <c r="BI30" s="652"/>
      <c r="BJ30" s="652"/>
      <c r="BK30" s="652"/>
      <c r="BL30" s="652"/>
      <c r="BM30" s="588">
        <v>89.9</v>
      </c>
      <c r="BN30" s="652"/>
      <c r="BO30" s="652"/>
      <c r="BP30" s="652"/>
      <c r="BQ30" s="653"/>
      <c r="BR30" s="651">
        <v>98.3</v>
      </c>
      <c r="BS30" s="652"/>
      <c r="BT30" s="652"/>
      <c r="BU30" s="652"/>
      <c r="BV30" s="652"/>
      <c r="BW30" s="652"/>
      <c r="BX30" s="588">
        <v>88.8</v>
      </c>
      <c r="BY30" s="652"/>
      <c r="BZ30" s="652"/>
      <c r="CA30" s="652"/>
      <c r="CB30" s="653"/>
      <c r="CD30" s="656"/>
      <c r="CE30" s="657"/>
      <c r="CF30" s="607" t="s">
        <v>290</v>
      </c>
      <c r="CG30" s="608"/>
      <c r="CH30" s="608"/>
      <c r="CI30" s="608"/>
      <c r="CJ30" s="608"/>
      <c r="CK30" s="608"/>
      <c r="CL30" s="608"/>
      <c r="CM30" s="608"/>
      <c r="CN30" s="608"/>
      <c r="CO30" s="608"/>
      <c r="CP30" s="608"/>
      <c r="CQ30" s="609"/>
      <c r="CR30" s="593">
        <v>6405730</v>
      </c>
      <c r="CS30" s="594"/>
      <c r="CT30" s="594"/>
      <c r="CU30" s="594"/>
      <c r="CV30" s="594"/>
      <c r="CW30" s="594"/>
      <c r="CX30" s="594"/>
      <c r="CY30" s="595"/>
      <c r="CZ30" s="627">
        <v>10.4</v>
      </c>
      <c r="DA30" s="628"/>
      <c r="DB30" s="628"/>
      <c r="DC30" s="629"/>
      <c r="DD30" s="602">
        <v>6268185</v>
      </c>
      <c r="DE30" s="594"/>
      <c r="DF30" s="594"/>
      <c r="DG30" s="594"/>
      <c r="DH30" s="594"/>
      <c r="DI30" s="594"/>
      <c r="DJ30" s="594"/>
      <c r="DK30" s="595"/>
      <c r="DL30" s="602">
        <v>6014185</v>
      </c>
      <c r="DM30" s="594"/>
      <c r="DN30" s="594"/>
      <c r="DO30" s="594"/>
      <c r="DP30" s="594"/>
      <c r="DQ30" s="594"/>
      <c r="DR30" s="594"/>
      <c r="DS30" s="594"/>
      <c r="DT30" s="594"/>
      <c r="DU30" s="594"/>
      <c r="DV30" s="595"/>
      <c r="DW30" s="598">
        <v>16.2</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6348503</v>
      </c>
      <c r="S31" s="594"/>
      <c r="T31" s="594"/>
      <c r="U31" s="594"/>
      <c r="V31" s="594"/>
      <c r="W31" s="594"/>
      <c r="X31" s="594"/>
      <c r="Y31" s="595"/>
      <c r="Z31" s="596">
        <v>9.8000000000000007</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98.7</v>
      </c>
      <c r="BH31" s="625"/>
      <c r="BI31" s="625"/>
      <c r="BJ31" s="625"/>
      <c r="BK31" s="625"/>
      <c r="BL31" s="625"/>
      <c r="BM31" s="599">
        <v>91.9</v>
      </c>
      <c r="BN31" s="649"/>
      <c r="BO31" s="649"/>
      <c r="BP31" s="649"/>
      <c r="BQ31" s="650"/>
      <c r="BR31" s="648">
        <v>98.5</v>
      </c>
      <c r="BS31" s="625"/>
      <c r="BT31" s="625"/>
      <c r="BU31" s="625"/>
      <c r="BV31" s="625"/>
      <c r="BW31" s="625"/>
      <c r="BX31" s="599">
        <v>90.8</v>
      </c>
      <c r="BY31" s="649"/>
      <c r="BZ31" s="649"/>
      <c r="CA31" s="649"/>
      <c r="CB31" s="650"/>
      <c r="CD31" s="656"/>
      <c r="CE31" s="657"/>
      <c r="CF31" s="607" t="s">
        <v>294</v>
      </c>
      <c r="CG31" s="608"/>
      <c r="CH31" s="608"/>
      <c r="CI31" s="608"/>
      <c r="CJ31" s="608"/>
      <c r="CK31" s="608"/>
      <c r="CL31" s="608"/>
      <c r="CM31" s="608"/>
      <c r="CN31" s="608"/>
      <c r="CO31" s="608"/>
      <c r="CP31" s="608"/>
      <c r="CQ31" s="609"/>
      <c r="CR31" s="593">
        <v>755731</v>
      </c>
      <c r="CS31" s="625"/>
      <c r="CT31" s="625"/>
      <c r="CU31" s="625"/>
      <c r="CV31" s="625"/>
      <c r="CW31" s="625"/>
      <c r="CX31" s="625"/>
      <c r="CY31" s="626"/>
      <c r="CZ31" s="627">
        <v>1.2</v>
      </c>
      <c r="DA31" s="628"/>
      <c r="DB31" s="628"/>
      <c r="DC31" s="629"/>
      <c r="DD31" s="602">
        <v>755731</v>
      </c>
      <c r="DE31" s="625"/>
      <c r="DF31" s="625"/>
      <c r="DG31" s="625"/>
      <c r="DH31" s="625"/>
      <c r="DI31" s="625"/>
      <c r="DJ31" s="625"/>
      <c r="DK31" s="626"/>
      <c r="DL31" s="602">
        <v>755151</v>
      </c>
      <c r="DM31" s="625"/>
      <c r="DN31" s="625"/>
      <c r="DO31" s="625"/>
      <c r="DP31" s="625"/>
      <c r="DQ31" s="625"/>
      <c r="DR31" s="625"/>
      <c r="DS31" s="625"/>
      <c r="DT31" s="625"/>
      <c r="DU31" s="625"/>
      <c r="DV31" s="626"/>
      <c r="DW31" s="598">
        <v>2</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1242934</v>
      </c>
      <c r="S32" s="594"/>
      <c r="T32" s="594"/>
      <c r="U32" s="594"/>
      <c r="V32" s="594"/>
      <c r="W32" s="594"/>
      <c r="X32" s="594"/>
      <c r="Y32" s="595"/>
      <c r="Z32" s="596">
        <v>1.9</v>
      </c>
      <c r="AA32" s="596"/>
      <c r="AB32" s="596"/>
      <c r="AC32" s="596"/>
      <c r="AD32" s="597">
        <v>14</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v>
      </c>
      <c r="BH32" s="661"/>
      <c r="BI32" s="661"/>
      <c r="BJ32" s="661"/>
      <c r="BK32" s="661"/>
      <c r="BL32" s="661"/>
      <c r="BM32" s="662">
        <v>86.7</v>
      </c>
      <c r="BN32" s="661"/>
      <c r="BO32" s="661"/>
      <c r="BP32" s="661"/>
      <c r="BQ32" s="663"/>
      <c r="BR32" s="660">
        <v>97.9</v>
      </c>
      <c r="BS32" s="661"/>
      <c r="BT32" s="661"/>
      <c r="BU32" s="661"/>
      <c r="BV32" s="661"/>
      <c r="BW32" s="661"/>
      <c r="BX32" s="662">
        <v>85.5</v>
      </c>
      <c r="BY32" s="661"/>
      <c r="BZ32" s="661"/>
      <c r="CA32" s="661"/>
      <c r="CB32" s="663"/>
      <c r="CD32" s="658"/>
      <c r="CE32" s="659"/>
      <c r="CF32" s="607" t="s">
        <v>297</v>
      </c>
      <c r="CG32" s="608"/>
      <c r="CH32" s="608"/>
      <c r="CI32" s="608"/>
      <c r="CJ32" s="608"/>
      <c r="CK32" s="608"/>
      <c r="CL32" s="608"/>
      <c r="CM32" s="608"/>
      <c r="CN32" s="608"/>
      <c r="CO32" s="608"/>
      <c r="CP32" s="608"/>
      <c r="CQ32" s="609"/>
      <c r="CR32" s="593">
        <v>353</v>
      </c>
      <c r="CS32" s="594"/>
      <c r="CT32" s="594"/>
      <c r="CU32" s="594"/>
      <c r="CV32" s="594"/>
      <c r="CW32" s="594"/>
      <c r="CX32" s="594"/>
      <c r="CY32" s="595"/>
      <c r="CZ32" s="627">
        <v>0</v>
      </c>
      <c r="DA32" s="628"/>
      <c r="DB32" s="628"/>
      <c r="DC32" s="629"/>
      <c r="DD32" s="602">
        <v>353</v>
      </c>
      <c r="DE32" s="594"/>
      <c r="DF32" s="594"/>
      <c r="DG32" s="594"/>
      <c r="DH32" s="594"/>
      <c r="DI32" s="594"/>
      <c r="DJ32" s="594"/>
      <c r="DK32" s="595"/>
      <c r="DL32" s="602">
        <v>353</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5613700</v>
      </c>
      <c r="S33" s="594"/>
      <c r="T33" s="594"/>
      <c r="U33" s="594"/>
      <c r="V33" s="594"/>
      <c r="W33" s="594"/>
      <c r="X33" s="594"/>
      <c r="Y33" s="595"/>
      <c r="Z33" s="596">
        <v>8.6</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25356593</v>
      </c>
      <c r="CS33" s="625"/>
      <c r="CT33" s="625"/>
      <c r="CU33" s="625"/>
      <c r="CV33" s="625"/>
      <c r="CW33" s="625"/>
      <c r="CX33" s="625"/>
      <c r="CY33" s="626"/>
      <c r="CZ33" s="627">
        <v>41.2</v>
      </c>
      <c r="DA33" s="628"/>
      <c r="DB33" s="628"/>
      <c r="DC33" s="629"/>
      <c r="DD33" s="602">
        <v>20386634</v>
      </c>
      <c r="DE33" s="625"/>
      <c r="DF33" s="625"/>
      <c r="DG33" s="625"/>
      <c r="DH33" s="625"/>
      <c r="DI33" s="625"/>
      <c r="DJ33" s="625"/>
      <c r="DK33" s="626"/>
      <c r="DL33" s="602">
        <v>15525923</v>
      </c>
      <c r="DM33" s="625"/>
      <c r="DN33" s="625"/>
      <c r="DO33" s="625"/>
      <c r="DP33" s="625"/>
      <c r="DQ33" s="625"/>
      <c r="DR33" s="625"/>
      <c r="DS33" s="625"/>
      <c r="DT33" s="625"/>
      <c r="DU33" s="625"/>
      <c r="DV33" s="626"/>
      <c r="DW33" s="598">
        <v>41.9</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6731553</v>
      </c>
      <c r="CS34" s="594"/>
      <c r="CT34" s="594"/>
      <c r="CU34" s="594"/>
      <c r="CV34" s="594"/>
      <c r="CW34" s="594"/>
      <c r="CX34" s="594"/>
      <c r="CY34" s="595"/>
      <c r="CZ34" s="627">
        <v>10.9</v>
      </c>
      <c r="DA34" s="628"/>
      <c r="DB34" s="628"/>
      <c r="DC34" s="629"/>
      <c r="DD34" s="602">
        <v>5159443</v>
      </c>
      <c r="DE34" s="594"/>
      <c r="DF34" s="594"/>
      <c r="DG34" s="594"/>
      <c r="DH34" s="594"/>
      <c r="DI34" s="594"/>
      <c r="DJ34" s="594"/>
      <c r="DK34" s="595"/>
      <c r="DL34" s="602">
        <v>4078182</v>
      </c>
      <c r="DM34" s="594"/>
      <c r="DN34" s="594"/>
      <c r="DO34" s="594"/>
      <c r="DP34" s="594"/>
      <c r="DQ34" s="594"/>
      <c r="DR34" s="594"/>
      <c r="DS34" s="594"/>
      <c r="DT34" s="594"/>
      <c r="DU34" s="594"/>
      <c r="DV34" s="595"/>
      <c r="DW34" s="598">
        <v>11</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2381200</v>
      </c>
      <c r="S35" s="594"/>
      <c r="T35" s="594"/>
      <c r="U35" s="594"/>
      <c r="V35" s="594"/>
      <c r="W35" s="594"/>
      <c r="X35" s="594"/>
      <c r="Y35" s="595"/>
      <c r="Z35" s="596">
        <v>3.7</v>
      </c>
      <c r="AA35" s="596"/>
      <c r="AB35" s="596"/>
      <c r="AC35" s="596"/>
      <c r="AD35" s="597" t="s">
        <v>112</v>
      </c>
      <c r="AE35" s="597"/>
      <c r="AF35" s="597"/>
      <c r="AG35" s="597"/>
      <c r="AH35" s="597"/>
      <c r="AI35" s="597"/>
      <c r="AJ35" s="597"/>
      <c r="AK35" s="597"/>
      <c r="AL35" s="598" t="s">
        <v>112</v>
      </c>
      <c r="AM35" s="599"/>
      <c r="AN35" s="599"/>
      <c r="AO35" s="600"/>
      <c r="AP35" s="186"/>
      <c r="AQ35" s="604" t="s">
        <v>305</v>
      </c>
      <c r="AR35" s="605"/>
      <c r="AS35" s="605"/>
      <c r="AT35" s="605"/>
      <c r="AU35" s="605"/>
      <c r="AV35" s="605"/>
      <c r="AW35" s="605"/>
      <c r="AX35" s="605"/>
      <c r="AY35" s="606"/>
      <c r="AZ35" s="582">
        <v>9626819</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678362</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1201619</v>
      </c>
      <c r="CS35" s="625"/>
      <c r="CT35" s="625"/>
      <c r="CU35" s="625"/>
      <c r="CV35" s="625"/>
      <c r="CW35" s="625"/>
      <c r="CX35" s="625"/>
      <c r="CY35" s="626"/>
      <c r="CZ35" s="627">
        <v>2</v>
      </c>
      <c r="DA35" s="628"/>
      <c r="DB35" s="628"/>
      <c r="DC35" s="629"/>
      <c r="DD35" s="602">
        <v>1094972</v>
      </c>
      <c r="DE35" s="625"/>
      <c r="DF35" s="625"/>
      <c r="DG35" s="625"/>
      <c r="DH35" s="625"/>
      <c r="DI35" s="625"/>
      <c r="DJ35" s="625"/>
      <c r="DK35" s="626"/>
      <c r="DL35" s="602">
        <v>608109</v>
      </c>
      <c r="DM35" s="625"/>
      <c r="DN35" s="625"/>
      <c r="DO35" s="625"/>
      <c r="DP35" s="625"/>
      <c r="DQ35" s="625"/>
      <c r="DR35" s="625"/>
      <c r="DS35" s="625"/>
      <c r="DT35" s="625"/>
      <c r="DU35" s="625"/>
      <c r="DV35" s="626"/>
      <c r="DW35" s="598">
        <v>1.6</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64900621</v>
      </c>
      <c r="S36" s="666"/>
      <c r="T36" s="666"/>
      <c r="U36" s="666"/>
      <c r="V36" s="666"/>
      <c r="W36" s="666"/>
      <c r="X36" s="666"/>
      <c r="Y36" s="667"/>
      <c r="Z36" s="668">
        <v>100</v>
      </c>
      <c r="AA36" s="668"/>
      <c r="AB36" s="668"/>
      <c r="AC36" s="668"/>
      <c r="AD36" s="669">
        <v>34702833</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3348040</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455788</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9621903</v>
      </c>
      <c r="CS36" s="594"/>
      <c r="CT36" s="594"/>
      <c r="CU36" s="594"/>
      <c r="CV36" s="594"/>
      <c r="CW36" s="594"/>
      <c r="CX36" s="594"/>
      <c r="CY36" s="595"/>
      <c r="CZ36" s="627">
        <v>15.6</v>
      </c>
      <c r="DA36" s="628"/>
      <c r="DB36" s="628"/>
      <c r="DC36" s="629"/>
      <c r="DD36" s="602">
        <v>8515659</v>
      </c>
      <c r="DE36" s="594"/>
      <c r="DF36" s="594"/>
      <c r="DG36" s="594"/>
      <c r="DH36" s="594"/>
      <c r="DI36" s="594"/>
      <c r="DJ36" s="594"/>
      <c r="DK36" s="595"/>
      <c r="DL36" s="602">
        <v>5457050</v>
      </c>
      <c r="DM36" s="594"/>
      <c r="DN36" s="594"/>
      <c r="DO36" s="594"/>
      <c r="DP36" s="594"/>
      <c r="DQ36" s="594"/>
      <c r="DR36" s="594"/>
      <c r="DS36" s="594"/>
      <c r="DT36" s="594"/>
      <c r="DU36" s="594"/>
      <c r="DV36" s="595"/>
      <c r="DW36" s="598">
        <v>14.7</v>
      </c>
      <c r="DX36" s="623"/>
      <c r="DY36" s="623"/>
      <c r="DZ36" s="623"/>
      <c r="EA36" s="623"/>
      <c r="EB36" s="623"/>
      <c r="EC36" s="624"/>
    </row>
    <row r="37" spans="2:133" ht="11.25" customHeight="1">
      <c r="AQ37" s="672" t="s">
        <v>312</v>
      </c>
      <c r="AR37" s="673"/>
      <c r="AS37" s="673"/>
      <c r="AT37" s="673"/>
      <c r="AU37" s="673"/>
      <c r="AV37" s="673"/>
      <c r="AW37" s="673"/>
      <c r="AX37" s="673"/>
      <c r="AY37" s="674"/>
      <c r="AZ37" s="593">
        <v>1971607</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19631</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4218916</v>
      </c>
      <c r="CS37" s="625"/>
      <c r="CT37" s="625"/>
      <c r="CU37" s="625"/>
      <c r="CV37" s="625"/>
      <c r="CW37" s="625"/>
      <c r="CX37" s="625"/>
      <c r="CY37" s="626"/>
      <c r="CZ37" s="627">
        <v>6.9</v>
      </c>
      <c r="DA37" s="628"/>
      <c r="DB37" s="628"/>
      <c r="DC37" s="629"/>
      <c r="DD37" s="602">
        <v>4218916</v>
      </c>
      <c r="DE37" s="625"/>
      <c r="DF37" s="625"/>
      <c r="DG37" s="625"/>
      <c r="DH37" s="625"/>
      <c r="DI37" s="625"/>
      <c r="DJ37" s="625"/>
      <c r="DK37" s="626"/>
      <c r="DL37" s="602">
        <v>3176965</v>
      </c>
      <c r="DM37" s="625"/>
      <c r="DN37" s="625"/>
      <c r="DO37" s="625"/>
      <c r="DP37" s="625"/>
      <c r="DQ37" s="625"/>
      <c r="DR37" s="625"/>
      <c r="DS37" s="625"/>
      <c r="DT37" s="625"/>
      <c r="DU37" s="625"/>
      <c r="DV37" s="626"/>
      <c r="DW37" s="598">
        <v>8.6</v>
      </c>
      <c r="DX37" s="623"/>
      <c r="DY37" s="623"/>
      <c r="DZ37" s="623"/>
      <c r="EA37" s="623"/>
      <c r="EB37" s="623"/>
      <c r="EC37" s="624"/>
    </row>
    <row r="38" spans="2:133" ht="11.25" customHeight="1">
      <c r="AQ38" s="672" t="s">
        <v>315</v>
      </c>
      <c r="AR38" s="673"/>
      <c r="AS38" s="673"/>
      <c r="AT38" s="673"/>
      <c r="AU38" s="673"/>
      <c r="AV38" s="673"/>
      <c r="AW38" s="673"/>
      <c r="AX38" s="673"/>
      <c r="AY38" s="674"/>
      <c r="AZ38" s="593">
        <v>133811</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35059</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6198917</v>
      </c>
      <c r="CS38" s="594"/>
      <c r="CT38" s="594"/>
      <c r="CU38" s="594"/>
      <c r="CV38" s="594"/>
      <c r="CW38" s="594"/>
      <c r="CX38" s="594"/>
      <c r="CY38" s="595"/>
      <c r="CZ38" s="627">
        <v>10.1</v>
      </c>
      <c r="DA38" s="628"/>
      <c r="DB38" s="628"/>
      <c r="DC38" s="629"/>
      <c r="DD38" s="602">
        <v>5584870</v>
      </c>
      <c r="DE38" s="594"/>
      <c r="DF38" s="594"/>
      <c r="DG38" s="594"/>
      <c r="DH38" s="594"/>
      <c r="DI38" s="594"/>
      <c r="DJ38" s="594"/>
      <c r="DK38" s="595"/>
      <c r="DL38" s="602">
        <v>5382582</v>
      </c>
      <c r="DM38" s="594"/>
      <c r="DN38" s="594"/>
      <c r="DO38" s="594"/>
      <c r="DP38" s="594"/>
      <c r="DQ38" s="594"/>
      <c r="DR38" s="594"/>
      <c r="DS38" s="594"/>
      <c r="DT38" s="594"/>
      <c r="DU38" s="594"/>
      <c r="DV38" s="595"/>
      <c r="DW38" s="598">
        <v>14.5</v>
      </c>
      <c r="DX38" s="623"/>
      <c r="DY38" s="623"/>
      <c r="DZ38" s="623"/>
      <c r="EA38" s="623"/>
      <c r="EB38" s="623"/>
      <c r="EC38" s="624"/>
    </row>
    <row r="39" spans="2:133" ht="11.25" customHeight="1">
      <c r="AQ39" s="672" t="s">
        <v>318</v>
      </c>
      <c r="AR39" s="673"/>
      <c r="AS39" s="673"/>
      <c r="AT39" s="673"/>
      <c r="AU39" s="673"/>
      <c r="AV39" s="673"/>
      <c r="AW39" s="673"/>
      <c r="AX39" s="673"/>
      <c r="AY39" s="674"/>
      <c r="AZ39" s="593">
        <v>79862</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97</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522391</v>
      </c>
      <c r="CS39" s="625"/>
      <c r="CT39" s="625"/>
      <c r="CU39" s="625"/>
      <c r="CV39" s="625"/>
      <c r="CW39" s="625"/>
      <c r="CX39" s="625"/>
      <c r="CY39" s="626"/>
      <c r="CZ39" s="627">
        <v>0.8</v>
      </c>
      <c r="DA39" s="628"/>
      <c r="DB39" s="628"/>
      <c r="DC39" s="629"/>
      <c r="DD39" s="602">
        <v>4780</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827870</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128</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1080210</v>
      </c>
      <c r="CS40" s="594"/>
      <c r="CT40" s="594"/>
      <c r="CU40" s="594"/>
      <c r="CV40" s="594"/>
      <c r="CW40" s="594"/>
      <c r="CX40" s="594"/>
      <c r="CY40" s="595"/>
      <c r="CZ40" s="627">
        <v>1.8</v>
      </c>
      <c r="DA40" s="628"/>
      <c r="DB40" s="628"/>
      <c r="DC40" s="629"/>
      <c r="DD40" s="602">
        <v>26910</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3265629</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273</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10525574</v>
      </c>
      <c r="CS42" s="594"/>
      <c r="CT42" s="594"/>
      <c r="CU42" s="594"/>
      <c r="CV42" s="594"/>
      <c r="CW42" s="594"/>
      <c r="CX42" s="594"/>
      <c r="CY42" s="595"/>
      <c r="CZ42" s="627">
        <v>17.100000000000001</v>
      </c>
      <c r="DA42" s="676"/>
      <c r="DB42" s="676"/>
      <c r="DC42" s="677"/>
      <c r="DD42" s="602">
        <v>1431916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164265</v>
      </c>
      <c r="CS43" s="625"/>
      <c r="CT43" s="625"/>
      <c r="CU43" s="625"/>
      <c r="CV43" s="625"/>
      <c r="CW43" s="625"/>
      <c r="CX43" s="625"/>
      <c r="CY43" s="626"/>
      <c r="CZ43" s="627">
        <v>0.3</v>
      </c>
      <c r="DA43" s="628"/>
      <c r="DB43" s="628"/>
      <c r="DC43" s="629"/>
      <c r="DD43" s="602" t="s">
        <v>322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286</v>
      </c>
      <c r="CE44" s="700"/>
      <c r="CF44" s="590" t="s">
        <v>335</v>
      </c>
      <c r="CG44" s="591"/>
      <c r="CH44" s="591"/>
      <c r="CI44" s="591"/>
      <c r="CJ44" s="591"/>
      <c r="CK44" s="591"/>
      <c r="CL44" s="591"/>
      <c r="CM44" s="591"/>
      <c r="CN44" s="591"/>
      <c r="CO44" s="591"/>
      <c r="CP44" s="591"/>
      <c r="CQ44" s="592"/>
      <c r="CR44" s="593">
        <v>10133963</v>
      </c>
      <c r="CS44" s="594"/>
      <c r="CT44" s="594"/>
      <c r="CU44" s="594"/>
      <c r="CV44" s="594"/>
      <c r="CW44" s="594"/>
      <c r="CX44" s="594"/>
      <c r="CY44" s="595"/>
      <c r="CZ44" s="627">
        <v>16.5</v>
      </c>
      <c r="DA44" s="676"/>
      <c r="DB44" s="676"/>
      <c r="DC44" s="677"/>
      <c r="DD44" s="602">
        <v>1334555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6939452</v>
      </c>
      <c r="CS45" s="625"/>
      <c r="CT45" s="625"/>
      <c r="CU45" s="625"/>
      <c r="CV45" s="625"/>
      <c r="CW45" s="625"/>
      <c r="CX45" s="625"/>
      <c r="CY45" s="626"/>
      <c r="CZ45" s="627">
        <v>11.3</v>
      </c>
      <c r="DA45" s="628"/>
      <c r="DB45" s="628"/>
      <c r="DC45" s="629"/>
      <c r="DD45" s="602">
        <v>47748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3045587</v>
      </c>
      <c r="CS46" s="594"/>
      <c r="CT46" s="594"/>
      <c r="CU46" s="594"/>
      <c r="CV46" s="594"/>
      <c r="CW46" s="594"/>
      <c r="CX46" s="594"/>
      <c r="CY46" s="595"/>
      <c r="CZ46" s="627">
        <v>4.9000000000000004</v>
      </c>
      <c r="DA46" s="676"/>
      <c r="DB46" s="676"/>
      <c r="DC46" s="677"/>
      <c r="DD46" s="602">
        <v>1258483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391611</v>
      </c>
      <c r="CS47" s="625"/>
      <c r="CT47" s="625"/>
      <c r="CU47" s="625"/>
      <c r="CV47" s="625"/>
      <c r="CW47" s="625"/>
      <c r="CX47" s="625"/>
      <c r="CY47" s="626"/>
      <c r="CZ47" s="627">
        <v>0.6</v>
      </c>
      <c r="DA47" s="628"/>
      <c r="DB47" s="628"/>
      <c r="DC47" s="629"/>
      <c r="DD47" s="602">
        <v>97361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61539304</v>
      </c>
      <c r="CS49" s="661"/>
      <c r="CT49" s="661"/>
      <c r="CU49" s="661"/>
      <c r="CV49" s="661"/>
      <c r="CW49" s="661"/>
      <c r="CX49" s="661"/>
      <c r="CY49" s="688"/>
      <c r="CZ49" s="689">
        <v>100</v>
      </c>
      <c r="DA49" s="690"/>
      <c r="DB49" s="690"/>
      <c r="DC49" s="691"/>
      <c r="DD49" s="692">
        <v>39663150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64877</v>
      </c>
      <c r="R7" s="723"/>
      <c r="S7" s="723"/>
      <c r="T7" s="723"/>
      <c r="U7" s="723"/>
      <c r="V7" s="723">
        <v>61521</v>
      </c>
      <c r="W7" s="723"/>
      <c r="X7" s="723"/>
      <c r="Y7" s="723"/>
      <c r="Z7" s="723"/>
      <c r="AA7" s="723">
        <v>3357</v>
      </c>
      <c r="AB7" s="723"/>
      <c r="AC7" s="723"/>
      <c r="AD7" s="723"/>
      <c r="AE7" s="724"/>
      <c r="AF7" s="725">
        <v>1853</v>
      </c>
      <c r="AG7" s="726"/>
      <c r="AH7" s="726"/>
      <c r="AI7" s="726"/>
      <c r="AJ7" s="727"/>
      <c r="AK7" s="762">
        <v>1117</v>
      </c>
      <c r="AL7" s="763"/>
      <c r="AM7" s="763"/>
      <c r="AN7" s="763"/>
      <c r="AO7" s="763"/>
      <c r="AP7" s="763">
        <v>62894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539</v>
      </c>
      <c r="BS7" s="766" t="s">
        <v>540</v>
      </c>
      <c r="BT7" s="767"/>
      <c r="BU7" s="767"/>
      <c r="BV7" s="767"/>
      <c r="BW7" s="767"/>
      <c r="BX7" s="767"/>
      <c r="BY7" s="767"/>
      <c r="BZ7" s="767"/>
      <c r="CA7" s="767"/>
      <c r="CB7" s="767"/>
      <c r="CC7" s="767"/>
      <c r="CD7" s="767"/>
      <c r="CE7" s="767"/>
      <c r="CF7" s="767"/>
      <c r="CG7" s="768"/>
      <c r="CH7" s="759">
        <v>-3</v>
      </c>
      <c r="CI7" s="760"/>
      <c r="CJ7" s="760"/>
      <c r="CK7" s="760"/>
      <c r="CL7" s="761"/>
      <c r="CM7" s="759">
        <v>275</v>
      </c>
      <c r="CN7" s="760"/>
      <c r="CO7" s="760"/>
      <c r="CP7" s="760"/>
      <c r="CQ7" s="761"/>
      <c r="CR7" s="759">
        <v>5</v>
      </c>
      <c r="CS7" s="760"/>
      <c r="CT7" s="760"/>
      <c r="CU7" s="760"/>
      <c r="CV7" s="761"/>
      <c r="CW7" s="759" t="s">
        <v>538</v>
      </c>
      <c r="CX7" s="760"/>
      <c r="CY7" s="760"/>
      <c r="CZ7" s="760"/>
      <c r="DA7" s="761"/>
      <c r="DB7" s="759" t="s">
        <v>484</v>
      </c>
      <c r="DC7" s="760"/>
      <c r="DD7" s="760"/>
      <c r="DE7" s="760"/>
      <c r="DF7" s="761"/>
      <c r="DG7" s="759">
        <v>282</v>
      </c>
      <c r="DH7" s="760"/>
      <c r="DI7" s="760"/>
      <c r="DJ7" s="760"/>
      <c r="DK7" s="761"/>
      <c r="DL7" s="759" t="s">
        <v>484</v>
      </c>
      <c r="DM7" s="760"/>
      <c r="DN7" s="760"/>
      <c r="DO7" s="760"/>
      <c r="DP7" s="761"/>
      <c r="DQ7" s="759">
        <v>140</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38</v>
      </c>
      <c r="R8" s="747"/>
      <c r="S8" s="747"/>
      <c r="T8" s="747"/>
      <c r="U8" s="747"/>
      <c r="V8" s="747">
        <v>37</v>
      </c>
      <c r="W8" s="747"/>
      <c r="X8" s="747"/>
      <c r="Y8" s="747"/>
      <c r="Z8" s="747"/>
      <c r="AA8" s="747">
        <v>2</v>
      </c>
      <c r="AB8" s="747"/>
      <c r="AC8" s="747"/>
      <c r="AD8" s="747"/>
      <c r="AE8" s="748"/>
      <c r="AF8" s="749">
        <v>2</v>
      </c>
      <c r="AG8" s="750"/>
      <c r="AH8" s="750"/>
      <c r="AI8" s="750"/>
      <c r="AJ8" s="751"/>
      <c r="AK8" s="752">
        <v>16</v>
      </c>
      <c r="AL8" s="753"/>
      <c r="AM8" s="753"/>
      <c r="AN8" s="753"/>
      <c r="AO8" s="753"/>
      <c r="AP8" s="753">
        <v>62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541</v>
      </c>
      <c r="BT8" s="757"/>
      <c r="BU8" s="757"/>
      <c r="BV8" s="757"/>
      <c r="BW8" s="757"/>
      <c r="BX8" s="757"/>
      <c r="BY8" s="757"/>
      <c r="BZ8" s="757"/>
      <c r="CA8" s="757"/>
      <c r="CB8" s="757"/>
      <c r="CC8" s="757"/>
      <c r="CD8" s="757"/>
      <c r="CE8" s="757"/>
      <c r="CF8" s="757"/>
      <c r="CG8" s="758"/>
      <c r="CH8" s="769">
        <v>-4</v>
      </c>
      <c r="CI8" s="770"/>
      <c r="CJ8" s="770"/>
      <c r="CK8" s="770"/>
      <c r="CL8" s="771"/>
      <c r="CM8" s="769">
        <v>92</v>
      </c>
      <c r="CN8" s="770"/>
      <c r="CO8" s="770"/>
      <c r="CP8" s="770"/>
      <c r="CQ8" s="771"/>
      <c r="CR8" s="769">
        <v>35</v>
      </c>
      <c r="CS8" s="770"/>
      <c r="CT8" s="770"/>
      <c r="CU8" s="770"/>
      <c r="CV8" s="771"/>
      <c r="CW8" s="769">
        <v>1</v>
      </c>
      <c r="CX8" s="770"/>
      <c r="CY8" s="770"/>
      <c r="CZ8" s="770"/>
      <c r="DA8" s="771"/>
      <c r="DB8" s="769" t="s">
        <v>484</v>
      </c>
      <c r="DC8" s="770"/>
      <c r="DD8" s="770"/>
      <c r="DE8" s="770"/>
      <c r="DF8" s="771"/>
      <c r="DG8" s="769" t="s">
        <v>484</v>
      </c>
      <c r="DH8" s="770"/>
      <c r="DI8" s="770"/>
      <c r="DJ8" s="770"/>
      <c r="DK8" s="771"/>
      <c r="DL8" s="769" t="s">
        <v>484</v>
      </c>
      <c r="DM8" s="770"/>
      <c r="DN8" s="770"/>
      <c r="DO8" s="770"/>
      <c r="DP8" s="771"/>
      <c r="DQ8" s="769" t="s">
        <v>484</v>
      </c>
      <c r="DR8" s="770"/>
      <c r="DS8" s="770"/>
      <c r="DT8" s="770"/>
      <c r="DU8" s="771"/>
      <c r="DV8" s="772"/>
      <c r="DW8" s="773"/>
      <c r="DX8" s="773"/>
      <c r="DY8" s="773"/>
      <c r="DZ8" s="774"/>
      <c r="EA8" s="205"/>
    </row>
    <row r="9" spans="1:131" s="206" customFormat="1" ht="26.25" customHeight="1">
      <c r="A9" s="212">
        <v>3</v>
      </c>
      <c r="B9" s="743" t="s">
        <v>365</v>
      </c>
      <c r="C9" s="744"/>
      <c r="D9" s="744"/>
      <c r="E9" s="744"/>
      <c r="F9" s="744"/>
      <c r="G9" s="744"/>
      <c r="H9" s="744"/>
      <c r="I9" s="744"/>
      <c r="J9" s="744"/>
      <c r="K9" s="744"/>
      <c r="L9" s="744"/>
      <c r="M9" s="744"/>
      <c r="N9" s="744"/>
      <c r="O9" s="744"/>
      <c r="P9" s="745"/>
      <c r="Q9" s="746">
        <v>35</v>
      </c>
      <c r="R9" s="747"/>
      <c r="S9" s="747"/>
      <c r="T9" s="747"/>
      <c r="U9" s="747"/>
      <c r="V9" s="747">
        <v>32</v>
      </c>
      <c r="W9" s="747"/>
      <c r="X9" s="747"/>
      <c r="Y9" s="747"/>
      <c r="Z9" s="747"/>
      <c r="AA9" s="747">
        <v>3</v>
      </c>
      <c r="AB9" s="747"/>
      <c r="AC9" s="747"/>
      <c r="AD9" s="747"/>
      <c r="AE9" s="748"/>
      <c r="AF9" s="749">
        <v>3</v>
      </c>
      <c r="AG9" s="750"/>
      <c r="AH9" s="750"/>
      <c r="AI9" s="750"/>
      <c r="AJ9" s="751"/>
      <c r="AK9" s="752" t="s">
        <v>538</v>
      </c>
      <c r="AL9" s="753"/>
      <c r="AM9" s="753"/>
      <c r="AN9" s="753"/>
      <c r="AO9" s="753"/>
      <c r="AP9" s="753" t="s">
        <v>538</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542</v>
      </c>
      <c r="BT9" s="757"/>
      <c r="BU9" s="757"/>
      <c r="BV9" s="757"/>
      <c r="BW9" s="757"/>
      <c r="BX9" s="757"/>
      <c r="BY9" s="757"/>
      <c r="BZ9" s="757"/>
      <c r="CA9" s="757"/>
      <c r="CB9" s="757"/>
      <c r="CC9" s="757"/>
      <c r="CD9" s="757"/>
      <c r="CE9" s="757"/>
      <c r="CF9" s="757"/>
      <c r="CG9" s="758"/>
      <c r="CH9" s="769">
        <v>3</v>
      </c>
      <c r="CI9" s="770"/>
      <c r="CJ9" s="770"/>
      <c r="CK9" s="770"/>
      <c r="CL9" s="771"/>
      <c r="CM9" s="769">
        <v>7</v>
      </c>
      <c r="CN9" s="770"/>
      <c r="CO9" s="770"/>
      <c r="CP9" s="770"/>
      <c r="CQ9" s="771"/>
      <c r="CR9" s="769">
        <v>5</v>
      </c>
      <c r="CS9" s="770"/>
      <c r="CT9" s="770"/>
      <c r="CU9" s="770"/>
      <c r="CV9" s="771"/>
      <c r="CW9" s="769" t="s">
        <v>538</v>
      </c>
      <c r="CX9" s="770"/>
      <c r="CY9" s="770"/>
      <c r="CZ9" s="770"/>
      <c r="DA9" s="771"/>
      <c r="DB9" s="769" t="s">
        <v>484</v>
      </c>
      <c r="DC9" s="770"/>
      <c r="DD9" s="770"/>
      <c r="DE9" s="770"/>
      <c r="DF9" s="771"/>
      <c r="DG9" s="769" t="s">
        <v>484</v>
      </c>
      <c r="DH9" s="770"/>
      <c r="DI9" s="770"/>
      <c r="DJ9" s="770"/>
      <c r="DK9" s="771"/>
      <c r="DL9" s="769" t="s">
        <v>484</v>
      </c>
      <c r="DM9" s="770"/>
      <c r="DN9" s="770"/>
      <c r="DO9" s="770"/>
      <c r="DP9" s="771"/>
      <c r="DQ9" s="769" t="s">
        <v>484</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543</v>
      </c>
      <c r="BT10" s="757"/>
      <c r="BU10" s="757"/>
      <c r="BV10" s="757"/>
      <c r="BW10" s="757"/>
      <c r="BX10" s="757"/>
      <c r="BY10" s="757"/>
      <c r="BZ10" s="757"/>
      <c r="CA10" s="757"/>
      <c r="CB10" s="757"/>
      <c r="CC10" s="757"/>
      <c r="CD10" s="757"/>
      <c r="CE10" s="757"/>
      <c r="CF10" s="757"/>
      <c r="CG10" s="758"/>
      <c r="CH10" s="769">
        <v>-1</v>
      </c>
      <c r="CI10" s="770"/>
      <c r="CJ10" s="770"/>
      <c r="CK10" s="770"/>
      <c r="CL10" s="771"/>
      <c r="CM10" s="769">
        <v>100</v>
      </c>
      <c r="CN10" s="770"/>
      <c r="CO10" s="770"/>
      <c r="CP10" s="770"/>
      <c r="CQ10" s="771"/>
      <c r="CR10" s="769">
        <v>45</v>
      </c>
      <c r="CS10" s="770"/>
      <c r="CT10" s="770"/>
      <c r="CU10" s="770"/>
      <c r="CV10" s="771"/>
      <c r="CW10" s="769" t="s">
        <v>538</v>
      </c>
      <c r="CX10" s="770"/>
      <c r="CY10" s="770"/>
      <c r="CZ10" s="770"/>
      <c r="DA10" s="771"/>
      <c r="DB10" s="769" t="s">
        <v>484</v>
      </c>
      <c r="DC10" s="770"/>
      <c r="DD10" s="770"/>
      <c r="DE10" s="770"/>
      <c r="DF10" s="771"/>
      <c r="DG10" s="769" t="s">
        <v>484</v>
      </c>
      <c r="DH10" s="770"/>
      <c r="DI10" s="770"/>
      <c r="DJ10" s="770"/>
      <c r="DK10" s="771"/>
      <c r="DL10" s="769" t="s">
        <v>484</v>
      </c>
      <c r="DM10" s="770"/>
      <c r="DN10" s="770"/>
      <c r="DO10" s="770"/>
      <c r="DP10" s="771"/>
      <c r="DQ10" s="769" t="s">
        <v>484</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544</v>
      </c>
      <c r="BT11" s="757"/>
      <c r="BU11" s="757"/>
      <c r="BV11" s="757"/>
      <c r="BW11" s="757"/>
      <c r="BX11" s="757"/>
      <c r="BY11" s="757"/>
      <c r="BZ11" s="757"/>
      <c r="CA11" s="757"/>
      <c r="CB11" s="757"/>
      <c r="CC11" s="757"/>
      <c r="CD11" s="757"/>
      <c r="CE11" s="757"/>
      <c r="CF11" s="757"/>
      <c r="CG11" s="758"/>
      <c r="CH11" s="769">
        <v>5</v>
      </c>
      <c r="CI11" s="770"/>
      <c r="CJ11" s="770"/>
      <c r="CK11" s="770"/>
      <c r="CL11" s="771"/>
      <c r="CM11" s="769">
        <v>48</v>
      </c>
      <c r="CN11" s="770"/>
      <c r="CO11" s="770"/>
      <c r="CP11" s="770"/>
      <c r="CQ11" s="771"/>
      <c r="CR11" s="769">
        <v>45</v>
      </c>
      <c r="CS11" s="770"/>
      <c r="CT11" s="770"/>
      <c r="CU11" s="770"/>
      <c r="CV11" s="771"/>
      <c r="CW11" s="769" t="s">
        <v>538</v>
      </c>
      <c r="CX11" s="770"/>
      <c r="CY11" s="770"/>
      <c r="CZ11" s="770"/>
      <c r="DA11" s="771"/>
      <c r="DB11" s="769" t="s">
        <v>484</v>
      </c>
      <c r="DC11" s="770"/>
      <c r="DD11" s="770"/>
      <c r="DE11" s="770"/>
      <c r="DF11" s="771"/>
      <c r="DG11" s="769" t="s">
        <v>484</v>
      </c>
      <c r="DH11" s="770"/>
      <c r="DI11" s="770"/>
      <c r="DJ11" s="770"/>
      <c r="DK11" s="771"/>
      <c r="DL11" s="769" t="s">
        <v>484</v>
      </c>
      <c r="DM11" s="770"/>
      <c r="DN11" s="770"/>
      <c r="DO11" s="770"/>
      <c r="DP11" s="771"/>
      <c r="DQ11" s="769" t="s">
        <v>484</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545</v>
      </c>
      <c r="BT12" s="757"/>
      <c r="BU12" s="757"/>
      <c r="BV12" s="757"/>
      <c r="BW12" s="757"/>
      <c r="BX12" s="757"/>
      <c r="BY12" s="757"/>
      <c r="BZ12" s="757"/>
      <c r="CA12" s="757"/>
      <c r="CB12" s="757"/>
      <c r="CC12" s="757"/>
      <c r="CD12" s="757"/>
      <c r="CE12" s="757"/>
      <c r="CF12" s="757"/>
      <c r="CG12" s="758"/>
      <c r="CH12" s="769">
        <v>1</v>
      </c>
      <c r="CI12" s="770"/>
      <c r="CJ12" s="770"/>
      <c r="CK12" s="770"/>
      <c r="CL12" s="771"/>
      <c r="CM12" s="769">
        <v>33</v>
      </c>
      <c r="CN12" s="770"/>
      <c r="CO12" s="770"/>
      <c r="CP12" s="770"/>
      <c r="CQ12" s="771"/>
      <c r="CR12" s="769">
        <v>10</v>
      </c>
      <c r="CS12" s="770"/>
      <c r="CT12" s="770"/>
      <c r="CU12" s="770"/>
      <c r="CV12" s="771"/>
      <c r="CW12" s="769" t="s">
        <v>538</v>
      </c>
      <c r="CX12" s="770"/>
      <c r="CY12" s="770"/>
      <c r="CZ12" s="770"/>
      <c r="DA12" s="771"/>
      <c r="DB12" s="769" t="s">
        <v>484</v>
      </c>
      <c r="DC12" s="770"/>
      <c r="DD12" s="770"/>
      <c r="DE12" s="770"/>
      <c r="DF12" s="771"/>
      <c r="DG12" s="769" t="s">
        <v>484</v>
      </c>
      <c r="DH12" s="770"/>
      <c r="DI12" s="770"/>
      <c r="DJ12" s="770"/>
      <c r="DK12" s="771"/>
      <c r="DL12" s="769" t="s">
        <v>484</v>
      </c>
      <c r="DM12" s="770"/>
      <c r="DN12" s="770"/>
      <c r="DO12" s="770"/>
      <c r="DP12" s="771"/>
      <c r="DQ12" s="769" t="s">
        <v>484</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546</v>
      </c>
      <c r="BT13" s="757"/>
      <c r="BU13" s="757"/>
      <c r="BV13" s="757"/>
      <c r="BW13" s="757"/>
      <c r="BX13" s="757"/>
      <c r="BY13" s="757"/>
      <c r="BZ13" s="757"/>
      <c r="CA13" s="757"/>
      <c r="CB13" s="757"/>
      <c r="CC13" s="757"/>
      <c r="CD13" s="757"/>
      <c r="CE13" s="757"/>
      <c r="CF13" s="757"/>
      <c r="CG13" s="758"/>
      <c r="CH13" s="769">
        <v>75</v>
      </c>
      <c r="CI13" s="770"/>
      <c r="CJ13" s="770"/>
      <c r="CK13" s="770"/>
      <c r="CL13" s="771"/>
      <c r="CM13" s="769">
        <v>423</v>
      </c>
      <c r="CN13" s="770"/>
      <c r="CO13" s="770"/>
      <c r="CP13" s="770"/>
      <c r="CQ13" s="771"/>
      <c r="CR13" s="769">
        <v>50</v>
      </c>
      <c r="CS13" s="770"/>
      <c r="CT13" s="770"/>
      <c r="CU13" s="770"/>
      <c r="CV13" s="771"/>
      <c r="CW13" s="769" t="s">
        <v>538</v>
      </c>
      <c r="CX13" s="770"/>
      <c r="CY13" s="770"/>
      <c r="CZ13" s="770"/>
      <c r="DA13" s="771"/>
      <c r="DB13" s="769" t="s">
        <v>484</v>
      </c>
      <c r="DC13" s="770"/>
      <c r="DD13" s="770"/>
      <c r="DE13" s="770"/>
      <c r="DF13" s="771"/>
      <c r="DG13" s="769" t="s">
        <v>484</v>
      </c>
      <c r="DH13" s="770"/>
      <c r="DI13" s="770"/>
      <c r="DJ13" s="770"/>
      <c r="DK13" s="771"/>
      <c r="DL13" s="769" t="s">
        <v>484</v>
      </c>
      <c r="DM13" s="770"/>
      <c r="DN13" s="770"/>
      <c r="DO13" s="770"/>
      <c r="DP13" s="771"/>
      <c r="DQ13" s="769" t="s">
        <v>484</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547</v>
      </c>
      <c r="BT14" s="757"/>
      <c r="BU14" s="757"/>
      <c r="BV14" s="757"/>
      <c r="BW14" s="757"/>
      <c r="BX14" s="757"/>
      <c r="BY14" s="757"/>
      <c r="BZ14" s="757"/>
      <c r="CA14" s="757"/>
      <c r="CB14" s="757"/>
      <c r="CC14" s="757"/>
      <c r="CD14" s="757"/>
      <c r="CE14" s="757"/>
      <c r="CF14" s="757"/>
      <c r="CG14" s="758"/>
      <c r="CH14" s="769">
        <v>4</v>
      </c>
      <c r="CI14" s="770"/>
      <c r="CJ14" s="770"/>
      <c r="CK14" s="770"/>
      <c r="CL14" s="771"/>
      <c r="CM14" s="769">
        <v>265</v>
      </c>
      <c r="CN14" s="770"/>
      <c r="CO14" s="770"/>
      <c r="CP14" s="770"/>
      <c r="CQ14" s="771"/>
      <c r="CR14" s="769">
        <v>76</v>
      </c>
      <c r="CS14" s="770"/>
      <c r="CT14" s="770"/>
      <c r="CU14" s="770"/>
      <c r="CV14" s="771"/>
      <c r="CW14" s="769" t="s">
        <v>538</v>
      </c>
      <c r="CX14" s="770"/>
      <c r="CY14" s="770"/>
      <c r="CZ14" s="770"/>
      <c r="DA14" s="771"/>
      <c r="DB14" s="769" t="s">
        <v>484</v>
      </c>
      <c r="DC14" s="770"/>
      <c r="DD14" s="770"/>
      <c r="DE14" s="770"/>
      <c r="DF14" s="771"/>
      <c r="DG14" s="769" t="s">
        <v>484</v>
      </c>
      <c r="DH14" s="770"/>
      <c r="DI14" s="770"/>
      <c r="DJ14" s="770"/>
      <c r="DK14" s="771"/>
      <c r="DL14" s="769" t="s">
        <v>484</v>
      </c>
      <c r="DM14" s="770"/>
      <c r="DN14" s="770"/>
      <c r="DO14" s="770"/>
      <c r="DP14" s="771"/>
      <c r="DQ14" s="769" t="s">
        <v>484</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548</v>
      </c>
      <c r="BT15" s="757"/>
      <c r="BU15" s="757"/>
      <c r="BV15" s="757"/>
      <c r="BW15" s="757"/>
      <c r="BX15" s="757"/>
      <c r="BY15" s="757"/>
      <c r="BZ15" s="757"/>
      <c r="CA15" s="757"/>
      <c r="CB15" s="757"/>
      <c r="CC15" s="757"/>
      <c r="CD15" s="757"/>
      <c r="CE15" s="757"/>
      <c r="CF15" s="757"/>
      <c r="CG15" s="758"/>
      <c r="CH15" s="769">
        <v>7</v>
      </c>
      <c r="CI15" s="770"/>
      <c r="CJ15" s="770"/>
      <c r="CK15" s="770"/>
      <c r="CL15" s="771"/>
      <c r="CM15" s="769">
        <v>102</v>
      </c>
      <c r="CN15" s="770"/>
      <c r="CO15" s="770"/>
      <c r="CP15" s="770"/>
      <c r="CQ15" s="771"/>
      <c r="CR15" s="769">
        <v>78</v>
      </c>
      <c r="CS15" s="770"/>
      <c r="CT15" s="770"/>
      <c r="CU15" s="770"/>
      <c r="CV15" s="771"/>
      <c r="CW15" s="769" t="s">
        <v>538</v>
      </c>
      <c r="CX15" s="770"/>
      <c r="CY15" s="770"/>
      <c r="CZ15" s="770"/>
      <c r="DA15" s="771"/>
      <c r="DB15" s="769" t="s">
        <v>484</v>
      </c>
      <c r="DC15" s="770"/>
      <c r="DD15" s="770"/>
      <c r="DE15" s="770"/>
      <c r="DF15" s="771"/>
      <c r="DG15" s="769" t="s">
        <v>484</v>
      </c>
      <c r="DH15" s="770"/>
      <c r="DI15" s="770"/>
      <c r="DJ15" s="770"/>
      <c r="DK15" s="771"/>
      <c r="DL15" s="769" t="s">
        <v>484</v>
      </c>
      <c r="DM15" s="770"/>
      <c r="DN15" s="770"/>
      <c r="DO15" s="770"/>
      <c r="DP15" s="771"/>
      <c r="DQ15" s="769" t="s">
        <v>484</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549</v>
      </c>
      <c r="BT16" s="757"/>
      <c r="BU16" s="757"/>
      <c r="BV16" s="757"/>
      <c r="BW16" s="757"/>
      <c r="BX16" s="757"/>
      <c r="BY16" s="757"/>
      <c r="BZ16" s="757"/>
      <c r="CA16" s="757"/>
      <c r="CB16" s="757"/>
      <c r="CC16" s="757"/>
      <c r="CD16" s="757"/>
      <c r="CE16" s="757"/>
      <c r="CF16" s="757"/>
      <c r="CG16" s="758"/>
      <c r="CH16" s="769">
        <v>8</v>
      </c>
      <c r="CI16" s="770"/>
      <c r="CJ16" s="770"/>
      <c r="CK16" s="770"/>
      <c r="CL16" s="771"/>
      <c r="CM16" s="769">
        <v>49</v>
      </c>
      <c r="CN16" s="770"/>
      <c r="CO16" s="770"/>
      <c r="CP16" s="770"/>
      <c r="CQ16" s="771"/>
      <c r="CR16" s="769">
        <v>30</v>
      </c>
      <c r="CS16" s="770"/>
      <c r="CT16" s="770"/>
      <c r="CU16" s="770"/>
      <c r="CV16" s="771"/>
      <c r="CW16" s="769" t="s">
        <v>538</v>
      </c>
      <c r="CX16" s="770"/>
      <c r="CY16" s="770"/>
      <c r="CZ16" s="770"/>
      <c r="DA16" s="771"/>
      <c r="DB16" s="769" t="s">
        <v>484</v>
      </c>
      <c r="DC16" s="770"/>
      <c r="DD16" s="770"/>
      <c r="DE16" s="770"/>
      <c r="DF16" s="771"/>
      <c r="DG16" s="769" t="s">
        <v>484</v>
      </c>
      <c r="DH16" s="770"/>
      <c r="DI16" s="770"/>
      <c r="DJ16" s="770"/>
      <c r="DK16" s="771"/>
      <c r="DL16" s="769" t="s">
        <v>484</v>
      </c>
      <c r="DM16" s="770"/>
      <c r="DN16" s="770"/>
      <c r="DO16" s="770"/>
      <c r="DP16" s="771"/>
      <c r="DQ16" s="769" t="s">
        <v>484</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550</v>
      </c>
      <c r="BT17" s="757"/>
      <c r="BU17" s="757"/>
      <c r="BV17" s="757"/>
      <c r="BW17" s="757"/>
      <c r="BX17" s="757"/>
      <c r="BY17" s="757"/>
      <c r="BZ17" s="757"/>
      <c r="CA17" s="757"/>
      <c r="CB17" s="757"/>
      <c r="CC17" s="757"/>
      <c r="CD17" s="757"/>
      <c r="CE17" s="757"/>
      <c r="CF17" s="757"/>
      <c r="CG17" s="758"/>
      <c r="CH17" s="769">
        <v>-1</v>
      </c>
      <c r="CI17" s="770"/>
      <c r="CJ17" s="770"/>
      <c r="CK17" s="770"/>
      <c r="CL17" s="771"/>
      <c r="CM17" s="769">
        <v>115</v>
      </c>
      <c r="CN17" s="770"/>
      <c r="CO17" s="770"/>
      <c r="CP17" s="770"/>
      <c r="CQ17" s="771"/>
      <c r="CR17" s="769">
        <v>9</v>
      </c>
      <c r="CS17" s="770"/>
      <c r="CT17" s="770"/>
      <c r="CU17" s="770"/>
      <c r="CV17" s="771"/>
      <c r="CW17" s="769" t="s">
        <v>538</v>
      </c>
      <c r="CX17" s="770"/>
      <c r="CY17" s="770"/>
      <c r="CZ17" s="770"/>
      <c r="DA17" s="771"/>
      <c r="DB17" s="769" t="s">
        <v>484</v>
      </c>
      <c r="DC17" s="770"/>
      <c r="DD17" s="770"/>
      <c r="DE17" s="770"/>
      <c r="DF17" s="771"/>
      <c r="DG17" s="769" t="s">
        <v>484</v>
      </c>
      <c r="DH17" s="770"/>
      <c r="DI17" s="770"/>
      <c r="DJ17" s="770"/>
      <c r="DK17" s="771"/>
      <c r="DL17" s="769" t="s">
        <v>484</v>
      </c>
      <c r="DM17" s="770"/>
      <c r="DN17" s="770"/>
      <c r="DO17" s="770"/>
      <c r="DP17" s="771"/>
      <c r="DQ17" s="769" t="s">
        <v>484</v>
      </c>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1857</v>
      </c>
      <c r="AG23" s="782"/>
      <c r="AH23" s="782"/>
      <c r="AI23" s="782"/>
      <c r="AJ23" s="785"/>
      <c r="AK23" s="786"/>
      <c r="AL23" s="787"/>
      <c r="AM23" s="787"/>
      <c r="AN23" s="787"/>
      <c r="AO23" s="787"/>
      <c r="AP23" s="782"/>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15214</v>
      </c>
      <c r="R28" s="811"/>
      <c r="S28" s="811"/>
      <c r="T28" s="811"/>
      <c r="U28" s="811"/>
      <c r="V28" s="811">
        <v>14536</v>
      </c>
      <c r="W28" s="811"/>
      <c r="X28" s="811"/>
      <c r="Y28" s="811"/>
      <c r="Z28" s="811"/>
      <c r="AA28" s="811">
        <v>678</v>
      </c>
      <c r="AB28" s="811"/>
      <c r="AC28" s="811"/>
      <c r="AD28" s="811"/>
      <c r="AE28" s="812"/>
      <c r="AF28" s="813">
        <v>678</v>
      </c>
      <c r="AG28" s="811"/>
      <c r="AH28" s="811"/>
      <c r="AI28" s="811"/>
      <c r="AJ28" s="814"/>
      <c r="AK28" s="815">
        <v>1026</v>
      </c>
      <c r="AL28" s="806"/>
      <c r="AM28" s="806"/>
      <c r="AN28" s="806"/>
      <c r="AO28" s="806"/>
      <c r="AP28" s="806" t="s">
        <v>538</v>
      </c>
      <c r="AQ28" s="806"/>
      <c r="AR28" s="806"/>
      <c r="AS28" s="806"/>
      <c r="AT28" s="806"/>
      <c r="AU28" s="806" t="s">
        <v>538</v>
      </c>
      <c r="AV28" s="806"/>
      <c r="AW28" s="806"/>
      <c r="AX28" s="806"/>
      <c r="AY28" s="806"/>
      <c r="AZ28" s="807" t="s">
        <v>538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1196</v>
      </c>
      <c r="R29" s="747"/>
      <c r="S29" s="747"/>
      <c r="T29" s="747"/>
      <c r="U29" s="747"/>
      <c r="V29" s="747">
        <v>1166</v>
      </c>
      <c r="W29" s="747"/>
      <c r="X29" s="747"/>
      <c r="Y29" s="747"/>
      <c r="Z29" s="747"/>
      <c r="AA29" s="747">
        <v>30</v>
      </c>
      <c r="AB29" s="747"/>
      <c r="AC29" s="747"/>
      <c r="AD29" s="747"/>
      <c r="AE29" s="748"/>
      <c r="AF29" s="749">
        <v>30</v>
      </c>
      <c r="AG29" s="750"/>
      <c r="AH29" s="750"/>
      <c r="AI29" s="750"/>
      <c r="AJ29" s="751"/>
      <c r="AK29" s="818">
        <v>351</v>
      </c>
      <c r="AL29" s="819"/>
      <c r="AM29" s="819"/>
      <c r="AN29" s="819"/>
      <c r="AO29" s="819"/>
      <c r="AP29" s="819" t="s">
        <v>538</v>
      </c>
      <c r="AQ29" s="819"/>
      <c r="AR29" s="819"/>
      <c r="AS29" s="819"/>
      <c r="AT29" s="819"/>
      <c r="AU29" s="819" t="s">
        <v>538</v>
      </c>
      <c r="AV29" s="819"/>
      <c r="AW29" s="819"/>
      <c r="AX29" s="819"/>
      <c r="AY29" s="819"/>
      <c r="AZ29" s="820" t="s">
        <v>538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11209</v>
      </c>
      <c r="R30" s="747"/>
      <c r="S30" s="747"/>
      <c r="T30" s="747"/>
      <c r="U30" s="747"/>
      <c r="V30" s="747">
        <v>11030</v>
      </c>
      <c r="W30" s="747"/>
      <c r="X30" s="747"/>
      <c r="Y30" s="747"/>
      <c r="Z30" s="747"/>
      <c r="AA30" s="747">
        <v>179</v>
      </c>
      <c r="AB30" s="747"/>
      <c r="AC30" s="747"/>
      <c r="AD30" s="747"/>
      <c r="AE30" s="748"/>
      <c r="AF30" s="749">
        <v>179</v>
      </c>
      <c r="AG30" s="750"/>
      <c r="AH30" s="750"/>
      <c r="AI30" s="750"/>
      <c r="AJ30" s="751"/>
      <c r="AK30" s="818">
        <v>1739</v>
      </c>
      <c r="AL30" s="819"/>
      <c r="AM30" s="819"/>
      <c r="AN30" s="819"/>
      <c r="AO30" s="819"/>
      <c r="AP30" s="819" t="s">
        <v>538</v>
      </c>
      <c r="AQ30" s="819"/>
      <c r="AR30" s="819"/>
      <c r="AS30" s="819"/>
      <c r="AT30" s="819"/>
      <c r="AU30" s="819" t="s">
        <v>538</v>
      </c>
      <c r="AV30" s="819"/>
      <c r="AW30" s="819"/>
      <c r="AX30" s="819"/>
      <c r="AY30" s="819"/>
      <c r="AZ30" s="820" t="s">
        <v>538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3641</v>
      </c>
      <c r="R31" s="747"/>
      <c r="S31" s="747"/>
      <c r="T31" s="747"/>
      <c r="U31" s="747"/>
      <c r="V31" s="747">
        <v>4023</v>
      </c>
      <c r="W31" s="747"/>
      <c r="X31" s="747"/>
      <c r="Y31" s="747"/>
      <c r="Z31" s="747"/>
      <c r="AA31" s="747">
        <v>-382</v>
      </c>
      <c r="AB31" s="747"/>
      <c r="AC31" s="747"/>
      <c r="AD31" s="747"/>
      <c r="AE31" s="748"/>
      <c r="AF31" s="749">
        <v>3902</v>
      </c>
      <c r="AG31" s="750"/>
      <c r="AH31" s="750"/>
      <c r="AI31" s="750"/>
      <c r="AJ31" s="751"/>
      <c r="AK31" s="818">
        <v>80</v>
      </c>
      <c r="AL31" s="819"/>
      <c r="AM31" s="819"/>
      <c r="AN31" s="819"/>
      <c r="AO31" s="819"/>
      <c r="AP31" s="819">
        <v>9299</v>
      </c>
      <c r="AQ31" s="819"/>
      <c r="AR31" s="819"/>
      <c r="AS31" s="819"/>
      <c r="AT31" s="819"/>
      <c r="AU31" s="819">
        <v>316</v>
      </c>
      <c r="AV31" s="819"/>
      <c r="AW31" s="819"/>
      <c r="AX31" s="819"/>
      <c r="AY31" s="819"/>
      <c r="AZ31" s="820" t="s">
        <v>538</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20176</v>
      </c>
      <c r="R32" s="747"/>
      <c r="S32" s="747"/>
      <c r="T32" s="747"/>
      <c r="U32" s="747"/>
      <c r="V32" s="747">
        <v>24214</v>
      </c>
      <c r="W32" s="747"/>
      <c r="X32" s="747"/>
      <c r="Y32" s="747"/>
      <c r="Z32" s="747"/>
      <c r="AA32" s="747">
        <v>-4038</v>
      </c>
      <c r="AB32" s="747"/>
      <c r="AC32" s="747"/>
      <c r="AD32" s="747"/>
      <c r="AE32" s="748"/>
      <c r="AF32" s="749">
        <v>4095</v>
      </c>
      <c r="AG32" s="750"/>
      <c r="AH32" s="750"/>
      <c r="AI32" s="750"/>
      <c r="AJ32" s="751"/>
      <c r="AK32" s="818">
        <v>3352</v>
      </c>
      <c r="AL32" s="819"/>
      <c r="AM32" s="819"/>
      <c r="AN32" s="819"/>
      <c r="AO32" s="819"/>
      <c r="AP32" s="819">
        <v>18879</v>
      </c>
      <c r="AQ32" s="819"/>
      <c r="AR32" s="819"/>
      <c r="AS32" s="819"/>
      <c r="AT32" s="819"/>
      <c r="AU32" s="819">
        <v>10599</v>
      </c>
      <c r="AV32" s="819"/>
      <c r="AW32" s="819"/>
      <c r="AX32" s="819"/>
      <c r="AY32" s="819"/>
      <c r="AZ32" s="820" t="s">
        <v>538</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4635</v>
      </c>
      <c r="R33" s="747"/>
      <c r="S33" s="747"/>
      <c r="T33" s="747"/>
      <c r="U33" s="747"/>
      <c r="V33" s="747">
        <v>4495</v>
      </c>
      <c r="W33" s="747"/>
      <c r="X33" s="747"/>
      <c r="Y33" s="747"/>
      <c r="Z33" s="747"/>
      <c r="AA33" s="747">
        <v>140</v>
      </c>
      <c r="AB33" s="747"/>
      <c r="AC33" s="747"/>
      <c r="AD33" s="747"/>
      <c r="AE33" s="748"/>
      <c r="AF33" s="749">
        <v>134</v>
      </c>
      <c r="AG33" s="750"/>
      <c r="AH33" s="750"/>
      <c r="AI33" s="750"/>
      <c r="AJ33" s="751"/>
      <c r="AK33" s="818">
        <v>1584</v>
      </c>
      <c r="AL33" s="819"/>
      <c r="AM33" s="819"/>
      <c r="AN33" s="819"/>
      <c r="AO33" s="819"/>
      <c r="AP33" s="819">
        <v>29224</v>
      </c>
      <c r="AQ33" s="819"/>
      <c r="AR33" s="819"/>
      <c r="AS33" s="819"/>
      <c r="AT33" s="819"/>
      <c r="AU33" s="819">
        <v>22239</v>
      </c>
      <c r="AV33" s="819"/>
      <c r="AW33" s="819"/>
      <c r="AX33" s="819"/>
      <c r="AY33" s="819"/>
      <c r="AZ33" s="820" t="s">
        <v>538</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926</v>
      </c>
      <c r="R34" s="747"/>
      <c r="S34" s="747"/>
      <c r="T34" s="747"/>
      <c r="U34" s="747"/>
      <c r="V34" s="747">
        <v>873</v>
      </c>
      <c r="W34" s="747"/>
      <c r="X34" s="747"/>
      <c r="Y34" s="747"/>
      <c r="Z34" s="747"/>
      <c r="AA34" s="747">
        <v>52</v>
      </c>
      <c r="AB34" s="747"/>
      <c r="AC34" s="747"/>
      <c r="AD34" s="747"/>
      <c r="AE34" s="748"/>
      <c r="AF34" s="749">
        <v>52</v>
      </c>
      <c r="AG34" s="750"/>
      <c r="AH34" s="750"/>
      <c r="AI34" s="750"/>
      <c r="AJ34" s="751"/>
      <c r="AK34" s="818">
        <v>387</v>
      </c>
      <c r="AL34" s="819"/>
      <c r="AM34" s="819"/>
      <c r="AN34" s="819"/>
      <c r="AO34" s="819"/>
      <c r="AP34" s="819">
        <v>7134</v>
      </c>
      <c r="AQ34" s="819"/>
      <c r="AR34" s="819"/>
      <c r="AS34" s="819"/>
      <c r="AT34" s="819"/>
      <c r="AU34" s="819">
        <v>5678</v>
      </c>
      <c r="AV34" s="819"/>
      <c r="AW34" s="819"/>
      <c r="AX34" s="819"/>
      <c r="AY34" s="819"/>
      <c r="AZ34" s="820" t="s">
        <v>538</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746">
        <v>462</v>
      </c>
      <c r="R35" s="747"/>
      <c r="S35" s="747"/>
      <c r="T35" s="747"/>
      <c r="U35" s="747"/>
      <c r="V35" s="747">
        <v>377</v>
      </c>
      <c r="W35" s="747"/>
      <c r="X35" s="747"/>
      <c r="Y35" s="747"/>
      <c r="Z35" s="747"/>
      <c r="AA35" s="747">
        <v>84</v>
      </c>
      <c r="AB35" s="747"/>
      <c r="AC35" s="747"/>
      <c r="AD35" s="747"/>
      <c r="AE35" s="748"/>
      <c r="AF35" s="749">
        <v>84</v>
      </c>
      <c r="AG35" s="750"/>
      <c r="AH35" s="750"/>
      <c r="AI35" s="750"/>
      <c r="AJ35" s="751"/>
      <c r="AK35" s="818" t="s">
        <v>538</v>
      </c>
      <c r="AL35" s="819"/>
      <c r="AM35" s="819"/>
      <c r="AN35" s="819"/>
      <c r="AO35" s="819"/>
      <c r="AP35" s="819">
        <v>1012</v>
      </c>
      <c r="AQ35" s="819"/>
      <c r="AR35" s="819"/>
      <c r="AS35" s="819"/>
      <c r="AT35" s="819"/>
      <c r="AU35" s="819">
        <v>12</v>
      </c>
      <c r="AV35" s="819"/>
      <c r="AW35" s="819"/>
      <c r="AX35" s="819"/>
      <c r="AY35" s="819"/>
      <c r="AZ35" s="820" t="s">
        <v>538</v>
      </c>
      <c r="BA35" s="820"/>
      <c r="BB35" s="820"/>
      <c r="BC35" s="820"/>
      <c r="BD35" s="820"/>
      <c r="BE35" s="816" t="s">
        <v>386</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389</v>
      </c>
      <c r="C36" s="744"/>
      <c r="D36" s="744"/>
      <c r="E36" s="744"/>
      <c r="F36" s="744"/>
      <c r="G36" s="744"/>
      <c r="H36" s="744"/>
      <c r="I36" s="744"/>
      <c r="J36" s="744"/>
      <c r="K36" s="744"/>
      <c r="L36" s="744"/>
      <c r="M36" s="744"/>
      <c r="N36" s="744"/>
      <c r="O36" s="744"/>
      <c r="P36" s="745"/>
      <c r="Q36" s="746">
        <v>193</v>
      </c>
      <c r="R36" s="747"/>
      <c r="S36" s="747"/>
      <c r="T36" s="747"/>
      <c r="U36" s="747"/>
      <c r="V36" s="747">
        <v>188</v>
      </c>
      <c r="W36" s="747"/>
      <c r="X36" s="747"/>
      <c r="Y36" s="747"/>
      <c r="Z36" s="747"/>
      <c r="AA36" s="747">
        <v>5</v>
      </c>
      <c r="AB36" s="747"/>
      <c r="AC36" s="747"/>
      <c r="AD36" s="747"/>
      <c r="AE36" s="748"/>
      <c r="AF36" s="749">
        <v>5</v>
      </c>
      <c r="AG36" s="750"/>
      <c r="AH36" s="750"/>
      <c r="AI36" s="750"/>
      <c r="AJ36" s="751"/>
      <c r="AK36" s="818">
        <v>134</v>
      </c>
      <c r="AL36" s="819"/>
      <c r="AM36" s="819"/>
      <c r="AN36" s="819"/>
      <c r="AO36" s="819"/>
      <c r="AP36" s="819">
        <v>1159</v>
      </c>
      <c r="AQ36" s="819"/>
      <c r="AR36" s="819"/>
      <c r="AS36" s="819"/>
      <c r="AT36" s="819"/>
      <c r="AU36" s="819">
        <v>1023</v>
      </c>
      <c r="AV36" s="819"/>
      <c r="AW36" s="819"/>
      <c r="AX36" s="819"/>
      <c r="AY36" s="819"/>
      <c r="AZ36" s="820" t="s">
        <v>538</v>
      </c>
      <c r="BA36" s="820"/>
      <c r="BB36" s="820"/>
      <c r="BC36" s="820"/>
      <c r="BD36" s="820"/>
      <c r="BE36" s="816" t="s">
        <v>386</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390</v>
      </c>
      <c r="C37" s="744"/>
      <c r="D37" s="744"/>
      <c r="E37" s="744"/>
      <c r="F37" s="744"/>
      <c r="G37" s="744"/>
      <c r="H37" s="744"/>
      <c r="I37" s="744"/>
      <c r="J37" s="744"/>
      <c r="K37" s="744"/>
      <c r="L37" s="744"/>
      <c r="M37" s="744"/>
      <c r="N37" s="744"/>
      <c r="O37" s="744"/>
      <c r="P37" s="745"/>
      <c r="Q37" s="746">
        <v>72</v>
      </c>
      <c r="R37" s="747"/>
      <c r="S37" s="747"/>
      <c r="T37" s="747"/>
      <c r="U37" s="747"/>
      <c r="V37" s="747">
        <v>10</v>
      </c>
      <c r="W37" s="747"/>
      <c r="X37" s="747"/>
      <c r="Y37" s="747"/>
      <c r="Z37" s="747"/>
      <c r="AA37" s="747">
        <v>62</v>
      </c>
      <c r="AB37" s="747"/>
      <c r="AC37" s="747"/>
      <c r="AD37" s="747"/>
      <c r="AE37" s="748"/>
      <c r="AF37" s="749">
        <v>152</v>
      </c>
      <c r="AG37" s="750"/>
      <c r="AH37" s="750"/>
      <c r="AI37" s="750"/>
      <c r="AJ37" s="751"/>
      <c r="AK37" s="818" t="s">
        <v>538</v>
      </c>
      <c r="AL37" s="819"/>
      <c r="AM37" s="819"/>
      <c r="AN37" s="819"/>
      <c r="AO37" s="819"/>
      <c r="AP37" s="819" t="s">
        <v>538</v>
      </c>
      <c r="AQ37" s="819"/>
      <c r="AR37" s="819"/>
      <c r="AS37" s="819"/>
      <c r="AT37" s="819"/>
      <c r="AU37" s="819" t="s">
        <v>538</v>
      </c>
      <c r="AV37" s="819"/>
      <c r="AW37" s="819"/>
      <c r="AX37" s="819"/>
      <c r="AY37" s="819"/>
      <c r="AZ37" s="820" t="s">
        <v>538</v>
      </c>
      <c r="BA37" s="820"/>
      <c r="BB37" s="820"/>
      <c r="BC37" s="820"/>
      <c r="BD37" s="820"/>
      <c r="BE37" s="816" t="s">
        <v>386</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9311</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395</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551</v>
      </c>
      <c r="C68" s="858"/>
      <c r="D68" s="858"/>
      <c r="E68" s="858"/>
      <c r="F68" s="858"/>
      <c r="G68" s="858"/>
      <c r="H68" s="858"/>
      <c r="I68" s="858"/>
      <c r="J68" s="858"/>
      <c r="K68" s="858"/>
      <c r="L68" s="858"/>
      <c r="M68" s="858"/>
      <c r="N68" s="858"/>
      <c r="O68" s="858"/>
      <c r="P68" s="859"/>
      <c r="Q68" s="860">
        <v>4</v>
      </c>
      <c r="R68" s="854"/>
      <c r="S68" s="854"/>
      <c r="T68" s="854"/>
      <c r="U68" s="854"/>
      <c r="V68" s="854">
        <v>3</v>
      </c>
      <c r="W68" s="854"/>
      <c r="X68" s="854"/>
      <c r="Y68" s="854"/>
      <c r="Z68" s="854"/>
      <c r="AA68" s="854">
        <v>1</v>
      </c>
      <c r="AB68" s="854"/>
      <c r="AC68" s="854"/>
      <c r="AD68" s="854"/>
      <c r="AE68" s="854"/>
      <c r="AF68" s="854">
        <v>1</v>
      </c>
      <c r="AG68" s="854"/>
      <c r="AH68" s="854"/>
      <c r="AI68" s="854"/>
      <c r="AJ68" s="854"/>
      <c r="AK68" s="854">
        <v>1</v>
      </c>
      <c r="AL68" s="854"/>
      <c r="AM68" s="854"/>
      <c r="AN68" s="854"/>
      <c r="AO68" s="854"/>
      <c r="AP68" s="854" t="s">
        <v>552</v>
      </c>
      <c r="AQ68" s="854"/>
      <c r="AR68" s="854"/>
      <c r="AS68" s="854"/>
      <c r="AT68" s="854"/>
      <c r="AU68" s="854" t="s">
        <v>552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553</v>
      </c>
      <c r="C69" s="862"/>
      <c r="D69" s="862"/>
      <c r="E69" s="862"/>
      <c r="F69" s="862"/>
      <c r="G69" s="862"/>
      <c r="H69" s="862"/>
      <c r="I69" s="862"/>
      <c r="J69" s="862"/>
      <c r="K69" s="862"/>
      <c r="L69" s="862"/>
      <c r="M69" s="862"/>
      <c r="N69" s="862"/>
      <c r="O69" s="862"/>
      <c r="P69" s="863"/>
      <c r="Q69" s="864">
        <v>2</v>
      </c>
      <c r="R69" s="819"/>
      <c r="S69" s="819"/>
      <c r="T69" s="819"/>
      <c r="U69" s="819"/>
      <c r="V69" s="819">
        <v>1</v>
      </c>
      <c r="W69" s="819"/>
      <c r="X69" s="819"/>
      <c r="Y69" s="819"/>
      <c r="Z69" s="819"/>
      <c r="AA69" s="819">
        <v>1</v>
      </c>
      <c r="AB69" s="819"/>
      <c r="AC69" s="819"/>
      <c r="AD69" s="819"/>
      <c r="AE69" s="819"/>
      <c r="AF69" s="819">
        <v>1</v>
      </c>
      <c r="AG69" s="819"/>
      <c r="AH69" s="819"/>
      <c r="AI69" s="819"/>
      <c r="AJ69" s="819"/>
      <c r="AK69" s="819" t="s">
        <v>552</v>
      </c>
      <c r="AL69" s="819"/>
      <c r="AM69" s="819"/>
      <c r="AN69" s="819"/>
      <c r="AO69" s="819"/>
      <c r="AP69" s="819" t="s">
        <v>538</v>
      </c>
      <c r="AQ69" s="819"/>
      <c r="AR69" s="819"/>
      <c r="AS69" s="819"/>
      <c r="AT69" s="819"/>
      <c r="AU69" s="819" t="s">
        <v>538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554</v>
      </c>
      <c r="C70" s="862"/>
      <c r="D70" s="862"/>
      <c r="E70" s="862"/>
      <c r="F70" s="862"/>
      <c r="G70" s="862"/>
      <c r="H70" s="862"/>
      <c r="I70" s="862"/>
      <c r="J70" s="862"/>
      <c r="K70" s="862"/>
      <c r="L70" s="862"/>
      <c r="M70" s="862"/>
      <c r="N70" s="862"/>
      <c r="O70" s="862"/>
      <c r="P70" s="863"/>
      <c r="Q70" s="864">
        <v>17181</v>
      </c>
      <c r="R70" s="819"/>
      <c r="S70" s="819"/>
      <c r="T70" s="819"/>
      <c r="U70" s="819"/>
      <c r="V70" s="819">
        <v>16405</v>
      </c>
      <c r="W70" s="819"/>
      <c r="X70" s="819"/>
      <c r="Y70" s="819"/>
      <c r="Z70" s="819"/>
      <c r="AA70" s="819">
        <v>776</v>
      </c>
      <c r="AB70" s="819"/>
      <c r="AC70" s="819"/>
      <c r="AD70" s="819"/>
      <c r="AE70" s="819"/>
      <c r="AF70" s="819">
        <v>776</v>
      </c>
      <c r="AG70" s="819"/>
      <c r="AH70" s="819"/>
      <c r="AI70" s="819"/>
      <c r="AJ70" s="819"/>
      <c r="AK70" s="819">
        <v>1960</v>
      </c>
      <c r="AL70" s="819"/>
      <c r="AM70" s="819"/>
      <c r="AN70" s="819"/>
      <c r="AO70" s="819"/>
      <c r="AP70" s="819" t="s">
        <v>538</v>
      </c>
      <c r="AQ70" s="819"/>
      <c r="AR70" s="819"/>
      <c r="AS70" s="819"/>
      <c r="AT70" s="819"/>
      <c r="AU70" s="819" t="s">
        <v>538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555</v>
      </c>
      <c r="C71" s="862"/>
      <c r="D71" s="862"/>
      <c r="E71" s="862"/>
      <c r="F71" s="862"/>
      <c r="G71" s="862"/>
      <c r="H71" s="862"/>
      <c r="I71" s="862"/>
      <c r="J71" s="862"/>
      <c r="K71" s="862"/>
      <c r="L71" s="862"/>
      <c r="M71" s="862"/>
      <c r="N71" s="862"/>
      <c r="O71" s="862"/>
      <c r="P71" s="863"/>
      <c r="Q71" s="864">
        <v>952</v>
      </c>
      <c r="R71" s="819"/>
      <c r="S71" s="819"/>
      <c r="T71" s="819"/>
      <c r="U71" s="819"/>
      <c r="V71" s="819">
        <v>950</v>
      </c>
      <c r="W71" s="819"/>
      <c r="X71" s="819"/>
      <c r="Y71" s="819"/>
      <c r="Z71" s="819"/>
      <c r="AA71" s="819">
        <v>2</v>
      </c>
      <c r="AB71" s="819"/>
      <c r="AC71" s="819"/>
      <c r="AD71" s="819"/>
      <c r="AE71" s="819"/>
      <c r="AF71" s="819">
        <v>2</v>
      </c>
      <c r="AG71" s="819"/>
      <c r="AH71" s="819"/>
      <c r="AI71" s="819"/>
      <c r="AJ71" s="819"/>
      <c r="AK71" s="819">
        <v>0</v>
      </c>
      <c r="AL71" s="819"/>
      <c r="AM71" s="819"/>
      <c r="AN71" s="819"/>
      <c r="AO71" s="819"/>
      <c r="AP71" s="819" t="s">
        <v>538</v>
      </c>
      <c r="AQ71" s="819"/>
      <c r="AR71" s="819"/>
      <c r="AS71" s="819"/>
      <c r="AT71" s="819"/>
      <c r="AU71" s="819" t="s">
        <v>538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556</v>
      </c>
      <c r="C72" s="862"/>
      <c r="D72" s="862"/>
      <c r="E72" s="862"/>
      <c r="F72" s="862"/>
      <c r="G72" s="862"/>
      <c r="H72" s="862"/>
      <c r="I72" s="862"/>
      <c r="J72" s="862"/>
      <c r="K72" s="862"/>
      <c r="L72" s="862"/>
      <c r="M72" s="862"/>
      <c r="N72" s="862"/>
      <c r="O72" s="862"/>
      <c r="P72" s="863"/>
      <c r="Q72" s="864">
        <v>7890</v>
      </c>
      <c r="R72" s="819"/>
      <c r="S72" s="819"/>
      <c r="T72" s="819"/>
      <c r="U72" s="819"/>
      <c r="V72" s="819">
        <v>7814</v>
      </c>
      <c r="W72" s="819"/>
      <c r="X72" s="819"/>
      <c r="Y72" s="819"/>
      <c r="Z72" s="819"/>
      <c r="AA72" s="819">
        <v>76</v>
      </c>
      <c r="AB72" s="819"/>
      <c r="AC72" s="819"/>
      <c r="AD72" s="819"/>
      <c r="AE72" s="819"/>
      <c r="AF72" s="819">
        <v>76</v>
      </c>
      <c r="AG72" s="819"/>
      <c r="AH72" s="819"/>
      <c r="AI72" s="819"/>
      <c r="AJ72" s="819"/>
      <c r="AK72" s="819" t="s">
        <v>538</v>
      </c>
      <c r="AL72" s="819"/>
      <c r="AM72" s="819"/>
      <c r="AN72" s="819"/>
      <c r="AO72" s="819"/>
      <c r="AP72" s="819">
        <v>4241</v>
      </c>
      <c r="AQ72" s="819"/>
      <c r="AR72" s="819"/>
      <c r="AS72" s="819"/>
      <c r="AT72" s="819"/>
      <c r="AU72" s="819">
        <v>1645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557</v>
      </c>
      <c r="C73" s="862"/>
      <c r="D73" s="862"/>
      <c r="E73" s="862"/>
      <c r="F73" s="862"/>
      <c r="G73" s="862"/>
      <c r="H73" s="862"/>
      <c r="I73" s="862"/>
      <c r="J73" s="862"/>
      <c r="K73" s="862"/>
      <c r="L73" s="862"/>
      <c r="M73" s="862"/>
      <c r="N73" s="862"/>
      <c r="O73" s="862"/>
      <c r="P73" s="863"/>
      <c r="Q73" s="864">
        <v>141</v>
      </c>
      <c r="R73" s="819"/>
      <c r="S73" s="819"/>
      <c r="T73" s="819"/>
      <c r="U73" s="819"/>
      <c r="V73" s="819">
        <v>136</v>
      </c>
      <c r="W73" s="819"/>
      <c r="X73" s="819"/>
      <c r="Y73" s="819"/>
      <c r="Z73" s="819"/>
      <c r="AA73" s="819">
        <v>5</v>
      </c>
      <c r="AB73" s="819"/>
      <c r="AC73" s="819"/>
      <c r="AD73" s="819"/>
      <c r="AE73" s="819"/>
      <c r="AF73" s="819">
        <v>5</v>
      </c>
      <c r="AG73" s="819"/>
      <c r="AH73" s="819"/>
      <c r="AI73" s="819"/>
      <c r="AJ73" s="819"/>
      <c r="AK73" s="819" t="s">
        <v>538</v>
      </c>
      <c r="AL73" s="819"/>
      <c r="AM73" s="819"/>
      <c r="AN73" s="819"/>
      <c r="AO73" s="819"/>
      <c r="AP73" s="819" t="s">
        <v>538</v>
      </c>
      <c r="AQ73" s="819"/>
      <c r="AR73" s="819"/>
      <c r="AS73" s="819"/>
      <c r="AT73" s="819"/>
      <c r="AU73" s="819" t="s">
        <v>538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558</v>
      </c>
      <c r="C74" s="862"/>
      <c r="D74" s="862"/>
      <c r="E74" s="862"/>
      <c r="F74" s="862"/>
      <c r="G74" s="862"/>
      <c r="H74" s="862"/>
      <c r="I74" s="862"/>
      <c r="J74" s="862"/>
      <c r="K74" s="862"/>
      <c r="L74" s="862"/>
      <c r="M74" s="862"/>
      <c r="N74" s="862"/>
      <c r="O74" s="862"/>
      <c r="P74" s="863"/>
      <c r="Q74" s="864">
        <v>198</v>
      </c>
      <c r="R74" s="819"/>
      <c r="S74" s="819"/>
      <c r="T74" s="819"/>
      <c r="U74" s="819"/>
      <c r="V74" s="819">
        <v>148</v>
      </c>
      <c r="W74" s="819"/>
      <c r="X74" s="819"/>
      <c r="Y74" s="819"/>
      <c r="Z74" s="819"/>
      <c r="AA74" s="819">
        <v>50</v>
      </c>
      <c r="AB74" s="819"/>
      <c r="AC74" s="819"/>
      <c r="AD74" s="819"/>
      <c r="AE74" s="819"/>
      <c r="AF74" s="819">
        <v>50</v>
      </c>
      <c r="AG74" s="819"/>
      <c r="AH74" s="819"/>
      <c r="AI74" s="819"/>
      <c r="AJ74" s="819"/>
      <c r="AK74" s="819">
        <v>8</v>
      </c>
      <c r="AL74" s="819"/>
      <c r="AM74" s="819"/>
      <c r="AN74" s="819"/>
      <c r="AO74" s="819"/>
      <c r="AP74" s="819" t="s">
        <v>538</v>
      </c>
      <c r="AQ74" s="819"/>
      <c r="AR74" s="819"/>
      <c r="AS74" s="819"/>
      <c r="AT74" s="819"/>
      <c r="AU74" s="819" t="s">
        <v>538</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559</v>
      </c>
      <c r="C75" s="862"/>
      <c r="D75" s="862"/>
      <c r="E75" s="862"/>
      <c r="F75" s="862"/>
      <c r="G75" s="862"/>
      <c r="H75" s="862"/>
      <c r="I75" s="862"/>
      <c r="J75" s="862"/>
      <c r="K75" s="862"/>
      <c r="L75" s="862"/>
      <c r="M75" s="862"/>
      <c r="N75" s="862"/>
      <c r="O75" s="862"/>
      <c r="P75" s="863"/>
      <c r="Q75" s="867">
        <v>2446301</v>
      </c>
      <c r="R75" s="868"/>
      <c r="S75" s="868"/>
      <c r="T75" s="868"/>
      <c r="U75" s="818"/>
      <c r="V75" s="869">
        <v>236368</v>
      </c>
      <c r="W75" s="868"/>
      <c r="X75" s="868"/>
      <c r="Y75" s="868"/>
      <c r="Z75" s="818"/>
      <c r="AA75" s="869">
        <v>7933</v>
      </c>
      <c r="AB75" s="868"/>
      <c r="AC75" s="868"/>
      <c r="AD75" s="868"/>
      <c r="AE75" s="818"/>
      <c r="AF75" s="869">
        <v>7933</v>
      </c>
      <c r="AG75" s="868"/>
      <c r="AH75" s="868"/>
      <c r="AI75" s="868"/>
      <c r="AJ75" s="818"/>
      <c r="AK75" s="869">
        <v>10112</v>
      </c>
      <c r="AL75" s="868"/>
      <c r="AM75" s="868"/>
      <c r="AN75" s="868"/>
      <c r="AO75" s="818"/>
      <c r="AP75" s="869" t="s">
        <v>538</v>
      </c>
      <c r="AQ75" s="868"/>
      <c r="AR75" s="868"/>
      <c r="AS75" s="868"/>
      <c r="AT75" s="818"/>
      <c r="AU75" s="869" t="s">
        <v>538</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285</v>
      </c>
      <c r="AG109" s="883"/>
      <c r="AH109" s="883"/>
      <c r="AI109" s="883"/>
      <c r="AJ109" s="884"/>
      <c r="AK109" s="882" t="s">
        <v>284</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285</v>
      </c>
      <c r="BW109" s="883"/>
      <c r="BX109" s="883"/>
      <c r="BY109" s="883"/>
      <c r="BZ109" s="884"/>
      <c r="CA109" s="882" t="s">
        <v>284</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285</v>
      </c>
      <c r="DM109" s="883"/>
      <c r="DN109" s="883"/>
      <c r="DO109" s="883"/>
      <c r="DP109" s="884"/>
      <c r="DQ109" s="882" t="s">
        <v>284</v>
      </c>
      <c r="DR109" s="883"/>
      <c r="DS109" s="883"/>
      <c r="DT109" s="883"/>
      <c r="DU109" s="884"/>
      <c r="DV109" s="882" t="s">
        <v>406</v>
      </c>
      <c r="DW109" s="883"/>
      <c r="DX109" s="883"/>
      <c r="DY109" s="883"/>
      <c r="DZ109" s="885"/>
    </row>
    <row r="110" spans="1:131" s="197" customFormat="1" ht="26.25" customHeight="1">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7096115</v>
      </c>
      <c r="AB110" s="890"/>
      <c r="AC110" s="890"/>
      <c r="AD110" s="890"/>
      <c r="AE110" s="891"/>
      <c r="AF110" s="892">
        <v>7076768</v>
      </c>
      <c r="AG110" s="890"/>
      <c r="AH110" s="890"/>
      <c r="AI110" s="890"/>
      <c r="AJ110" s="891"/>
      <c r="AK110" s="892">
        <v>6906881</v>
      </c>
      <c r="AL110" s="890"/>
      <c r="AM110" s="890"/>
      <c r="AN110" s="890"/>
      <c r="AO110" s="891"/>
      <c r="AP110" s="893">
        <v>22.6</v>
      </c>
      <c r="AQ110" s="894"/>
      <c r="AR110" s="894"/>
      <c r="AS110" s="894"/>
      <c r="AT110" s="895"/>
      <c r="AU110" s="896" t="s">
        <v>60</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62316749</v>
      </c>
      <c r="BR110" s="927"/>
      <c r="BS110" s="927"/>
      <c r="BT110" s="927"/>
      <c r="BU110" s="927"/>
      <c r="BV110" s="927">
        <v>63747685</v>
      </c>
      <c r="BW110" s="927"/>
      <c r="BX110" s="927"/>
      <c r="BY110" s="927"/>
      <c r="BZ110" s="927"/>
      <c r="CA110" s="927">
        <v>62955655</v>
      </c>
      <c r="CB110" s="927"/>
      <c r="CC110" s="927"/>
      <c r="CD110" s="927"/>
      <c r="CE110" s="927"/>
      <c r="CF110" s="941">
        <v>205.7</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430327</v>
      </c>
      <c r="DH110" s="927"/>
      <c r="DI110" s="927"/>
      <c r="DJ110" s="927"/>
      <c r="DK110" s="927"/>
      <c r="DL110" s="927">
        <v>380346</v>
      </c>
      <c r="DM110" s="927"/>
      <c r="DN110" s="927"/>
      <c r="DO110" s="927"/>
      <c r="DP110" s="927"/>
      <c r="DQ110" s="927">
        <v>329310</v>
      </c>
      <c r="DR110" s="927"/>
      <c r="DS110" s="927"/>
      <c r="DT110" s="927"/>
      <c r="DU110" s="927"/>
      <c r="DV110" s="928">
        <v>1.1000000000000001</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701563</v>
      </c>
      <c r="BR111" s="920"/>
      <c r="BS111" s="920"/>
      <c r="BT111" s="920"/>
      <c r="BU111" s="920"/>
      <c r="BV111" s="920">
        <v>602561</v>
      </c>
      <c r="BW111" s="920"/>
      <c r="BX111" s="920"/>
      <c r="BY111" s="920"/>
      <c r="BZ111" s="920"/>
      <c r="CA111" s="920">
        <v>504059</v>
      </c>
      <c r="CB111" s="920"/>
      <c r="CC111" s="920"/>
      <c r="CD111" s="920"/>
      <c r="CE111" s="920"/>
      <c r="CF111" s="914">
        <v>1.6</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35797443</v>
      </c>
      <c r="BR112" s="920"/>
      <c r="BS112" s="920"/>
      <c r="BT112" s="920"/>
      <c r="BU112" s="920"/>
      <c r="BV112" s="920">
        <v>37941295</v>
      </c>
      <c r="BW112" s="920"/>
      <c r="BX112" s="920"/>
      <c r="BY112" s="920"/>
      <c r="BZ112" s="920"/>
      <c r="CA112" s="920">
        <v>39867332</v>
      </c>
      <c r="CB112" s="920"/>
      <c r="CC112" s="920"/>
      <c r="CD112" s="920"/>
      <c r="CE112" s="920"/>
      <c r="CF112" s="914">
        <v>130.19999999999999</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2338665</v>
      </c>
      <c r="AB113" s="934"/>
      <c r="AC113" s="934"/>
      <c r="AD113" s="934"/>
      <c r="AE113" s="935"/>
      <c r="AF113" s="936">
        <v>2517916</v>
      </c>
      <c r="AG113" s="934"/>
      <c r="AH113" s="934"/>
      <c r="AI113" s="934"/>
      <c r="AJ113" s="935"/>
      <c r="AK113" s="936">
        <v>2703395</v>
      </c>
      <c r="AL113" s="934"/>
      <c r="AM113" s="934"/>
      <c r="AN113" s="934"/>
      <c r="AO113" s="935"/>
      <c r="AP113" s="937">
        <v>8.8000000000000007</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2087041</v>
      </c>
      <c r="BR113" s="920"/>
      <c r="BS113" s="920"/>
      <c r="BT113" s="920"/>
      <c r="BU113" s="920"/>
      <c r="BV113" s="920">
        <v>1933646</v>
      </c>
      <c r="BW113" s="920"/>
      <c r="BX113" s="920"/>
      <c r="BY113" s="920"/>
      <c r="BZ113" s="920"/>
      <c r="CA113" s="920">
        <v>1645314</v>
      </c>
      <c r="CB113" s="920"/>
      <c r="CC113" s="920"/>
      <c r="CD113" s="920"/>
      <c r="CE113" s="920"/>
      <c r="CF113" s="914">
        <v>5.4</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291577</v>
      </c>
      <c r="AB114" s="959"/>
      <c r="AC114" s="959"/>
      <c r="AD114" s="959"/>
      <c r="AE114" s="960"/>
      <c r="AF114" s="961">
        <v>172046</v>
      </c>
      <c r="AG114" s="959"/>
      <c r="AH114" s="959"/>
      <c r="AI114" s="959"/>
      <c r="AJ114" s="960"/>
      <c r="AK114" s="961">
        <v>182210</v>
      </c>
      <c r="AL114" s="959"/>
      <c r="AM114" s="959"/>
      <c r="AN114" s="959"/>
      <c r="AO114" s="960"/>
      <c r="AP114" s="962">
        <v>0.6</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9075430</v>
      </c>
      <c r="BR114" s="920"/>
      <c r="BS114" s="920"/>
      <c r="BT114" s="920"/>
      <c r="BU114" s="920"/>
      <c r="BV114" s="920">
        <v>9251183</v>
      </c>
      <c r="BW114" s="920"/>
      <c r="BX114" s="920"/>
      <c r="BY114" s="920"/>
      <c r="BZ114" s="920"/>
      <c r="CA114" s="920">
        <v>7315065</v>
      </c>
      <c r="CB114" s="920"/>
      <c r="CC114" s="920"/>
      <c r="CD114" s="920"/>
      <c r="CE114" s="920"/>
      <c r="CF114" s="914">
        <v>23.9</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113018</v>
      </c>
      <c r="AB115" s="934"/>
      <c r="AC115" s="934"/>
      <c r="AD115" s="934"/>
      <c r="AE115" s="935"/>
      <c r="AF115" s="936">
        <v>111738</v>
      </c>
      <c r="AG115" s="934"/>
      <c r="AH115" s="934"/>
      <c r="AI115" s="934"/>
      <c r="AJ115" s="935"/>
      <c r="AK115" s="936">
        <v>109095</v>
      </c>
      <c r="AL115" s="934"/>
      <c r="AM115" s="934"/>
      <c r="AN115" s="934"/>
      <c r="AO115" s="935"/>
      <c r="AP115" s="937">
        <v>0.4</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v>307585</v>
      </c>
      <c r="BR115" s="920"/>
      <c r="BS115" s="920"/>
      <c r="BT115" s="920"/>
      <c r="BU115" s="920"/>
      <c r="BV115" s="920">
        <v>18206</v>
      </c>
      <c r="BW115" s="920"/>
      <c r="BX115" s="920"/>
      <c r="BY115" s="920"/>
      <c r="BZ115" s="920"/>
      <c r="CA115" s="920">
        <v>158765</v>
      </c>
      <c r="CB115" s="920"/>
      <c r="CC115" s="920"/>
      <c r="CD115" s="920"/>
      <c r="CE115" s="920"/>
      <c r="CF115" s="914">
        <v>0.5</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379</v>
      </c>
      <c r="AB116" s="959"/>
      <c r="AC116" s="959"/>
      <c r="AD116" s="959"/>
      <c r="AE116" s="960"/>
      <c r="AF116" s="961">
        <v>681</v>
      </c>
      <c r="AG116" s="959"/>
      <c r="AH116" s="959"/>
      <c r="AI116" s="959"/>
      <c r="AJ116" s="960"/>
      <c r="AK116" s="961">
        <v>264</v>
      </c>
      <c r="AL116" s="959"/>
      <c r="AM116" s="959"/>
      <c r="AN116" s="959"/>
      <c r="AO116" s="960"/>
      <c r="AP116" s="962">
        <v>0</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229150</v>
      </c>
      <c r="DH116" s="959"/>
      <c r="DI116" s="959"/>
      <c r="DJ116" s="959"/>
      <c r="DK116" s="960"/>
      <c r="DL116" s="961">
        <v>192820</v>
      </c>
      <c r="DM116" s="959"/>
      <c r="DN116" s="959"/>
      <c r="DO116" s="959"/>
      <c r="DP116" s="960"/>
      <c r="DQ116" s="961">
        <v>156490</v>
      </c>
      <c r="DR116" s="959"/>
      <c r="DS116" s="959"/>
      <c r="DT116" s="959"/>
      <c r="DU116" s="960"/>
      <c r="DV116" s="962">
        <v>0.5</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9839754</v>
      </c>
      <c r="AB117" s="966"/>
      <c r="AC117" s="966"/>
      <c r="AD117" s="966"/>
      <c r="AE117" s="967"/>
      <c r="AF117" s="965">
        <v>9879149</v>
      </c>
      <c r="AG117" s="966"/>
      <c r="AH117" s="966"/>
      <c r="AI117" s="966"/>
      <c r="AJ117" s="967"/>
      <c r="AK117" s="965">
        <v>9901845</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433</v>
      </c>
      <c r="BR117" s="986"/>
      <c r="BS117" s="986"/>
      <c r="BT117" s="986"/>
      <c r="BU117" s="986"/>
      <c r="BV117" s="986" t="s">
        <v>433</v>
      </c>
      <c r="BW117" s="986"/>
      <c r="BX117" s="986"/>
      <c r="BY117" s="986"/>
      <c r="BZ117" s="986"/>
      <c r="CA117" s="986" t="s">
        <v>433</v>
      </c>
      <c r="CB117" s="986"/>
      <c r="CC117" s="986"/>
      <c r="CD117" s="986"/>
      <c r="CE117" s="986"/>
      <c r="CF117" s="914" t="s">
        <v>433</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433</v>
      </c>
      <c r="DH117" s="959"/>
      <c r="DI117" s="959"/>
      <c r="DJ117" s="959"/>
      <c r="DK117" s="960"/>
      <c r="DL117" s="961" t="s">
        <v>433</v>
      </c>
      <c r="DM117" s="959"/>
      <c r="DN117" s="959"/>
      <c r="DO117" s="959"/>
      <c r="DP117" s="960"/>
      <c r="DQ117" s="961" t="s">
        <v>433</v>
      </c>
      <c r="DR117" s="959"/>
      <c r="DS117" s="959"/>
      <c r="DT117" s="959"/>
      <c r="DU117" s="960"/>
      <c r="DV117" s="962" t="s">
        <v>433</v>
      </c>
      <c r="DW117" s="963"/>
      <c r="DX117" s="963"/>
      <c r="DY117" s="963"/>
      <c r="DZ117" s="964"/>
    </row>
    <row r="118" spans="1:130" s="197" customFormat="1" ht="26.25" customHeight="1">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285</v>
      </c>
      <c r="AG118" s="883"/>
      <c r="AH118" s="883"/>
      <c r="AI118" s="883"/>
      <c r="AJ118" s="884"/>
      <c r="AK118" s="882" t="s">
        <v>284</v>
      </c>
      <c r="AL118" s="883"/>
      <c r="AM118" s="883"/>
      <c r="AN118" s="883"/>
      <c r="AO118" s="884"/>
      <c r="AP118" s="990" t="s">
        <v>406</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435</v>
      </c>
      <c r="BP118" s="994"/>
      <c r="BQ118" s="985">
        <v>110285811</v>
      </c>
      <c r="BR118" s="986"/>
      <c r="BS118" s="986"/>
      <c r="BT118" s="986"/>
      <c r="BU118" s="986"/>
      <c r="BV118" s="986">
        <v>113494576</v>
      </c>
      <c r="BW118" s="986"/>
      <c r="BX118" s="986"/>
      <c r="BY118" s="986"/>
      <c r="BZ118" s="986"/>
      <c r="CA118" s="986">
        <v>112446190</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433</v>
      </c>
      <c r="DH118" s="959"/>
      <c r="DI118" s="959"/>
      <c r="DJ118" s="959"/>
      <c r="DK118" s="960"/>
      <c r="DL118" s="961" t="s">
        <v>433</v>
      </c>
      <c r="DM118" s="959"/>
      <c r="DN118" s="959"/>
      <c r="DO118" s="959"/>
      <c r="DP118" s="960"/>
      <c r="DQ118" s="961" t="s">
        <v>433</v>
      </c>
      <c r="DR118" s="959"/>
      <c r="DS118" s="959"/>
      <c r="DT118" s="959"/>
      <c r="DU118" s="960"/>
      <c r="DV118" s="962" t="s">
        <v>433</v>
      </c>
      <c r="DW118" s="963"/>
      <c r="DX118" s="963"/>
      <c r="DY118" s="963"/>
      <c r="DZ118" s="964"/>
    </row>
    <row r="119" spans="1:130" s="197" customFormat="1" ht="26.25" customHeight="1">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59365</v>
      </c>
      <c r="AB119" s="890"/>
      <c r="AC119" s="890"/>
      <c r="AD119" s="890"/>
      <c r="AE119" s="891"/>
      <c r="AF119" s="892">
        <v>59365</v>
      </c>
      <c r="AG119" s="890"/>
      <c r="AH119" s="890"/>
      <c r="AI119" s="890"/>
      <c r="AJ119" s="891"/>
      <c r="AK119" s="892">
        <v>59365</v>
      </c>
      <c r="AL119" s="890"/>
      <c r="AM119" s="890"/>
      <c r="AN119" s="890"/>
      <c r="AO119" s="891"/>
      <c r="AP119" s="893">
        <v>0.2</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12720767</v>
      </c>
      <c r="BR119" s="927"/>
      <c r="BS119" s="927"/>
      <c r="BT119" s="927"/>
      <c r="BU119" s="927"/>
      <c r="BV119" s="927">
        <v>14446126</v>
      </c>
      <c r="BW119" s="927"/>
      <c r="BX119" s="927"/>
      <c r="BY119" s="927"/>
      <c r="BZ119" s="927"/>
      <c r="CA119" s="927">
        <v>15458051</v>
      </c>
      <c r="CB119" s="927"/>
      <c r="CC119" s="927"/>
      <c r="CD119" s="927"/>
      <c r="CE119" s="927"/>
      <c r="CF119" s="941">
        <v>50.5</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42086</v>
      </c>
      <c r="DH119" s="998"/>
      <c r="DI119" s="998"/>
      <c r="DJ119" s="998"/>
      <c r="DK119" s="999"/>
      <c r="DL119" s="1000">
        <v>29395</v>
      </c>
      <c r="DM119" s="998"/>
      <c r="DN119" s="998"/>
      <c r="DO119" s="998"/>
      <c r="DP119" s="999"/>
      <c r="DQ119" s="1000">
        <v>18259</v>
      </c>
      <c r="DR119" s="998"/>
      <c r="DS119" s="998"/>
      <c r="DT119" s="998"/>
      <c r="DU119" s="999"/>
      <c r="DV119" s="1001">
        <v>0.1</v>
      </c>
      <c r="DW119" s="1002"/>
      <c r="DX119" s="1002"/>
      <c r="DY119" s="1002"/>
      <c r="DZ119" s="1003"/>
    </row>
    <row r="120" spans="1:130" s="197" customFormat="1" ht="26.25" customHeight="1">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433</v>
      </c>
      <c r="AB120" s="959"/>
      <c r="AC120" s="959"/>
      <c r="AD120" s="959"/>
      <c r="AE120" s="960"/>
      <c r="AF120" s="961" t="s">
        <v>433</v>
      </c>
      <c r="AG120" s="959"/>
      <c r="AH120" s="959"/>
      <c r="AI120" s="959"/>
      <c r="AJ120" s="960"/>
      <c r="AK120" s="961" t="s">
        <v>433</v>
      </c>
      <c r="AL120" s="959"/>
      <c r="AM120" s="959"/>
      <c r="AN120" s="959"/>
      <c r="AO120" s="960"/>
      <c r="AP120" s="962" t="s">
        <v>433</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10626405</v>
      </c>
      <c r="BR120" s="920"/>
      <c r="BS120" s="920"/>
      <c r="BT120" s="920"/>
      <c r="BU120" s="920"/>
      <c r="BV120" s="920">
        <v>9224149</v>
      </c>
      <c r="BW120" s="920"/>
      <c r="BX120" s="920"/>
      <c r="BY120" s="920"/>
      <c r="BZ120" s="920"/>
      <c r="CA120" s="920">
        <v>9488428</v>
      </c>
      <c r="CB120" s="920"/>
      <c r="CC120" s="920"/>
      <c r="CD120" s="920"/>
      <c r="CE120" s="920"/>
      <c r="CF120" s="914">
        <v>31</v>
      </c>
      <c r="CG120" s="915"/>
      <c r="CH120" s="915"/>
      <c r="CI120" s="915"/>
      <c r="CJ120" s="915"/>
      <c r="CK120" s="1013" t="s">
        <v>441</v>
      </c>
      <c r="CL120" s="1014"/>
      <c r="CM120" s="1014"/>
      <c r="CN120" s="1014"/>
      <c r="CO120" s="1015"/>
      <c r="CP120" s="1021" t="s">
        <v>442</v>
      </c>
      <c r="CQ120" s="1022"/>
      <c r="CR120" s="1022"/>
      <c r="CS120" s="1022"/>
      <c r="CT120" s="1022"/>
      <c r="CU120" s="1022"/>
      <c r="CV120" s="1022"/>
      <c r="CW120" s="1022"/>
      <c r="CX120" s="1022"/>
      <c r="CY120" s="1022"/>
      <c r="CZ120" s="1022"/>
      <c r="DA120" s="1022"/>
      <c r="DB120" s="1022"/>
      <c r="DC120" s="1022"/>
      <c r="DD120" s="1022"/>
      <c r="DE120" s="1022"/>
      <c r="DF120" s="1023"/>
      <c r="DG120" s="926">
        <v>23448962</v>
      </c>
      <c r="DH120" s="927"/>
      <c r="DI120" s="927"/>
      <c r="DJ120" s="927"/>
      <c r="DK120" s="927"/>
      <c r="DL120" s="927">
        <v>22562190</v>
      </c>
      <c r="DM120" s="927"/>
      <c r="DN120" s="927"/>
      <c r="DO120" s="927"/>
      <c r="DP120" s="927"/>
      <c r="DQ120" s="927">
        <v>22239429</v>
      </c>
      <c r="DR120" s="927"/>
      <c r="DS120" s="927"/>
      <c r="DT120" s="927"/>
      <c r="DU120" s="927"/>
      <c r="DV120" s="928">
        <v>72.7</v>
      </c>
      <c r="DW120" s="928"/>
      <c r="DX120" s="928"/>
      <c r="DY120" s="928"/>
      <c r="DZ120" s="929"/>
    </row>
    <row r="121" spans="1:130" s="197" customFormat="1" ht="26.25" customHeight="1">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433</v>
      </c>
      <c r="AB121" s="959"/>
      <c r="AC121" s="959"/>
      <c r="AD121" s="959"/>
      <c r="AE121" s="960"/>
      <c r="AF121" s="961" t="s">
        <v>433</v>
      </c>
      <c r="AG121" s="959"/>
      <c r="AH121" s="959"/>
      <c r="AI121" s="959"/>
      <c r="AJ121" s="960"/>
      <c r="AK121" s="961" t="s">
        <v>433</v>
      </c>
      <c r="AL121" s="959"/>
      <c r="AM121" s="959"/>
      <c r="AN121" s="959"/>
      <c r="AO121" s="960"/>
      <c r="AP121" s="962" t="s">
        <v>433</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66990660</v>
      </c>
      <c r="BR121" s="986"/>
      <c r="BS121" s="986"/>
      <c r="BT121" s="986"/>
      <c r="BU121" s="986"/>
      <c r="BV121" s="986">
        <v>70279535</v>
      </c>
      <c r="BW121" s="986"/>
      <c r="BX121" s="986"/>
      <c r="BY121" s="986"/>
      <c r="BZ121" s="986"/>
      <c r="CA121" s="986">
        <v>71875480</v>
      </c>
      <c r="CB121" s="986"/>
      <c r="CC121" s="986"/>
      <c r="CD121" s="986"/>
      <c r="CE121" s="986"/>
      <c r="CF121" s="1024">
        <v>234.8</v>
      </c>
      <c r="CG121" s="1025"/>
      <c r="CH121" s="1025"/>
      <c r="CI121" s="1025"/>
      <c r="CJ121" s="1025"/>
      <c r="CK121" s="1016"/>
      <c r="CL121" s="1017"/>
      <c r="CM121" s="1017"/>
      <c r="CN121" s="1017"/>
      <c r="CO121" s="1018"/>
      <c r="CP121" s="1007" t="s">
        <v>445</v>
      </c>
      <c r="CQ121" s="1008"/>
      <c r="CR121" s="1008"/>
      <c r="CS121" s="1008"/>
      <c r="CT121" s="1008"/>
      <c r="CU121" s="1008"/>
      <c r="CV121" s="1008"/>
      <c r="CW121" s="1008"/>
      <c r="CX121" s="1008"/>
      <c r="CY121" s="1008"/>
      <c r="CZ121" s="1008"/>
      <c r="DA121" s="1008"/>
      <c r="DB121" s="1008"/>
      <c r="DC121" s="1008"/>
      <c r="DD121" s="1008"/>
      <c r="DE121" s="1008"/>
      <c r="DF121" s="1009"/>
      <c r="DG121" s="919">
        <v>4774757</v>
      </c>
      <c r="DH121" s="920"/>
      <c r="DI121" s="920"/>
      <c r="DJ121" s="920"/>
      <c r="DK121" s="920"/>
      <c r="DL121" s="920">
        <v>7670516</v>
      </c>
      <c r="DM121" s="920"/>
      <c r="DN121" s="920"/>
      <c r="DO121" s="920"/>
      <c r="DP121" s="920"/>
      <c r="DQ121" s="920">
        <v>10598692</v>
      </c>
      <c r="DR121" s="920"/>
      <c r="DS121" s="920"/>
      <c r="DT121" s="920"/>
      <c r="DU121" s="920"/>
      <c r="DV121" s="921">
        <v>34.6</v>
      </c>
      <c r="DW121" s="921"/>
      <c r="DX121" s="921"/>
      <c r="DY121" s="921"/>
      <c r="DZ121" s="922"/>
    </row>
    <row r="122" spans="1:130" s="197" customFormat="1" ht="26.25" customHeight="1">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433</v>
      </c>
      <c r="AB122" s="959"/>
      <c r="AC122" s="959"/>
      <c r="AD122" s="959"/>
      <c r="AE122" s="960"/>
      <c r="AF122" s="961" t="s">
        <v>433</v>
      </c>
      <c r="AG122" s="959"/>
      <c r="AH122" s="959"/>
      <c r="AI122" s="959"/>
      <c r="AJ122" s="960"/>
      <c r="AK122" s="961" t="s">
        <v>433</v>
      </c>
      <c r="AL122" s="959"/>
      <c r="AM122" s="959"/>
      <c r="AN122" s="959"/>
      <c r="AO122" s="960"/>
      <c r="AP122" s="962" t="s">
        <v>433</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446</v>
      </c>
      <c r="BP122" s="994"/>
      <c r="BQ122" s="1034">
        <v>90337832</v>
      </c>
      <c r="BR122" s="1035"/>
      <c r="BS122" s="1035"/>
      <c r="BT122" s="1035"/>
      <c r="BU122" s="1035"/>
      <c r="BV122" s="1035">
        <v>93949810</v>
      </c>
      <c r="BW122" s="1035"/>
      <c r="BX122" s="1035"/>
      <c r="BY122" s="1035"/>
      <c r="BZ122" s="1035"/>
      <c r="CA122" s="1035">
        <v>96821959</v>
      </c>
      <c r="CB122" s="1035"/>
      <c r="CC122" s="1035"/>
      <c r="CD122" s="1035"/>
      <c r="CE122" s="1035"/>
      <c r="CF122" s="987"/>
      <c r="CG122" s="988"/>
      <c r="CH122" s="988"/>
      <c r="CI122" s="988"/>
      <c r="CJ122" s="989"/>
      <c r="CK122" s="1016"/>
      <c r="CL122" s="1017"/>
      <c r="CM122" s="1017"/>
      <c r="CN122" s="1017"/>
      <c r="CO122" s="1018"/>
      <c r="CP122" s="1007" t="s">
        <v>447</v>
      </c>
      <c r="CQ122" s="1008"/>
      <c r="CR122" s="1008"/>
      <c r="CS122" s="1008"/>
      <c r="CT122" s="1008"/>
      <c r="CU122" s="1008"/>
      <c r="CV122" s="1008"/>
      <c r="CW122" s="1008"/>
      <c r="CX122" s="1008"/>
      <c r="CY122" s="1008"/>
      <c r="CZ122" s="1008"/>
      <c r="DA122" s="1008"/>
      <c r="DB122" s="1008"/>
      <c r="DC122" s="1008"/>
      <c r="DD122" s="1008"/>
      <c r="DE122" s="1008"/>
      <c r="DF122" s="1009"/>
      <c r="DG122" s="919">
        <v>5584338</v>
      </c>
      <c r="DH122" s="920"/>
      <c r="DI122" s="920"/>
      <c r="DJ122" s="920"/>
      <c r="DK122" s="920"/>
      <c r="DL122" s="920">
        <v>5828428</v>
      </c>
      <c r="DM122" s="920"/>
      <c r="DN122" s="920"/>
      <c r="DO122" s="920"/>
      <c r="DP122" s="920"/>
      <c r="DQ122" s="920">
        <v>5678358</v>
      </c>
      <c r="DR122" s="920"/>
      <c r="DS122" s="920"/>
      <c r="DT122" s="920"/>
      <c r="DU122" s="920"/>
      <c r="DV122" s="921">
        <v>18.600000000000001</v>
      </c>
      <c r="DW122" s="921"/>
      <c r="DX122" s="921"/>
      <c r="DY122" s="921"/>
      <c r="DZ122" s="922"/>
    </row>
    <row r="123" spans="1:130" s="197" customFormat="1" ht="26.25" customHeight="1" thickBot="1">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36330</v>
      </c>
      <c r="AB123" s="959"/>
      <c r="AC123" s="959"/>
      <c r="AD123" s="959"/>
      <c r="AE123" s="960"/>
      <c r="AF123" s="961">
        <v>36330</v>
      </c>
      <c r="AG123" s="959"/>
      <c r="AH123" s="959"/>
      <c r="AI123" s="959"/>
      <c r="AJ123" s="960"/>
      <c r="AK123" s="961">
        <v>36330</v>
      </c>
      <c r="AL123" s="959"/>
      <c r="AM123" s="959"/>
      <c r="AN123" s="959"/>
      <c r="AO123" s="960"/>
      <c r="AP123" s="962">
        <v>0.1</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65</v>
      </c>
      <c r="BR123" s="1027"/>
      <c r="BS123" s="1027"/>
      <c r="BT123" s="1027"/>
      <c r="BU123" s="1027"/>
      <c r="BV123" s="1027">
        <v>63.2</v>
      </c>
      <c r="BW123" s="1027"/>
      <c r="BX123" s="1027"/>
      <c r="BY123" s="1027"/>
      <c r="BZ123" s="1027"/>
      <c r="CA123" s="1027">
        <v>51</v>
      </c>
      <c r="CB123" s="1027"/>
      <c r="CC123" s="1027"/>
      <c r="CD123" s="1027"/>
      <c r="CE123" s="1027"/>
      <c r="CF123" s="1028"/>
      <c r="CG123" s="1029"/>
      <c r="CH123" s="1029"/>
      <c r="CI123" s="1029"/>
      <c r="CJ123" s="1030"/>
      <c r="CK123" s="1016"/>
      <c r="CL123" s="1017"/>
      <c r="CM123" s="1017"/>
      <c r="CN123" s="1017"/>
      <c r="CO123" s="1018"/>
      <c r="CP123" s="1007" t="s">
        <v>389</v>
      </c>
      <c r="CQ123" s="1008"/>
      <c r="CR123" s="1008"/>
      <c r="CS123" s="1008"/>
      <c r="CT123" s="1008"/>
      <c r="CU123" s="1008"/>
      <c r="CV123" s="1008"/>
      <c r="CW123" s="1008"/>
      <c r="CX123" s="1008"/>
      <c r="CY123" s="1008"/>
      <c r="CZ123" s="1008"/>
      <c r="DA123" s="1008"/>
      <c r="DB123" s="1008"/>
      <c r="DC123" s="1008"/>
      <c r="DD123" s="1008"/>
      <c r="DE123" s="1008"/>
      <c r="DF123" s="1009"/>
      <c r="DG123" s="958">
        <v>1238441</v>
      </c>
      <c r="DH123" s="959"/>
      <c r="DI123" s="959"/>
      <c r="DJ123" s="959"/>
      <c r="DK123" s="960"/>
      <c r="DL123" s="961">
        <v>1146862</v>
      </c>
      <c r="DM123" s="959"/>
      <c r="DN123" s="959"/>
      <c r="DO123" s="959"/>
      <c r="DP123" s="960"/>
      <c r="DQ123" s="961">
        <v>1022550</v>
      </c>
      <c r="DR123" s="959"/>
      <c r="DS123" s="959"/>
      <c r="DT123" s="959"/>
      <c r="DU123" s="960"/>
      <c r="DV123" s="962">
        <v>3.3</v>
      </c>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v>750945</v>
      </c>
      <c r="DH124" s="998"/>
      <c r="DI124" s="998"/>
      <c r="DJ124" s="998"/>
      <c r="DK124" s="999"/>
      <c r="DL124" s="1000">
        <v>733299</v>
      </c>
      <c r="DM124" s="998"/>
      <c r="DN124" s="998"/>
      <c r="DO124" s="998"/>
      <c r="DP124" s="999"/>
      <c r="DQ124" s="1000">
        <v>328303</v>
      </c>
      <c r="DR124" s="998"/>
      <c r="DS124" s="998"/>
      <c r="DT124" s="998"/>
      <c r="DU124" s="999"/>
      <c r="DV124" s="1001">
        <v>1.1000000000000001</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13618</v>
      </c>
      <c r="AB126" s="959"/>
      <c r="AC126" s="959"/>
      <c r="AD126" s="959"/>
      <c r="AE126" s="960"/>
      <c r="AF126" s="961">
        <v>13618</v>
      </c>
      <c r="AG126" s="959"/>
      <c r="AH126" s="959"/>
      <c r="AI126" s="959"/>
      <c r="AJ126" s="960"/>
      <c r="AK126" s="961">
        <v>11135</v>
      </c>
      <c r="AL126" s="959"/>
      <c r="AM126" s="959"/>
      <c r="AN126" s="959"/>
      <c r="AO126" s="960"/>
      <c r="AP126" s="962">
        <v>0</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v>296666</v>
      </c>
      <c r="DH126" s="920"/>
      <c r="DI126" s="920"/>
      <c r="DJ126" s="920"/>
      <c r="DK126" s="920"/>
      <c r="DL126" s="920" t="s">
        <v>112</v>
      </c>
      <c r="DM126" s="920"/>
      <c r="DN126" s="920"/>
      <c r="DO126" s="920"/>
      <c r="DP126" s="920"/>
      <c r="DQ126" s="920">
        <v>140402</v>
      </c>
      <c r="DR126" s="920"/>
      <c r="DS126" s="920"/>
      <c r="DT126" s="920"/>
      <c r="DU126" s="920"/>
      <c r="DV126" s="921">
        <v>0.5</v>
      </c>
      <c r="DW126" s="921"/>
      <c r="DX126" s="921"/>
      <c r="DY126" s="921"/>
      <c r="DZ126" s="922"/>
    </row>
    <row r="127" spans="1:130" s="197" customFormat="1" ht="26.25" customHeight="1" thickBot="1">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3705</v>
      </c>
      <c r="AB127" s="959"/>
      <c r="AC127" s="959"/>
      <c r="AD127" s="959"/>
      <c r="AE127" s="960"/>
      <c r="AF127" s="961">
        <v>2425</v>
      </c>
      <c r="AG127" s="959"/>
      <c r="AH127" s="959"/>
      <c r="AI127" s="959"/>
      <c r="AJ127" s="960"/>
      <c r="AK127" s="961">
        <v>2265</v>
      </c>
      <c r="AL127" s="959"/>
      <c r="AM127" s="959"/>
      <c r="AN127" s="959"/>
      <c r="AO127" s="960"/>
      <c r="AP127" s="962">
        <v>0</v>
      </c>
      <c r="AQ127" s="963"/>
      <c r="AR127" s="963"/>
      <c r="AS127" s="963"/>
      <c r="AT127" s="964"/>
      <c r="AU127" s="233"/>
      <c r="AV127" s="233"/>
      <c r="AW127" s="233"/>
      <c r="AX127" s="886" t="s">
        <v>458</v>
      </c>
      <c r="AY127" s="887"/>
      <c r="AZ127" s="887"/>
      <c r="BA127" s="887"/>
      <c r="BB127" s="887"/>
      <c r="BC127" s="887"/>
      <c r="BD127" s="887"/>
      <c r="BE127" s="888"/>
      <c r="BF127" s="1041" t="s">
        <v>112</v>
      </c>
      <c r="BG127" s="1042"/>
      <c r="BH127" s="1042"/>
      <c r="BI127" s="1042"/>
      <c r="BJ127" s="1042"/>
      <c r="BK127" s="1042"/>
      <c r="BL127" s="1051"/>
      <c r="BM127" s="1041">
        <v>11.55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v>10919</v>
      </c>
      <c r="DH127" s="1048"/>
      <c r="DI127" s="1048"/>
      <c r="DJ127" s="1048"/>
      <c r="DK127" s="1048"/>
      <c r="DL127" s="1048">
        <v>18206</v>
      </c>
      <c r="DM127" s="1048"/>
      <c r="DN127" s="1048"/>
      <c r="DO127" s="1048"/>
      <c r="DP127" s="1048"/>
      <c r="DQ127" s="1048">
        <v>18363</v>
      </c>
      <c r="DR127" s="1048"/>
      <c r="DS127" s="1048"/>
      <c r="DT127" s="1048"/>
      <c r="DU127" s="1048"/>
      <c r="DV127" s="1049">
        <v>0.1</v>
      </c>
      <c r="DW127" s="1049"/>
      <c r="DX127" s="1049"/>
      <c r="DY127" s="1049"/>
      <c r="DZ127" s="1050"/>
    </row>
    <row r="128" spans="1:130" s="197" customFormat="1" ht="26.25" customHeight="1">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89">
        <v>824501</v>
      </c>
      <c r="AB128" s="1090"/>
      <c r="AC128" s="1090"/>
      <c r="AD128" s="1090"/>
      <c r="AE128" s="1091"/>
      <c r="AF128" s="1092">
        <v>698625</v>
      </c>
      <c r="AG128" s="1090"/>
      <c r="AH128" s="1090"/>
      <c r="AI128" s="1090"/>
      <c r="AJ128" s="1091"/>
      <c r="AK128" s="1092">
        <v>829570</v>
      </c>
      <c r="AL128" s="1090"/>
      <c r="AM128" s="1090"/>
      <c r="AN128" s="1090"/>
      <c r="AO128" s="1091"/>
      <c r="AP128" s="1093"/>
      <c r="AQ128" s="1094"/>
      <c r="AR128" s="1094"/>
      <c r="AS128" s="1094"/>
      <c r="AT128" s="1095"/>
      <c r="AU128" s="235"/>
      <c r="AV128" s="235"/>
      <c r="AW128" s="235"/>
      <c r="AX128" s="1054" t="s">
        <v>462</v>
      </c>
      <c r="AY128" s="950"/>
      <c r="AZ128" s="950"/>
      <c r="BA128" s="950"/>
      <c r="BB128" s="950"/>
      <c r="BC128" s="950"/>
      <c r="BD128" s="950"/>
      <c r="BE128" s="951"/>
      <c r="BF128" s="1066" t="s">
        <v>112</v>
      </c>
      <c r="BG128" s="1067"/>
      <c r="BH128" s="1067"/>
      <c r="BI128" s="1067"/>
      <c r="BJ128" s="1067"/>
      <c r="BK128" s="1067"/>
      <c r="BL128" s="1068"/>
      <c r="BM128" s="1066">
        <v>16.55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36400179</v>
      </c>
      <c r="AB129" s="959"/>
      <c r="AC129" s="959"/>
      <c r="AD129" s="959"/>
      <c r="AE129" s="960"/>
      <c r="AF129" s="961">
        <v>36766570</v>
      </c>
      <c r="AG129" s="959"/>
      <c r="AH129" s="959"/>
      <c r="AI129" s="959"/>
      <c r="AJ129" s="960"/>
      <c r="AK129" s="961">
        <v>36787884</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10.199999999999999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5715698</v>
      </c>
      <c r="AB130" s="959"/>
      <c r="AC130" s="959"/>
      <c r="AD130" s="959"/>
      <c r="AE130" s="960"/>
      <c r="AF130" s="961">
        <v>5881481</v>
      </c>
      <c r="AG130" s="959"/>
      <c r="AH130" s="959"/>
      <c r="AI130" s="959"/>
      <c r="AJ130" s="960"/>
      <c r="AK130" s="961">
        <v>6177442</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v>51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30684481</v>
      </c>
      <c r="AB131" s="998"/>
      <c r="AC131" s="998"/>
      <c r="AD131" s="998"/>
      <c r="AE131" s="999"/>
      <c r="AF131" s="1000">
        <v>30885089</v>
      </c>
      <c r="AG131" s="998"/>
      <c r="AH131" s="998"/>
      <c r="AI131" s="998"/>
      <c r="AJ131" s="999"/>
      <c r="AK131" s="1000">
        <v>30610442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10.75317194</v>
      </c>
      <c r="AB132" s="1104"/>
      <c r="AC132" s="1104"/>
      <c r="AD132" s="1104"/>
      <c r="AE132" s="1105"/>
      <c r="AF132" s="1106">
        <v>10.68166907</v>
      </c>
      <c r="AG132" s="1104"/>
      <c r="AH132" s="1104"/>
      <c r="AI132" s="1104"/>
      <c r="AJ132" s="1105"/>
      <c r="AK132" s="1106">
        <v>9.457011434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12.8</v>
      </c>
      <c r="AB133" s="1111"/>
      <c r="AC133" s="1111"/>
      <c r="AD133" s="1111"/>
      <c r="AE133" s="1112"/>
      <c r="AF133" s="1110">
        <v>11.6</v>
      </c>
      <c r="AG133" s="1111"/>
      <c r="AH133" s="1111"/>
      <c r="AI133" s="1111"/>
      <c r="AJ133" s="1112"/>
      <c r="AK133" s="1110">
        <v>10.199999999999999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7" t="s">
        <v>474</v>
      </c>
      <c r="L7" s="254"/>
      <c r="M7" s="255" t="s">
        <v>475</v>
      </c>
      <c r="N7" s="256"/>
    </row>
    <row r="8" spans="1:16">
      <c r="A8" s="248"/>
      <c r="B8" s="244"/>
      <c r="C8" s="244"/>
      <c r="D8" s="244"/>
      <c r="E8" s="244"/>
      <c r="F8" s="244"/>
      <c r="G8" s="257"/>
      <c r="H8" s="258"/>
      <c r="I8" s="258"/>
      <c r="J8" s="259"/>
      <c r="K8" s="1118"/>
      <c r="L8" s="260" t="s">
        <v>476</v>
      </c>
      <c r="M8" s="261" t="s">
        <v>477</v>
      </c>
      <c r="N8" s="262" t="s">
        <v>478</v>
      </c>
    </row>
    <row r="9" spans="1:16">
      <c r="A9" s="248"/>
      <c r="B9" s="244"/>
      <c r="C9" s="244"/>
      <c r="D9" s="244"/>
      <c r="E9" s="244"/>
      <c r="F9" s="244"/>
      <c r="G9" s="1119" t="s">
        <v>479</v>
      </c>
      <c r="H9" s="1120"/>
      <c r="I9" s="1120"/>
      <c r="J9" s="1121"/>
      <c r="K9" s="263">
        <v>7834444</v>
      </c>
      <c r="L9" s="264">
        <v>58136</v>
      </c>
      <c r="M9" s="265">
        <v>58961</v>
      </c>
      <c r="N9" s="266">
        <v>-1.4</v>
      </c>
    </row>
    <row r="10" spans="1:16">
      <c r="A10" s="248"/>
      <c r="B10" s="244"/>
      <c r="C10" s="244"/>
      <c r="D10" s="244"/>
      <c r="E10" s="244"/>
      <c r="F10" s="244"/>
      <c r="G10" s="1119" t="s">
        <v>480</v>
      </c>
      <c r="H10" s="1120"/>
      <c r="I10" s="1120"/>
      <c r="J10" s="1121"/>
      <c r="K10" s="267">
        <v>1047282</v>
      </c>
      <c r="L10" s="268">
        <v>7771</v>
      </c>
      <c r="M10" s="269">
        <v>3996</v>
      </c>
      <c r="N10" s="270">
        <v>94.5</v>
      </c>
    </row>
    <row r="11" spans="1:16" ht="13.5" customHeight="1">
      <c r="A11" s="248"/>
      <c r="B11" s="244"/>
      <c r="C11" s="244"/>
      <c r="D11" s="244"/>
      <c r="E11" s="244"/>
      <c r="F11" s="244"/>
      <c r="G11" s="1119" t="s">
        <v>481</v>
      </c>
      <c r="H11" s="1120"/>
      <c r="I11" s="1120"/>
      <c r="J11" s="1121"/>
      <c r="K11" s="267">
        <v>1745555</v>
      </c>
      <c r="L11" s="268">
        <v>12953</v>
      </c>
      <c r="M11" s="269">
        <v>3773</v>
      </c>
      <c r="N11" s="270">
        <v>243.3</v>
      </c>
    </row>
    <row r="12" spans="1:16" ht="13.5" customHeight="1">
      <c r="A12" s="248"/>
      <c r="B12" s="244"/>
      <c r="C12" s="244"/>
      <c r="D12" s="244"/>
      <c r="E12" s="244"/>
      <c r="F12" s="244"/>
      <c r="G12" s="1119" t="s">
        <v>482</v>
      </c>
      <c r="H12" s="1120"/>
      <c r="I12" s="1120"/>
      <c r="J12" s="1121"/>
      <c r="K12" s="267">
        <v>388425</v>
      </c>
      <c r="L12" s="268">
        <v>2882</v>
      </c>
      <c r="M12" s="269">
        <v>594</v>
      </c>
      <c r="N12" s="270">
        <v>385.2</v>
      </c>
    </row>
    <row r="13" spans="1:16" ht="13.5" customHeight="1">
      <c r="A13" s="248"/>
      <c r="B13" s="244"/>
      <c r="C13" s="244"/>
      <c r="D13" s="244"/>
      <c r="E13" s="244"/>
      <c r="F13" s="244"/>
      <c r="G13" s="1119" t="s">
        <v>483</v>
      </c>
      <c r="H13" s="1120"/>
      <c r="I13" s="1120"/>
      <c r="J13" s="1121"/>
      <c r="K13" s="267" t="s">
        <v>484</v>
      </c>
      <c r="L13" s="268" t="s">
        <v>484</v>
      </c>
      <c r="M13" s="269">
        <v>1</v>
      </c>
      <c r="N13" s="270" t="s">
        <v>484</v>
      </c>
    </row>
    <row r="14" spans="1:16" ht="13.5" customHeight="1">
      <c r="A14" s="248"/>
      <c r="B14" s="244"/>
      <c r="C14" s="244"/>
      <c r="D14" s="244"/>
      <c r="E14" s="244"/>
      <c r="F14" s="244"/>
      <c r="G14" s="1119" t="s">
        <v>485</v>
      </c>
      <c r="H14" s="1120"/>
      <c r="I14" s="1120"/>
      <c r="J14" s="1121"/>
      <c r="K14" s="267">
        <v>263193</v>
      </c>
      <c r="L14" s="268">
        <v>1953</v>
      </c>
      <c r="M14" s="269">
        <v>2438</v>
      </c>
      <c r="N14" s="270">
        <v>-19.899999999999999</v>
      </c>
    </row>
    <row r="15" spans="1:16" ht="13.5" customHeight="1">
      <c r="A15" s="248"/>
      <c r="B15" s="244"/>
      <c r="C15" s="244"/>
      <c r="D15" s="244"/>
      <c r="E15" s="244"/>
      <c r="F15" s="244"/>
      <c r="G15" s="1119" t="s">
        <v>486</v>
      </c>
      <c r="H15" s="1120"/>
      <c r="I15" s="1120"/>
      <c r="J15" s="1121"/>
      <c r="K15" s="267">
        <v>164265</v>
      </c>
      <c r="L15" s="268">
        <v>1219</v>
      </c>
      <c r="M15" s="269">
        <v>1435</v>
      </c>
      <c r="N15" s="270">
        <v>-15.1</v>
      </c>
    </row>
    <row r="16" spans="1:16">
      <c r="A16" s="248"/>
      <c r="B16" s="244"/>
      <c r="C16" s="244"/>
      <c r="D16" s="244"/>
      <c r="E16" s="244"/>
      <c r="F16" s="244"/>
      <c r="G16" s="1122" t="s">
        <v>487</v>
      </c>
      <c r="H16" s="1123"/>
      <c r="I16" s="1123"/>
      <c r="J16" s="1124"/>
      <c r="K16" s="268">
        <v>-850206</v>
      </c>
      <c r="L16" s="268">
        <v>-6309</v>
      </c>
      <c r="M16" s="269">
        <v>-6041</v>
      </c>
      <c r="N16" s="270">
        <v>4.4000000000000004</v>
      </c>
    </row>
    <row r="17" spans="1:16">
      <c r="A17" s="248"/>
      <c r="B17" s="244"/>
      <c r="C17" s="244"/>
      <c r="D17" s="244"/>
      <c r="E17" s="244"/>
      <c r="F17" s="244"/>
      <c r="G17" s="1122" t="s">
        <v>169</v>
      </c>
      <c r="H17" s="1123"/>
      <c r="I17" s="1123"/>
      <c r="J17" s="1124"/>
      <c r="K17" s="268">
        <v>10592958</v>
      </c>
      <c r="L17" s="268">
        <v>78606</v>
      </c>
      <c r="M17" s="269">
        <v>65157</v>
      </c>
      <c r="N17" s="270">
        <v>20.6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4" t="s">
        <v>492</v>
      </c>
      <c r="H21" s="1115"/>
      <c r="I21" s="1115"/>
      <c r="J21" s="1116"/>
      <c r="K21" s="280">
        <v>6.37</v>
      </c>
      <c r="L21" s="281">
        <v>6.38</v>
      </c>
      <c r="M21" s="282">
        <v>-0.01</v>
      </c>
      <c r="N21" s="249"/>
      <c r="O21" s="283"/>
      <c r="P21" s="279"/>
    </row>
    <row r="22" spans="1:16" s="284" customFormat="1">
      <c r="A22" s="279"/>
      <c r="B22" s="249"/>
      <c r="C22" s="249"/>
      <c r="D22" s="249"/>
      <c r="E22" s="249"/>
      <c r="F22" s="249"/>
      <c r="G22" s="1114" t="s">
        <v>493</v>
      </c>
      <c r="H22" s="1115"/>
      <c r="I22" s="1115"/>
      <c r="J22" s="1116"/>
      <c r="K22" s="285">
        <v>96.7</v>
      </c>
      <c r="L22" s="286">
        <v>99.2</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474</v>
      </c>
      <c r="L30" s="254"/>
      <c r="M30" s="255" t="s">
        <v>475</v>
      </c>
      <c r="N30" s="256"/>
    </row>
    <row r="31" spans="1:16">
      <c r="A31" s="248"/>
      <c r="B31" s="244"/>
      <c r="C31" s="244"/>
      <c r="D31" s="244"/>
      <c r="E31" s="244"/>
      <c r="F31" s="244"/>
      <c r="G31" s="257"/>
      <c r="H31" s="258"/>
      <c r="I31" s="258"/>
      <c r="J31" s="259"/>
      <c r="K31" s="1118"/>
      <c r="L31" s="260" t="s">
        <v>476</v>
      </c>
      <c r="M31" s="261" t="s">
        <v>477</v>
      </c>
      <c r="N31" s="262" t="s">
        <v>478</v>
      </c>
    </row>
    <row r="32" spans="1:16" ht="27" customHeight="1">
      <c r="A32" s="248"/>
      <c r="B32" s="244"/>
      <c r="C32" s="244"/>
      <c r="D32" s="244"/>
      <c r="E32" s="244"/>
      <c r="F32" s="244"/>
      <c r="G32" s="1130" t="s">
        <v>496</v>
      </c>
      <c r="H32" s="1131"/>
      <c r="I32" s="1131"/>
      <c r="J32" s="1132"/>
      <c r="K32" s="294">
        <v>6906881</v>
      </c>
      <c r="L32" s="294">
        <v>51253</v>
      </c>
      <c r="M32" s="295">
        <v>38103</v>
      </c>
      <c r="N32" s="296">
        <v>34.5</v>
      </c>
    </row>
    <row r="33" spans="1:16" ht="13.5" customHeight="1">
      <c r="A33" s="248"/>
      <c r="B33" s="244"/>
      <c r="C33" s="244"/>
      <c r="D33" s="244"/>
      <c r="E33" s="244"/>
      <c r="F33" s="244"/>
      <c r="G33" s="1130" t="s">
        <v>497</v>
      </c>
      <c r="H33" s="1131"/>
      <c r="I33" s="1131"/>
      <c r="J33" s="1132"/>
      <c r="K33" s="294" t="s">
        <v>484</v>
      </c>
      <c r="L33" s="294" t="s">
        <v>484</v>
      </c>
      <c r="M33" s="295" t="s">
        <v>484</v>
      </c>
      <c r="N33" s="296" t="s">
        <v>484</v>
      </c>
    </row>
    <row r="34" spans="1:16" ht="27" customHeight="1">
      <c r="A34" s="248"/>
      <c r="B34" s="244"/>
      <c r="C34" s="244"/>
      <c r="D34" s="244"/>
      <c r="E34" s="244"/>
      <c r="F34" s="244"/>
      <c r="G34" s="1130" t="s">
        <v>498</v>
      </c>
      <c r="H34" s="1131"/>
      <c r="I34" s="1131"/>
      <c r="J34" s="1132"/>
      <c r="K34" s="294" t="s">
        <v>484</v>
      </c>
      <c r="L34" s="294" t="s">
        <v>484</v>
      </c>
      <c r="M34" s="295">
        <v>32</v>
      </c>
      <c r="N34" s="296" t="s">
        <v>484</v>
      </c>
    </row>
    <row r="35" spans="1:16" ht="27" customHeight="1">
      <c r="A35" s="248"/>
      <c r="B35" s="244"/>
      <c r="C35" s="244"/>
      <c r="D35" s="244"/>
      <c r="E35" s="244"/>
      <c r="F35" s="244"/>
      <c r="G35" s="1130" t="s">
        <v>499</v>
      </c>
      <c r="H35" s="1131"/>
      <c r="I35" s="1131"/>
      <c r="J35" s="1132"/>
      <c r="K35" s="294">
        <v>2703395</v>
      </c>
      <c r="L35" s="294">
        <v>20061</v>
      </c>
      <c r="M35" s="295">
        <v>9772</v>
      </c>
      <c r="N35" s="296">
        <v>105.3</v>
      </c>
    </row>
    <row r="36" spans="1:16" ht="27" customHeight="1">
      <c r="A36" s="248"/>
      <c r="B36" s="244"/>
      <c r="C36" s="244"/>
      <c r="D36" s="244"/>
      <c r="E36" s="244"/>
      <c r="F36" s="244"/>
      <c r="G36" s="1130" t="s">
        <v>500</v>
      </c>
      <c r="H36" s="1131"/>
      <c r="I36" s="1131"/>
      <c r="J36" s="1132"/>
      <c r="K36" s="294">
        <v>182210</v>
      </c>
      <c r="L36" s="294">
        <v>1352</v>
      </c>
      <c r="M36" s="295">
        <v>1367</v>
      </c>
      <c r="N36" s="296">
        <v>-1.1000000000000001</v>
      </c>
    </row>
    <row r="37" spans="1:16" ht="13.5" customHeight="1">
      <c r="A37" s="248"/>
      <c r="B37" s="244"/>
      <c r="C37" s="244"/>
      <c r="D37" s="244"/>
      <c r="E37" s="244"/>
      <c r="F37" s="244"/>
      <c r="G37" s="1130" t="s">
        <v>501</v>
      </c>
      <c r="H37" s="1131"/>
      <c r="I37" s="1131"/>
      <c r="J37" s="1132"/>
      <c r="K37" s="294">
        <v>109095</v>
      </c>
      <c r="L37" s="294">
        <v>810</v>
      </c>
      <c r="M37" s="295">
        <v>888</v>
      </c>
      <c r="N37" s="296">
        <v>-8.8000000000000007</v>
      </c>
    </row>
    <row r="38" spans="1:16" ht="27" customHeight="1">
      <c r="A38" s="248"/>
      <c r="B38" s="244"/>
      <c r="C38" s="244"/>
      <c r="D38" s="244"/>
      <c r="E38" s="244"/>
      <c r="F38" s="244"/>
      <c r="G38" s="1133" t="s">
        <v>502</v>
      </c>
      <c r="H38" s="1134"/>
      <c r="I38" s="1134"/>
      <c r="J38" s="1135"/>
      <c r="K38" s="297">
        <v>264</v>
      </c>
      <c r="L38" s="297">
        <v>2</v>
      </c>
      <c r="M38" s="298">
        <v>2</v>
      </c>
      <c r="N38" s="299">
        <v>0</v>
      </c>
      <c r="O38" s="293"/>
    </row>
    <row r="39" spans="1:16">
      <c r="A39" s="248"/>
      <c r="B39" s="244"/>
      <c r="C39" s="244"/>
      <c r="D39" s="244"/>
      <c r="E39" s="244"/>
      <c r="F39" s="244"/>
      <c r="G39" s="1133" t="s">
        <v>503</v>
      </c>
      <c r="H39" s="1134"/>
      <c r="I39" s="1134"/>
      <c r="J39" s="1135"/>
      <c r="K39" s="300">
        <v>-829570</v>
      </c>
      <c r="L39" s="300">
        <v>-6156</v>
      </c>
      <c r="M39" s="301">
        <v>-6931</v>
      </c>
      <c r="N39" s="302">
        <v>-11.2</v>
      </c>
      <c r="O39" s="293"/>
    </row>
    <row r="40" spans="1:16" ht="27" customHeight="1">
      <c r="A40" s="248"/>
      <c r="B40" s="244"/>
      <c r="C40" s="244"/>
      <c r="D40" s="244"/>
      <c r="E40" s="244"/>
      <c r="F40" s="244"/>
      <c r="G40" s="1130" t="s">
        <v>504</v>
      </c>
      <c r="H40" s="1131"/>
      <c r="I40" s="1131"/>
      <c r="J40" s="1132"/>
      <c r="K40" s="300">
        <v>-6177442</v>
      </c>
      <c r="L40" s="300">
        <v>-45840</v>
      </c>
      <c r="M40" s="301">
        <v>-31548</v>
      </c>
      <c r="N40" s="302">
        <v>45.3</v>
      </c>
      <c r="O40" s="293"/>
    </row>
    <row r="41" spans="1:16">
      <c r="A41" s="248"/>
      <c r="B41" s="244"/>
      <c r="C41" s="244"/>
      <c r="D41" s="244"/>
      <c r="E41" s="244"/>
      <c r="F41" s="244"/>
      <c r="G41" s="1136" t="s">
        <v>279</v>
      </c>
      <c r="H41" s="1137"/>
      <c r="I41" s="1137"/>
      <c r="J41" s="1138"/>
      <c r="K41" s="294">
        <v>2894833</v>
      </c>
      <c r="L41" s="300">
        <v>21481</v>
      </c>
      <c r="M41" s="301">
        <v>11686</v>
      </c>
      <c r="N41" s="302">
        <v>83.8</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5" t="s">
        <v>474</v>
      </c>
      <c r="J49" s="1127" t="s">
        <v>508</v>
      </c>
      <c r="K49" s="1128"/>
      <c r="L49" s="1128"/>
      <c r="M49" s="1128"/>
      <c r="N49" s="1129"/>
    </row>
    <row r="50" spans="1:14">
      <c r="A50" s="248"/>
      <c r="B50" s="244"/>
      <c r="C50" s="244"/>
      <c r="D50" s="244"/>
      <c r="E50" s="244"/>
      <c r="F50" s="244"/>
      <c r="G50" s="312"/>
      <c r="H50" s="313"/>
      <c r="I50" s="1126"/>
      <c r="J50" s="314" t="s">
        <v>509</v>
      </c>
      <c r="K50" s="315" t="s">
        <v>510</v>
      </c>
      <c r="L50" s="316" t="s">
        <v>511</v>
      </c>
      <c r="M50" s="317" t="s">
        <v>512</v>
      </c>
      <c r="N50" s="318" t="s">
        <v>513</v>
      </c>
    </row>
    <row r="51" spans="1:14">
      <c r="A51" s="248"/>
      <c r="B51" s="244"/>
      <c r="C51" s="244"/>
      <c r="D51" s="244"/>
      <c r="E51" s="244"/>
      <c r="F51" s="244"/>
      <c r="G51" s="310" t="s">
        <v>514</v>
      </c>
      <c r="H51" s="311"/>
      <c r="I51" s="319">
        <v>4283424</v>
      </c>
      <c r="J51" s="320">
        <v>31616</v>
      </c>
      <c r="K51" s="321">
        <v>-27.8</v>
      </c>
      <c r="L51" s="322">
        <v>51263</v>
      </c>
      <c r="M51" s="323">
        <v>-4.9000000000000004</v>
      </c>
      <c r="N51" s="324">
        <v>-22.9</v>
      </c>
    </row>
    <row r="52" spans="1:14">
      <c r="A52" s="248"/>
      <c r="B52" s="244"/>
      <c r="C52" s="244"/>
      <c r="D52" s="244"/>
      <c r="E52" s="244"/>
      <c r="F52" s="244"/>
      <c r="G52" s="325"/>
      <c r="H52" s="326" t="s">
        <v>515</v>
      </c>
      <c r="I52" s="327">
        <v>2473960</v>
      </c>
      <c r="J52" s="328">
        <v>18260</v>
      </c>
      <c r="K52" s="329">
        <v>-39.5</v>
      </c>
      <c r="L52" s="330">
        <v>29061</v>
      </c>
      <c r="M52" s="331">
        <v>-15.2</v>
      </c>
      <c r="N52" s="332">
        <v>-24.3</v>
      </c>
    </row>
    <row r="53" spans="1:14">
      <c r="A53" s="248"/>
      <c r="B53" s="244"/>
      <c r="C53" s="244"/>
      <c r="D53" s="244"/>
      <c r="E53" s="244"/>
      <c r="F53" s="244"/>
      <c r="G53" s="310" t="s">
        <v>516</v>
      </c>
      <c r="H53" s="311"/>
      <c r="I53" s="319">
        <v>3218163</v>
      </c>
      <c r="J53" s="320">
        <v>23748</v>
      </c>
      <c r="K53" s="321">
        <v>-24.9</v>
      </c>
      <c r="L53" s="322">
        <v>41433</v>
      </c>
      <c r="M53" s="323">
        <v>-19.2</v>
      </c>
      <c r="N53" s="324">
        <v>-5.7</v>
      </c>
    </row>
    <row r="54" spans="1:14">
      <c r="A54" s="248"/>
      <c r="B54" s="244"/>
      <c r="C54" s="244"/>
      <c r="D54" s="244"/>
      <c r="E54" s="244"/>
      <c r="F54" s="244"/>
      <c r="G54" s="325"/>
      <c r="H54" s="326" t="s">
        <v>515</v>
      </c>
      <c r="I54" s="327">
        <v>1713539</v>
      </c>
      <c r="J54" s="328">
        <v>12645</v>
      </c>
      <c r="K54" s="329">
        <v>-30.8</v>
      </c>
      <c r="L54" s="330">
        <v>22351</v>
      </c>
      <c r="M54" s="331">
        <v>-23.1</v>
      </c>
      <c r="N54" s="332">
        <v>-7.7</v>
      </c>
    </row>
    <row r="55" spans="1:14">
      <c r="A55" s="248"/>
      <c r="B55" s="244"/>
      <c r="C55" s="244"/>
      <c r="D55" s="244"/>
      <c r="E55" s="244"/>
      <c r="F55" s="244"/>
      <c r="G55" s="310" t="s">
        <v>517</v>
      </c>
      <c r="H55" s="311"/>
      <c r="I55" s="319">
        <v>3594986</v>
      </c>
      <c r="J55" s="320">
        <v>26493</v>
      </c>
      <c r="K55" s="321">
        <v>11.6</v>
      </c>
      <c r="L55" s="322">
        <v>43493</v>
      </c>
      <c r="M55" s="323">
        <v>5</v>
      </c>
      <c r="N55" s="324">
        <v>6.6</v>
      </c>
    </row>
    <row r="56" spans="1:14">
      <c r="A56" s="248"/>
      <c r="B56" s="244"/>
      <c r="C56" s="244"/>
      <c r="D56" s="244"/>
      <c r="E56" s="244"/>
      <c r="F56" s="244"/>
      <c r="G56" s="325"/>
      <c r="H56" s="326" t="s">
        <v>515</v>
      </c>
      <c r="I56" s="327">
        <v>1432310</v>
      </c>
      <c r="J56" s="328">
        <v>10555</v>
      </c>
      <c r="K56" s="329">
        <v>-16.5</v>
      </c>
      <c r="L56" s="330">
        <v>23254</v>
      </c>
      <c r="M56" s="331">
        <v>4</v>
      </c>
      <c r="N56" s="332">
        <v>-20.5</v>
      </c>
    </row>
    <row r="57" spans="1:14">
      <c r="A57" s="248"/>
      <c r="B57" s="244"/>
      <c r="C57" s="244"/>
      <c r="D57" s="244"/>
      <c r="E57" s="244"/>
      <c r="F57" s="244"/>
      <c r="G57" s="310" t="s">
        <v>518</v>
      </c>
      <c r="H57" s="311"/>
      <c r="I57" s="319">
        <v>5529626</v>
      </c>
      <c r="J57" s="320">
        <v>40772</v>
      </c>
      <c r="K57" s="321">
        <v>53.9</v>
      </c>
      <c r="L57" s="322">
        <v>50840</v>
      </c>
      <c r="M57" s="323">
        <v>16.899999999999999</v>
      </c>
      <c r="N57" s="324">
        <v>37</v>
      </c>
    </row>
    <row r="58" spans="1:14">
      <c r="A58" s="248"/>
      <c r="B58" s="244"/>
      <c r="C58" s="244"/>
      <c r="D58" s="244"/>
      <c r="E58" s="244"/>
      <c r="F58" s="244"/>
      <c r="G58" s="325"/>
      <c r="H58" s="326" t="s">
        <v>515</v>
      </c>
      <c r="I58" s="327">
        <v>3142289</v>
      </c>
      <c r="J58" s="328">
        <v>23169</v>
      </c>
      <c r="K58" s="329">
        <v>119.5</v>
      </c>
      <c r="L58" s="330">
        <v>25367</v>
      </c>
      <c r="M58" s="331">
        <v>9.1</v>
      </c>
      <c r="N58" s="332">
        <v>110.4</v>
      </c>
    </row>
    <row r="59" spans="1:14">
      <c r="A59" s="248"/>
      <c r="B59" s="244"/>
      <c r="C59" s="244"/>
      <c r="D59" s="244"/>
      <c r="E59" s="244"/>
      <c r="F59" s="244"/>
      <c r="G59" s="310" t="s">
        <v>519</v>
      </c>
      <c r="H59" s="311"/>
      <c r="I59" s="319">
        <v>10133963</v>
      </c>
      <c r="J59" s="320">
        <v>75200</v>
      </c>
      <c r="K59" s="321">
        <v>84.4</v>
      </c>
      <c r="L59" s="322">
        <v>53605</v>
      </c>
      <c r="M59" s="323">
        <v>5.4</v>
      </c>
      <c r="N59" s="324">
        <v>79</v>
      </c>
    </row>
    <row r="60" spans="1:14">
      <c r="A60" s="248"/>
      <c r="B60" s="244"/>
      <c r="C60" s="244"/>
      <c r="D60" s="244"/>
      <c r="E60" s="244"/>
      <c r="F60" s="244"/>
      <c r="G60" s="325"/>
      <c r="H60" s="326" t="s">
        <v>515</v>
      </c>
      <c r="I60" s="333">
        <v>3045587</v>
      </c>
      <c r="J60" s="328">
        <v>22600</v>
      </c>
      <c r="K60" s="329">
        <v>-2.5</v>
      </c>
      <c r="L60" s="330">
        <v>28343</v>
      </c>
      <c r="M60" s="331">
        <v>11.7</v>
      </c>
      <c r="N60" s="332">
        <v>-14.2</v>
      </c>
    </row>
    <row r="61" spans="1:14">
      <c r="A61" s="248"/>
      <c r="B61" s="244"/>
      <c r="C61" s="244"/>
      <c r="D61" s="244"/>
      <c r="E61" s="244"/>
      <c r="F61" s="244"/>
      <c r="G61" s="310" t="s">
        <v>520</v>
      </c>
      <c r="H61" s="334"/>
      <c r="I61" s="335">
        <v>5352032</v>
      </c>
      <c r="J61" s="336">
        <v>39566</v>
      </c>
      <c r="K61" s="337">
        <v>19.399999999999999</v>
      </c>
      <c r="L61" s="338">
        <v>48127</v>
      </c>
      <c r="M61" s="339">
        <v>0.6</v>
      </c>
      <c r="N61" s="324">
        <v>18.8</v>
      </c>
    </row>
    <row r="62" spans="1:14">
      <c r="A62" s="248"/>
      <c r="B62" s="244"/>
      <c r="C62" s="244"/>
      <c r="D62" s="244"/>
      <c r="E62" s="244"/>
      <c r="F62" s="244"/>
      <c r="G62" s="325"/>
      <c r="H62" s="326" t="s">
        <v>515</v>
      </c>
      <c r="I62" s="327">
        <v>2361537</v>
      </c>
      <c r="J62" s="328">
        <v>17446</v>
      </c>
      <c r="K62" s="329">
        <v>6</v>
      </c>
      <c r="L62" s="330">
        <v>25675</v>
      </c>
      <c r="M62" s="331">
        <v>-2.7</v>
      </c>
      <c r="N62" s="332">
        <v>8.6999999999999993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9.07</v>
      </c>
      <c r="G47" s="12">
        <v>19.3</v>
      </c>
      <c r="H47" s="12">
        <v>27.08</v>
      </c>
      <c r="I47" s="12">
        <v>31.35</v>
      </c>
      <c r="J47" s="13">
        <v>34.619999999999997</v>
      </c>
    </row>
    <row r="48" spans="2:10" ht="57.75" customHeight="1">
      <c r="B48" s="14"/>
      <c r="C48" s="1141" t="s">
        <v>4</v>
      </c>
      <c r="D48" s="1141"/>
      <c r="E48" s="1142"/>
      <c r="F48" s="15">
        <v>6.93</v>
      </c>
      <c r="G48" s="16">
        <v>5.74</v>
      </c>
      <c r="H48" s="16">
        <v>6.64</v>
      </c>
      <c r="I48" s="16">
        <v>5.95</v>
      </c>
      <c r="J48" s="17">
        <v>5.05</v>
      </c>
    </row>
    <row r="49" spans="2:10" ht="57.75" customHeight="1" thickBot="1">
      <c r="B49" s="18"/>
      <c r="C49" s="1143" t="s">
        <v>5</v>
      </c>
      <c r="D49" s="1143"/>
      <c r="E49" s="1144"/>
      <c r="F49" s="19">
        <v>6.56</v>
      </c>
      <c r="G49" s="20">
        <v>4.05</v>
      </c>
      <c r="H49" s="20">
        <v>6.57</v>
      </c>
      <c r="I49" s="20">
        <v>1.25</v>
      </c>
      <c r="J49" s="21" t="s">
        <v>527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528</v>
      </c>
      <c r="D34" s="1151"/>
      <c r="E34" s="1152"/>
      <c r="F34" s="32">
        <v>4.7300000000000004</v>
      </c>
      <c r="G34" s="33">
        <v>7.76</v>
      </c>
      <c r="H34" s="33">
        <v>11.21</v>
      </c>
      <c r="I34" s="33">
        <v>13.58</v>
      </c>
      <c r="J34" s="34">
        <v>11.13</v>
      </c>
      <c r="K34" s="22"/>
      <c r="L34" s="22"/>
      <c r="M34" s="22"/>
      <c r="N34" s="22"/>
      <c r="O34" s="22"/>
      <c r="P34" s="22"/>
    </row>
    <row r="35" spans="1:16" ht="39" customHeight="1">
      <c r="A35" s="22"/>
      <c r="B35" s="35"/>
      <c r="C35" s="1145" t="s">
        <v>529</v>
      </c>
      <c r="D35" s="1146"/>
      <c r="E35" s="1147"/>
      <c r="F35" s="36">
        <v>6.43</v>
      </c>
      <c r="G35" s="37">
        <v>7.81</v>
      </c>
      <c r="H35" s="37">
        <v>9.5</v>
      </c>
      <c r="I35" s="37">
        <v>9.66</v>
      </c>
      <c r="J35" s="38">
        <v>10.6</v>
      </c>
      <c r="K35" s="22"/>
      <c r="L35" s="22"/>
      <c r="M35" s="22"/>
      <c r="N35" s="22"/>
      <c r="O35" s="22"/>
      <c r="P35" s="22"/>
    </row>
    <row r="36" spans="1:16" ht="39" customHeight="1">
      <c r="A36" s="22"/>
      <c r="B36" s="35"/>
      <c r="C36" s="1145" t="s">
        <v>530</v>
      </c>
      <c r="D36" s="1146"/>
      <c r="E36" s="1147"/>
      <c r="F36" s="36">
        <v>6.91</v>
      </c>
      <c r="G36" s="37">
        <v>5.71</v>
      </c>
      <c r="H36" s="37">
        <v>6.62</v>
      </c>
      <c r="I36" s="37">
        <v>5.93</v>
      </c>
      <c r="J36" s="38">
        <v>5.03</v>
      </c>
      <c r="K36" s="22"/>
      <c r="L36" s="22"/>
      <c r="M36" s="22"/>
      <c r="N36" s="22"/>
      <c r="O36" s="22"/>
      <c r="P36" s="22"/>
    </row>
    <row r="37" spans="1:16" ht="39" customHeight="1">
      <c r="A37" s="22"/>
      <c r="B37" s="35"/>
      <c r="C37" s="1145" t="s">
        <v>531</v>
      </c>
      <c r="D37" s="1146"/>
      <c r="E37" s="1147"/>
      <c r="F37" s="36">
        <v>1.56</v>
      </c>
      <c r="G37" s="37">
        <v>1.99</v>
      </c>
      <c r="H37" s="37">
        <v>1.66</v>
      </c>
      <c r="I37" s="37">
        <v>1.5</v>
      </c>
      <c r="J37" s="38">
        <v>1.84</v>
      </c>
      <c r="K37" s="22"/>
      <c r="L37" s="22"/>
      <c r="M37" s="22"/>
      <c r="N37" s="22"/>
      <c r="O37" s="22"/>
      <c r="P37" s="22"/>
    </row>
    <row r="38" spans="1:16" ht="39" customHeight="1">
      <c r="A38" s="22"/>
      <c r="B38" s="35"/>
      <c r="C38" s="1145" t="s">
        <v>532</v>
      </c>
      <c r="D38" s="1146"/>
      <c r="E38" s="1147"/>
      <c r="F38" s="36">
        <v>0.14000000000000001</v>
      </c>
      <c r="G38" s="37">
        <v>7.0000000000000007E-2</v>
      </c>
      <c r="H38" s="37">
        <v>0.27</v>
      </c>
      <c r="I38" s="37">
        <v>0.04</v>
      </c>
      <c r="J38" s="38">
        <v>0.48</v>
      </c>
      <c r="K38" s="22"/>
      <c r="L38" s="22"/>
      <c r="M38" s="22"/>
      <c r="N38" s="22"/>
      <c r="O38" s="22"/>
      <c r="P38" s="22"/>
    </row>
    <row r="39" spans="1:16" ht="39" customHeight="1">
      <c r="A39" s="22"/>
      <c r="B39" s="35"/>
      <c r="C39" s="1145" t="s">
        <v>533</v>
      </c>
      <c r="D39" s="1146"/>
      <c r="E39" s="1147"/>
      <c r="F39" s="36">
        <v>0.63</v>
      </c>
      <c r="G39" s="37">
        <v>0.55000000000000004</v>
      </c>
      <c r="H39" s="37">
        <v>0.47</v>
      </c>
      <c r="I39" s="37">
        <v>0.4</v>
      </c>
      <c r="J39" s="38">
        <v>0.41</v>
      </c>
      <c r="K39" s="22"/>
      <c r="L39" s="22"/>
      <c r="M39" s="22"/>
      <c r="N39" s="22"/>
      <c r="O39" s="22"/>
      <c r="P39" s="22"/>
    </row>
    <row r="40" spans="1:16" ht="39" customHeight="1">
      <c r="A40" s="22"/>
      <c r="B40" s="35"/>
      <c r="C40" s="1145" t="s">
        <v>534</v>
      </c>
      <c r="D40" s="1146"/>
      <c r="E40" s="1147"/>
      <c r="F40" s="36">
        <v>0.35</v>
      </c>
      <c r="G40" s="37">
        <v>0.39</v>
      </c>
      <c r="H40" s="37">
        <v>0.53</v>
      </c>
      <c r="I40" s="37">
        <v>0.49</v>
      </c>
      <c r="J40" s="38">
        <v>0.36</v>
      </c>
      <c r="K40" s="22"/>
      <c r="L40" s="22"/>
      <c r="M40" s="22"/>
      <c r="N40" s="22"/>
      <c r="O40" s="22"/>
      <c r="P40" s="22"/>
    </row>
    <row r="41" spans="1:16" ht="39" customHeight="1">
      <c r="A41" s="22"/>
      <c r="B41" s="35"/>
      <c r="C41" s="1145" t="s">
        <v>535</v>
      </c>
      <c r="D41" s="1146"/>
      <c r="E41" s="1147"/>
      <c r="F41" s="36">
        <v>7.0000000000000007E-2</v>
      </c>
      <c r="G41" s="37">
        <v>0.12</v>
      </c>
      <c r="H41" s="37">
        <v>0.18</v>
      </c>
      <c r="I41" s="37">
        <v>0.22</v>
      </c>
      <c r="J41" s="38">
        <v>0.22</v>
      </c>
      <c r="K41" s="22"/>
      <c r="L41" s="22"/>
      <c r="M41" s="22"/>
      <c r="N41" s="22"/>
      <c r="O41" s="22"/>
      <c r="P41" s="22"/>
    </row>
    <row r="42" spans="1:16" ht="39" customHeight="1">
      <c r="A42" s="22"/>
      <c r="B42" s="39"/>
      <c r="C42" s="1145" t="s">
        <v>536</v>
      </c>
      <c r="D42" s="1146"/>
      <c r="E42" s="1147"/>
      <c r="F42" s="36" t="s">
        <v>484</v>
      </c>
      <c r="G42" s="37" t="s">
        <v>484</v>
      </c>
      <c r="H42" s="37" t="s">
        <v>484</v>
      </c>
      <c r="I42" s="37" t="s">
        <v>484</v>
      </c>
      <c r="J42" s="38" t="s">
        <v>484</v>
      </c>
      <c r="K42" s="22"/>
      <c r="L42" s="22"/>
      <c r="M42" s="22"/>
      <c r="N42" s="22"/>
      <c r="O42" s="22"/>
      <c r="P42" s="22"/>
    </row>
    <row r="43" spans="1:16" ht="39" customHeight="1" thickBot="1">
      <c r="A43" s="22"/>
      <c r="B43" s="40"/>
      <c r="C43" s="1148" t="s">
        <v>537</v>
      </c>
      <c r="D43" s="1149"/>
      <c r="E43" s="1150"/>
      <c r="F43" s="41">
        <v>0.3</v>
      </c>
      <c r="G43" s="42">
        <v>0.25</v>
      </c>
      <c r="H43" s="42">
        <v>0.26</v>
      </c>
      <c r="I43" s="42">
        <v>0.25</v>
      </c>
      <c r="J43" s="43">
        <v>0.25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7275</v>
      </c>
      <c r="L45" s="60">
        <v>7210</v>
      </c>
      <c r="M45" s="60">
        <v>7096</v>
      </c>
      <c r="N45" s="60">
        <v>7077</v>
      </c>
      <c r="O45" s="61">
        <v>6907</v>
      </c>
      <c r="P45" s="48"/>
      <c r="Q45" s="48"/>
      <c r="R45" s="48"/>
      <c r="S45" s="48"/>
      <c r="T45" s="48"/>
      <c r="U45" s="48"/>
    </row>
    <row r="46" spans="1:21" ht="30.75" customHeight="1">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c r="A47" s="48"/>
      <c r="B47" s="1163"/>
      <c r="C47" s="1164"/>
      <c r="D47" s="62"/>
      <c r="E47" s="1155" t="s">
        <v>14</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c r="A48" s="48"/>
      <c r="B48" s="1163"/>
      <c r="C48" s="1164"/>
      <c r="D48" s="62"/>
      <c r="E48" s="1155" t="s">
        <v>15</v>
      </c>
      <c r="F48" s="1155"/>
      <c r="G48" s="1155"/>
      <c r="H48" s="1155"/>
      <c r="I48" s="1155"/>
      <c r="J48" s="1156"/>
      <c r="K48" s="63">
        <v>2337</v>
      </c>
      <c r="L48" s="64">
        <v>2338</v>
      </c>
      <c r="M48" s="64">
        <v>2339</v>
      </c>
      <c r="N48" s="64">
        <v>2518</v>
      </c>
      <c r="O48" s="65">
        <v>2703</v>
      </c>
      <c r="P48" s="48"/>
      <c r="Q48" s="48"/>
      <c r="R48" s="48"/>
      <c r="S48" s="48"/>
      <c r="T48" s="48"/>
      <c r="U48" s="48"/>
    </row>
    <row r="49" spans="1:21" ht="30.75" customHeight="1">
      <c r="A49" s="48"/>
      <c r="B49" s="1163"/>
      <c r="C49" s="1164"/>
      <c r="D49" s="62"/>
      <c r="E49" s="1155" t="s">
        <v>16</v>
      </c>
      <c r="F49" s="1155"/>
      <c r="G49" s="1155"/>
      <c r="H49" s="1155"/>
      <c r="I49" s="1155"/>
      <c r="J49" s="1156"/>
      <c r="K49" s="63">
        <v>645</v>
      </c>
      <c r="L49" s="64">
        <v>555</v>
      </c>
      <c r="M49" s="64">
        <v>292</v>
      </c>
      <c r="N49" s="64">
        <v>172</v>
      </c>
      <c r="O49" s="65">
        <v>182</v>
      </c>
      <c r="P49" s="48"/>
      <c r="Q49" s="48"/>
      <c r="R49" s="48"/>
      <c r="S49" s="48"/>
      <c r="T49" s="48"/>
      <c r="U49" s="48"/>
    </row>
    <row r="50" spans="1:21" ht="30.75" customHeight="1">
      <c r="A50" s="48"/>
      <c r="B50" s="1163"/>
      <c r="C50" s="1164"/>
      <c r="D50" s="62"/>
      <c r="E50" s="1155" t="s">
        <v>17</v>
      </c>
      <c r="F50" s="1155"/>
      <c r="G50" s="1155"/>
      <c r="H50" s="1155"/>
      <c r="I50" s="1155"/>
      <c r="J50" s="1156"/>
      <c r="K50" s="63">
        <v>614</v>
      </c>
      <c r="L50" s="64">
        <v>523</v>
      </c>
      <c r="M50" s="64">
        <v>113</v>
      </c>
      <c r="N50" s="64">
        <v>112</v>
      </c>
      <c r="O50" s="65">
        <v>109</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1</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6313</v>
      </c>
      <c r="L52" s="64">
        <v>6412</v>
      </c>
      <c r="M52" s="64">
        <v>6540</v>
      </c>
      <c r="N52" s="64">
        <v>6581</v>
      </c>
      <c r="O52" s="65">
        <v>7006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4558</v>
      </c>
      <c r="L53" s="69">
        <v>4214</v>
      </c>
      <c r="M53" s="69">
        <v>3300</v>
      </c>
      <c r="N53" s="69">
        <v>3299</v>
      </c>
      <c r="O53" s="70">
        <v>2895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2016-04-27T23:55:22Z</cp:lastPrinted>
  <dcterms:created xsi:type="dcterms:W3CDTF">2016-02-15T00:37:45Z</dcterms:created>
  <dcterms:modified xsi:type="dcterms:W3CDTF">2016-04-28T06:34:27Z</dcterms:modified>
</cp:coreProperties>
</file>