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290306修正)"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CR102" i="11" l="1"/>
  <c r="AK74" i="11" l="1"/>
  <c r="V74" i="11"/>
  <c r="AA74" i="11"/>
  <c r="AF74" i="11"/>
  <c r="Q74" i="11"/>
  <c r="V71" i="11"/>
  <c r="AA71" i="11"/>
  <c r="AF71" i="11"/>
  <c r="AK71" i="11"/>
  <c r="Q71" i="11"/>
  <c r="AU63" i="11" l="1"/>
  <c r="AP63" i="11"/>
  <c r="AA32"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W42" i="9" s="1"/>
  <c r="BW43" i="9" s="1"/>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<sst xmlns="http://schemas.openxmlformats.org/spreadsheetml/2006/main" count="1047" uniqueCount="556">
  <si>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</si>
  <si>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</si>
  <si>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</si>
  <si>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</si>
  <si>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</si>
  <si>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</si>
  <si>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</si>
  <si>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</si>
  <si>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</si>
  <si>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</si>
  <si>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</si>
  <si>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</si>
  <si>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</si>
  <si>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</si>
  <si>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</si>
  <si>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</si>
  <si>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</si>
  <si>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</si>
  <si>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</si>
  <si>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</si>
  <si>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</si>
  <si>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</si>
  <si>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</si>
  <si>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</si>
  <si>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</si>
  <si>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</si>
  <si>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</si>
  <si>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</si>
  <si>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</si>
  <si>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</si>
  <si>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</si>
  <si>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</si>
  <si>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</si>
  <si>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</si>
  <si>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</si>
  <si>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</si>
  <si>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</si>
  <si>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</si>
  <si>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</si>
  <si>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</si>
  <si>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</si>
  <si>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</si>
  <si>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</si>
  <si>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</si>
  <si>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</si>
  <si>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</si>
  <si>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</si>
  <si>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</si>
  <si>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</si>
  <si>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</si>
  <si>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</si>
  <si>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</si>
  <si>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</si>
  <si>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</si>
  <si>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</si>
  <si>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</si>
  <si>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</si>
  <si>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</si>
  <si>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</si>
  <si>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</si>
  <si>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</si>
  <si>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</si>
  <si>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</si>
  <si>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</si>
  <si>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</si>
  <si>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</si>
  <si>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</si>
  <si>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</si>
  <si>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</si>
  <si>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</si>
  <si>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</si>
  <si>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</si>
  <si>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</si>
  <si>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</si>
  <si>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</si>
  <si>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</si>
  <si>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</si>
  <si>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</si>
  <si>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</si>
  <si>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</si>
  <si>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</si>
  <si>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</si>
  <si>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</si>
  <si>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</si>
  <si>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</si>
  <si>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</si>
  <si>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</si>
  <si>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</si>
  <si>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</si>
  <si>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</si>
  <si>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</si>
  <si>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</si>
  <si>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</si>
  <si>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</si>
  <si>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</si>
  <si>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</si>
  <si>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</si>
  <si>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</si>
  <si>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</si>
  <si>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</si>
  <si>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</si>
  <si>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</si>
  <si>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</si>
  <si>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</si>
  <si>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</si>
  <si>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</si>
  <si>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</si>
  <si>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</si>
  <si>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</si>
  <si>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</si>
  <si>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</si>
  <si>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</si>
  <si>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</si>
  <si>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</si>
  <si>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</si>
  <si>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</si>
  <si>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</si>
  <si>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</si>
  <si>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</si>
  <si>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</si>
  <si>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</si>
  <si>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</si>
  <si>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</si>
  <si>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</si>
  <si>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</si>
  <si>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</si>
  <si>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</si>
  <si>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</si>
  <si>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</si>
  <si>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</si>
  <si>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</si>
  <si>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</si>
  <si>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</si>
  <si>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</si>
  <si>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</si>
  <si>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</si>
  <si>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</si>
  <si>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</si>
  <si>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</si>
  <si>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</si>
  <si>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</si>
  <si>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</si>
  <si>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</si>
  <si>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</si>
  <si>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</si>
  <si>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</si>
  <si>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</si>
  <si>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</si>
  <si>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</si>
  <si>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</si>
  <si>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</si>
  <si>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</si>
  <si>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</si>
  <si>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</si>
  <si>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</si>
  <si>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</si>
  <si>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</si>
  <si>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</si>
  <si>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</si>
  <si>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</si>
  <si>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</si>
  <si>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</si>
  <si>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</si>
  <si>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</si>
  <si>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</si>
  <si>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</si>
  <si>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</si>
  <si>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</si>
  <si>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</si>
  <si>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</si>
  <si>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</si>
  <si>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</si>
  <si>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</si>
  <si>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</si>
  <si>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</si>
  <si>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</si>
  <si>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</si>
  <si>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</si>
  <si>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</si>
  <si>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</si>
  <si>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</si>
  <si>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</si>
  <si>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</si>
  <si>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</si>
  <si>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</si>
  <si>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</si>
  <si>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</si>
  <si>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</si>
  <si>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</si>
  <si>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</si>
  <si>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宮城県白石市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</si>
  <si>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</si>
  <si>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</si>
  <si>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</si>
  <si>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</si>
  <si>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</si>
  <si>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</si>
  <si>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</si>
  <si>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</si>
  <si>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</si>
  <si>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</si>
  <si>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</si>
  <si>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</si>
  <si>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</si>
  <si>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</si>
  <si>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</si>
  <si>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</si>
  <si>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</si>
  <si>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</si>
  <si>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</si>
  <si>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</si>
  <si>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</si>
  <si>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</si>
  <si>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</si>
  <si>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</si>
  <si>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</si>
  <si>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</si>
  <si>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</si>
  <si>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</si>
  <si>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</si>
  <si>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</si>
  <si>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</si>
  <si>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</si>
  <si>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</si>
  <si>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</si>
  <si>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</si>
  <si>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</si>
  <si>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</si>
  <si>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</si>
  <si>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</si>
  <si>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</si>
  <si>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</si>
  <si>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</si>
  <si>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</si>
  <si>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</si>
  <si>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</si>
  <si>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</si>
  <si>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</si>
  <si>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</si>
  <si>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</si>
  <si>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</si>
  <si>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</si>
  <si>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</si>
  <si>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</si>
  <si>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</si>
  <si>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</si>
  <si>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</si>
  <si>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</si>
  <si>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</si>
  <si>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</si>
  <si>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</si>
  <si>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</si>
  <si>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</si>
  <si>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</si>
  <si>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</si>
  <si>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</si>
  <si>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</si>
  <si>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</si>
  <si>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</si>
  <si>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</si>
  <si>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</si>
  <si>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</si>
  <si>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</si>
  <si>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</si>
  <si>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</si>
  <si>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</si>
  <si>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</si>
  <si>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</si>
  <si>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</si>
  <si>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</si>
  <si>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</si>
  <si>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</si>
  <si>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</si>
  <si>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</si>
  <si>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</si>
  <si>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</si>
  <si>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</si>
  <si>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</si>
  <si>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</si>
  <si>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</si>
  <si>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</si>
  <si>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</si>
  <si>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</si>
  <si>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</si>
  <si>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</si>
  <si>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</si>
  <si>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</si>
  <si>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</si>
  <si>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</si>
  <si>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</si>
  <si>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</si>
  <si>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</si>
  <si>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</si>
  <si>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</si>
  <si>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</si>
  <si>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</si>
  <si>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</si>
  <si>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</si>
  <si>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</si>
  <si>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</si>
  <si>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</si>
  <si>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</si>
  <si>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</si>
  <si>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</si>
  <si>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</si>
  <si>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</si>
  <si>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</si>
  <si>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</si>
  <si>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</si>
  <si>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</si>
  <si>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</si>
  <si>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</si>
  <si>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</si>
  <si>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</si>
  <si>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</si>
  <si>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</si>
  <si>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</si>
  <si>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</si>
  <si>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</si>
  <si>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</si>
  <si>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</si>
  <si>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</si>
  <si>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</si>
  <si>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</si>
  <si>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</si>
  <si>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</si>
  <si>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</si>
  <si>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</si>
  <si>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</si>
  <si>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</si>
  <si>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</si>
  <si>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</si>
  <si>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</si>
  <si>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</si>
  <si>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</si>
  <si>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</si>
  <si>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</si>
  <si>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</si>
  <si>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宮城県白石市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</si>
  <si>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</si>
  <si>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</si>
  <si>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</si>
  <si>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</si>
  <si>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</si>
  <si>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</si>
  <si>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</si>
  <si>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</si>
  <si>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</si>
  <si>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</si>
  <si>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</si>
  <si>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</si>
  <si>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</si>
  <si>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</si>
  <si>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</si>
  <si>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</si>
  <si>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</si>
  <si>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</si>
  <si>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</si>
  <si>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</si>
  <si>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</si>
  <si>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</si>
  <si>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</si>
  <si>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</si>
  <si>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</si>
  <si>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</si>
  <si>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</si>
  <si>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</si>
  <si>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</si>
  <si>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</si>
  <si>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</si>
  <si>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</si>
  <si>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</si>
  <si>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</si>
  <si>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</si>
  <si>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</si>
  <si>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白石市水道事業会計</t>
    <phoneticPr fontId="5"/>
  </si>
  <si>
    <t>法適用企業</t>
    <phoneticPr fontId="5"/>
  </si>
  <si>
    <t>白石市下水道事業会計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</si>
  <si>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</si>
  <si>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</si>
  <si>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</si>
  <si>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</si>
  <si>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</si>
  <si>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</si>
  <si>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</si>
  <si>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</si>
  <si>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</si>
  <si>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</si>
  <si>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</si>
  <si>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</si>
  <si>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</si>
  <si>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</si>
  <si>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</si>
  <si>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</si>
  <si>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</si>
  <si>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</si>
  <si>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</si>
  <si>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</si>
  <si>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</si>
  <si>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</si>
  <si>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</si>
  <si>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</si>
  <si>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</si>
  <si>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</si>
  <si>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</si>
  <si>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</si>
  <si>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</si>
  <si>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</si>
  <si>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</si>
  <si>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</si>
  <si>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</si>
  <si>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</si>
  <si>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</si>
  <si>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</si>
  <si>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</si>
  <si>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</si>
  <si>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</si>
  <si>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</si>
  <si>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</si>
  <si>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</si>
  <si>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</si>
  <si>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</si>
  <si>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</si>
  <si>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</si>
  <si>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</si>
  <si>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</si>
  <si>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</si>
  <si>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</si>
  <si>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</si>
  <si>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</si>
  <si>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</si>
  <si>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</si>
  <si>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</si>
  <si>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</si>
  <si>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</si>
  <si>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</si>
  <si>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</si>
  <si>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</si>
  <si>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</si>
  <si>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</si>
  <si>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</si>
  <si>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</si>
  <si>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</si>
  <si>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</si>
  <si>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</si>
  <si>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</si>
  <si>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</si>
  <si>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</si>
  <si>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</si>
  <si>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</si>
  <si>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</si>
  <si>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</si>
  <si>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</si>
  <si>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</si>
  <si>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</si>
  <si>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</si>
  <si>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</si>
  <si>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</si>
  <si>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</si>
  <si>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</si>
  <si>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</si>
  <si>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</si>
  <si>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</si>
  <si>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</si>
  <si>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</si>
  <si>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</si>
  <si>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</si>
  <si>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</si>
  <si>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</si>
  <si>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</si>
  <si>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</si>
  <si>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</si>
  <si>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</si>
  <si>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</si>
  <si>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</si>
  <si>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</si>
  <si>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</si>
  <si>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</si>
  <si>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</si>
  <si>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</si>
  <si>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</si>
  <si>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</si>
  <si>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</si>
  <si>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</si>
  <si>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</si>
  <si>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</si>
  <si>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</si>
  <si>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</si>
  <si>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</si>
  <si>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</si>
  <si>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</si>
  <si>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</si>
  <si>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</si>
  <si>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</si>
  <si>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</si>
  <si>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</si>
  <si>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</si>
  <si>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</si>
  <si>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</si>
  <si>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</si>
  <si>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</si>
  <si>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</si>
  <si>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</si>
  <si>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</si>
  <si>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</si>
  <si>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</si>
  <si>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</si>
  <si>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</si>
  <si>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</si>
  <si>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</si>
  <si>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</si>
  <si>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</si>
  <si>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</si>
  <si>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</si>
  <si>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</si>
  <si>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</si>
  <si>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</si>
  <si>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</si>
  <si>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</si>
  <si>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2.22</t>
  </si>
  <si>
    <t>▲ 0.37</t>
  </si>
  <si>
    <t>▲ 5.83</t>
  </si>
  <si>
    <t>白石市水道事業会計</t>
  </si>
  <si>
    <t>一般会計</t>
  </si>
  <si>
    <t>国民健康保険特別会計</t>
  </si>
  <si>
    <t>介護保険特別会計</t>
  </si>
  <si>
    <t>白石市下水道事業会計</t>
  </si>
  <si>
    <t>後期高齢者医療特別会計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</si>
  <si>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</si>
  <si>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</si>
  <si>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</si>
  <si>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</si>
  <si>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</si>
  <si>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</si>
  <si>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うち一般会計</t>
    <rPh sb="2" eb="4">
      <t>イッパン</t>
    </rPh>
    <rPh sb="4" eb="6">
      <t>カイケイ</t>
    </rPh>
    <phoneticPr fontId="2"/>
  </si>
  <si>
    <t>うち宮城県後期高齢者医療事業会計</t>
    <rPh sb="2" eb="5">
      <t>ミヤギケン</t>
    </rPh>
    <rPh sb="5" eb="7">
      <t>コウキ</t>
    </rPh>
    <rPh sb="7" eb="9">
      <t>コウレイ</t>
    </rPh>
    <rPh sb="9" eb="10">
      <t>シャ</t>
    </rPh>
    <rPh sb="10" eb="12">
      <t>イリョウ</t>
    </rPh>
    <rPh sb="12" eb="14">
      <t>ジギョウ</t>
    </rPh>
    <rPh sb="14" eb="16">
      <t>カイケイ</t>
    </rPh>
    <phoneticPr fontId="2"/>
  </si>
  <si>
    <t>白石市外二町組合</t>
    <rPh sb="0" eb="3">
      <t>シロイシシ</t>
    </rPh>
    <rPh sb="3" eb="4">
      <t>ホカ</t>
    </rPh>
    <rPh sb="4" eb="6">
      <t>ニチョウ</t>
    </rPh>
    <rPh sb="6" eb="8">
      <t>クミアイ</t>
    </rPh>
    <phoneticPr fontId="2"/>
  </si>
  <si>
    <t>うち公立綜合刈田病院事業会計</t>
    <rPh sb="2" eb="4">
      <t>コウリツ</t>
    </rPh>
    <rPh sb="4" eb="6">
      <t>ソウゴウ</t>
    </rPh>
    <rPh sb="6" eb="8">
      <t>カッタ</t>
    </rPh>
    <rPh sb="8" eb="10">
      <t>ビョウイン</t>
    </rPh>
    <rPh sb="10" eb="12">
      <t>ジギョウ</t>
    </rPh>
    <rPh sb="12" eb="14">
      <t>カイケイ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</si>
  <si>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</si>
  <si>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t>
    <phoneticPr fontId="2"/>
  </si>
  <si>
    <t>-</t>
    <phoneticPr fontId="2"/>
  </si>
  <si>
    <t>-</t>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</si>
  <si>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</si>
  <si>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</si>
  <si>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</si>
  <si>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</si>
  <si>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</si>
  <si>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</si>
  <si>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</si>
  <si>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</si>
  <si>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</si>
  <si>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</si>
  <si>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</si>
  <si>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</si>
  <si>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</si>
  <si>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将来負担比率は、平成２４年度以降、将来負担額よりも充当可能財源等の方が多いため、比率がマイナスであり、比率なしの状況が続いているものの、公営企業債等繰入見込額
及び組合等負担等見込額が高い水準で推移し、財政調整基金などの充当可能財源等が減少傾向にあることから、比率がプラスとなるとともに比率の上昇が想定される。
　実質公債費比率は、横ばいが続いているものの、今後は算入公債費等が減少し、比率の上昇が見込まれるから、公営企業債の元利償還金に対する繰入金及び組合等が起こした
地方債の元利償還金等に対する負担金等が増加しないよう、各企業会計等についても白石市行財政改革推進計画に基づき、公債費等の適正化に取り組んでいく必要がある。</t>
    <rPh sb="1" eb="3">
      <t>ショウライ</t>
    </rPh>
    <rPh sb="3" eb="5">
      <t>フタン</t>
    </rPh>
    <rPh sb="5" eb="7">
      <t>ヒリツ</t>
    </rPh>
    <rPh sb="9" eb="11">
      <t>ヘイセイ</t>
    </rPh>
    <rPh sb="13" eb="15">
      <t>ネンド</t>
    </rPh>
    <rPh sb="15" eb="17">
      <t>イコウ</t>
    </rPh>
    <rPh sb="18" eb="20">
      <t>ショウライ</t>
    </rPh>
    <rPh sb="20" eb="23">
      <t>フタンガク</t>
    </rPh>
    <rPh sb="26" eb="28">
      <t>ジュウトウ</t>
    </rPh>
    <rPh sb="28" eb="30">
      <t>カノウ</t>
    </rPh>
    <rPh sb="30" eb="32">
      <t>ザイゲン</t>
    </rPh>
    <rPh sb="32" eb="33">
      <t>トウ</t>
    </rPh>
    <rPh sb="34" eb="35">
      <t>ホウ</t>
    </rPh>
    <rPh sb="36" eb="37">
      <t>オオ</t>
    </rPh>
    <rPh sb="41" eb="43">
      <t>ヒリツ</t>
    </rPh>
    <rPh sb="52" eb="54">
      <t>ヒリツ</t>
    </rPh>
    <rPh sb="57" eb="59">
      <t>ジョウキョウ</t>
    </rPh>
    <rPh sb="60" eb="61">
      <t>ツヅ</t>
    </rPh>
    <rPh sb="69" eb="71">
      <t>コウエイ</t>
    </rPh>
    <rPh sb="71" eb="73">
      <t>キギョウ</t>
    </rPh>
    <rPh sb="73" eb="74">
      <t>サイ</t>
    </rPh>
    <rPh sb="74" eb="75">
      <t>トウ</t>
    </rPh>
    <rPh sb="75" eb="77">
      <t>クリイレ</t>
    </rPh>
    <rPh sb="77" eb="80">
      <t>ミコミガク</t>
    </rPh>
    <rPh sb="81" eb="82">
      <t>オヨ</t>
    </rPh>
    <rPh sb="83" eb="85">
      <t>クミアイ</t>
    </rPh>
    <rPh sb="85" eb="86">
      <t>トウ</t>
    </rPh>
    <rPh sb="86" eb="88">
      <t>フタン</t>
    </rPh>
    <rPh sb="88" eb="89">
      <t>トウ</t>
    </rPh>
    <rPh sb="89" eb="91">
      <t>ミコミ</t>
    </rPh>
    <rPh sb="91" eb="92">
      <t>ガク</t>
    </rPh>
    <rPh sb="93" eb="94">
      <t>タカ</t>
    </rPh>
    <rPh sb="95" eb="97">
      <t>スイジュン</t>
    </rPh>
    <rPh sb="98" eb="100">
      <t>スイイ</t>
    </rPh>
    <rPh sb="102" eb="104">
      <t>ザイセイ</t>
    </rPh>
    <rPh sb="104" eb="106">
      <t>チョウセイ</t>
    </rPh>
    <rPh sb="106" eb="108">
      <t>キキン</t>
    </rPh>
    <rPh sb="111" eb="113">
      <t>ジュウトウ</t>
    </rPh>
    <rPh sb="113" eb="115">
      <t>カノウ</t>
    </rPh>
    <rPh sb="115" eb="117">
      <t>ザイゲン</t>
    </rPh>
    <rPh sb="117" eb="118">
      <t>トウ</t>
    </rPh>
    <rPh sb="119" eb="121">
      <t>ゲンショウ</t>
    </rPh>
    <rPh sb="121" eb="123">
      <t>ケイコウ</t>
    </rPh>
    <rPh sb="131" eb="133">
      <t>ヒリツ</t>
    </rPh>
    <rPh sb="144" eb="146">
      <t>ヒリツ</t>
    </rPh>
    <rPh sb="147" eb="149">
      <t>ジョウショウ</t>
    </rPh>
    <rPh sb="150" eb="152">
      <t>ソウテイ</t>
    </rPh>
    <rPh sb="158" eb="160">
      <t>ジッシツ</t>
    </rPh>
    <rPh sb="160" eb="163">
      <t>コウサイヒ</t>
    </rPh>
    <rPh sb="163" eb="165">
      <t>ヒリツ</t>
    </rPh>
    <rPh sb="167" eb="168">
      <t>ヨコ</t>
    </rPh>
    <rPh sb="171" eb="172">
      <t>ツヅ</t>
    </rPh>
    <rPh sb="180" eb="182">
      <t>コンゴ</t>
    </rPh>
    <rPh sb="183" eb="185">
      <t>サンニュウ</t>
    </rPh>
    <rPh sb="185" eb="188">
      <t>コウサイヒ</t>
    </rPh>
    <rPh sb="188" eb="189">
      <t>トウ</t>
    </rPh>
    <rPh sb="190" eb="192">
      <t>ゲンショウ</t>
    </rPh>
    <rPh sb="194" eb="196">
      <t>ヒリツ</t>
    </rPh>
    <rPh sb="197" eb="199">
      <t>ジョウショウ</t>
    </rPh>
    <rPh sb="200" eb="202">
      <t>ミコミ</t>
    </rPh>
    <rPh sb="208" eb="210">
      <t>コウエイ</t>
    </rPh>
    <rPh sb="210" eb="212">
      <t>キギョウ</t>
    </rPh>
    <rPh sb="212" eb="213">
      <t>サイ</t>
    </rPh>
    <rPh sb="214" eb="216">
      <t>ガンリ</t>
    </rPh>
    <rPh sb="216" eb="218">
      <t>ショウカン</t>
    </rPh>
    <rPh sb="218" eb="219">
      <t>キン</t>
    </rPh>
    <rPh sb="220" eb="221">
      <t>タイ</t>
    </rPh>
    <rPh sb="223" eb="225">
      <t>クリイレ</t>
    </rPh>
    <rPh sb="225" eb="226">
      <t>キン</t>
    </rPh>
    <rPh sb="226" eb="227">
      <t>オヨ</t>
    </rPh>
    <rPh sb="228" eb="230">
      <t>クミアイ</t>
    </rPh>
    <rPh sb="230" eb="231">
      <t>トウ</t>
    </rPh>
    <rPh sb="232" eb="233">
      <t>オ</t>
    </rPh>
    <rPh sb="237" eb="240">
      <t>チホウサイ</t>
    </rPh>
    <rPh sb="241" eb="243">
      <t>ガンリ</t>
    </rPh>
    <rPh sb="243" eb="246">
      <t>ショウカンキン</t>
    </rPh>
    <rPh sb="246" eb="247">
      <t>トウ</t>
    </rPh>
    <rPh sb="248" eb="249">
      <t>タイ</t>
    </rPh>
    <rPh sb="251" eb="254">
      <t>フタンキン</t>
    </rPh>
    <rPh sb="254" eb="255">
      <t>トウ</t>
    </rPh>
    <rPh sb="256" eb="258">
      <t>ゾウカ</t>
    </rPh>
    <rPh sb="264" eb="265">
      <t>カク</t>
    </rPh>
    <rPh sb="265" eb="267">
      <t>キギョウ</t>
    </rPh>
    <rPh sb="267" eb="269">
      <t>カイケイ</t>
    </rPh>
    <rPh sb="269" eb="270">
      <t>トウ</t>
    </rPh>
    <rPh sb="275" eb="278">
      <t>シロイシシ</t>
    </rPh>
    <rPh sb="278" eb="281">
      <t>ギョウザイセイ</t>
    </rPh>
    <rPh sb="281" eb="283">
      <t>カイカク</t>
    </rPh>
    <rPh sb="283" eb="285">
      <t>スイシン</t>
    </rPh>
    <rPh sb="285" eb="287">
      <t>ケイカク</t>
    </rPh>
    <rPh sb="288" eb="289">
      <t>モト</t>
    </rPh>
    <rPh sb="292" eb="295">
      <t>コウサイヒ</t>
    </rPh>
    <rPh sb="295" eb="296">
      <t>トウ</t>
    </rPh>
    <rPh sb="297" eb="299">
      <t>テキセイ</t>
    </rPh>
    <rPh sb="299" eb="300">
      <t>カ</t>
    </rPh>
    <rPh sb="301" eb="302">
      <t>ト</t>
    </rPh>
    <rPh sb="303" eb="304">
      <t>ク</t>
    </rPh>
    <rPh sb="308" eb="31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</si>
</sst>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26815</c:v>
                </c:pt>
                <c:pt idx="1">
                  <c:v>25872</c:v>
                </c:pt>
                <c:pt idx="2">
                  <c:v>40542</c:v>
                </c:pt>
                <c:pt idx="3">
                  <c:v>52888</c:v>
                </c:pt>
                <c:pt idx="4">
                  <c:v>75759</c:v>
                </c:pt>
              </c:numCache>
            </c:numRef>
          </c:val>
          <c:smooth val="0"/>
        </c:ser>
        <c:dLbls>
          <c:showLegendKey val="0"/>
          <c:showVal val="0"/>
          <c:showCatName val="0"/>
          <c:showSerName val="0"/>
          <c:showPercent val="0"/>
          <c:showBubbleSize val="0"/>
        </c:dLbls>
        <c:marker val="1"/>
        <c:smooth val="0"/>
        <c:axId val="118493184"/>
        <c:axId val="118494720"/>
      </c:lineChart>
      <c:catAx>
        <c:axId val="11849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94720"/>
        <c:crosses val="autoZero"/>
        <c:auto val="1"/>
        <c:lblAlgn val="ctr"/>
        <c:lblOffset val="100"/>
        <c:tickLblSkip val="1"/>
        <c:tickMarkSkip val="1"/>
        <c:noMultiLvlLbl val="0"/>
      </c:catAx>
      <c:valAx>
        <c:axId val="1184947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9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7.88</c:v>
                </c:pt>
                <c:pt idx="1">
                  <c:v>8.4600000000000009</c:v>
                </c:pt>
                <c:pt idx="2">
                  <c:v>6.91</c:v>
                </c:pt>
                <c:pt idx="3">
                  <c:v>5.01</c:v>
                </c:pt>
                <c:pt idx="4">
                  <c:v>4.38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16.829999999999998</c:v>
                </c:pt>
                <c:pt idx="1">
                  <c:v>24.09</c:v>
                </c:pt>
                <c:pt idx="2">
                  <c:v>29.52</c:v>
                </c:pt>
                <c:pt idx="3">
                  <c:v>29.52</c:v>
                </c:pt>
                <c:pt idx="4">
                  <c:v>29.26</c:v>
                </c:pt>
              </c:numCache>
            </c:numRef>
          </c:val>
        </c:ser>
        <c:dLbls>
          <c:showLegendKey val="0"/>
          <c:showVal val="0"/>
          <c:showCatName val="0"/>
          <c:showSerName val="0"/>
          <c:showPercent val="0"/>
          <c:showBubbleSize val="0"/>
        </c:dLbls>
        <c:gapWidth val="250"/>
        <c:overlap val="100"/>
        <c:axId val="1635456"/>
        <c:axId val="163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3.48</c:v>
                </c:pt>
                <c:pt idx="2">
                  <c:v>-0.37</c:v>
                </c:pt>
                <c:pt idx="3">
                  <c:v>-5.83</c:v>
                </c:pt>
                <c:pt idx="4">
                  <c:v>3.35</c:v>
                </c:pt>
              </c:numCache>
            </c:numRef>
          </c:val>
          <c:smooth val="0"/>
        </c:ser>
        <c:dLbls>
          <c:showLegendKey val="0"/>
          <c:showVal val="0"/>
          <c:showCatName val="0"/>
          <c:showSerName val="0"/>
          <c:showPercent val="0"/>
          <c:showBubbleSize val="0"/>
        </c:dLbls>
        <c:marker val="1"/>
        <c:smooth val="0"/>
        <c:axId val="1635456"/>
        <c:axId val="1637376"/>
      </c:lineChart>
      <c:catAx>
        <c:axId val="16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7376"/>
        <c:crosses val="autoZero"/>
        <c:auto val="1"/>
        <c:lblAlgn val="ctr"/>
        <c:lblOffset val="100"/>
        <c:tickLblSkip val="1"/>
        <c:tickMarkSkip val="1"/>
        <c:noMultiLvlLbl val="0"/>
      </c:catAx>
      <c:valAx>
        <c:axId val="16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0.15</c:v>
                </c:pt>
                <c:pt idx="4">
                  <c:v>#N/A</c:v>
                </c:pt>
                <c:pt idx="5">
                  <c:v>0.09</c:v>
                </c:pt>
                <c:pt idx="6">
                  <c:v>#N/A</c:v>
                </c:pt>
                <c:pt idx="7">
                  <c:v>0.22</c:v>
                </c:pt>
                <c:pt idx="8">
                  <c:v>#N/A</c:v>
                </c:pt>
                <c:pt idx="9">
                  <c:v>0.11</c:v>
                </c:pt>
              </c:numCache>
            </c:numRef>
          </c:val>
        </c:ser>
        <c:ser>
          <c:idx val="5"/>
          <c:order val="5"/>
          <c:tx>
            <c:strRef>
              <c:f>データシート!$A$32</c:f>
              <c:strCache>
                <c:ptCount val="1"/>
                <c:pt idx="0">
                  <c:v>白石市下水道事業会計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c:v>
                </c:pt>
                <c:pt idx="2">
                  <c:v>#N/A</c:v>
                </c:pt>
                <c:pt idx="3">
                  <c:v>1.1200000000000001</c:v>
                </c:pt>
                <c:pt idx="4">
                  <c:v>#N/A</c:v>
                </c:pt>
                <c:pt idx="5">
                  <c:v>2.33</c:v>
                </c:pt>
                <c:pt idx="6">
                  <c:v>#N/A</c:v>
                </c:pt>
                <c:pt idx="7">
                  <c:v>0.88</c:v>
                </c:pt>
                <c:pt idx="8">
                  <c:v>#N/A</c:v>
                </c:pt>
                <c:pt idx="9">
                  <c:v>0.85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1.99</c:v>
                </c:pt>
                <c:pt idx="2">
                  <c:v>#N/A</c:v>
                </c:pt>
                <c:pt idx="3">
                  <c:v>0.79</c:v>
                </c:pt>
                <c:pt idx="4">
                  <c:v>#N/A</c:v>
                </c:pt>
                <c:pt idx="5">
                  <c:v>0.95</c:v>
                </c:pt>
                <c:pt idx="6">
                  <c:v>#N/A</c:v>
                </c:pt>
                <c:pt idx="7">
                  <c:v>0.87</c:v>
                </c:pt>
                <c:pt idx="8">
                  <c:v>#N/A</c:v>
                </c:pt>
                <c:pt idx="9">
                  <c:v>1.47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c:v>
                </c:pt>
                <c:pt idx="2">
                  <c:v>#N/A</c:v>
                </c:pt>
                <c:pt idx="3">
                  <c:v>3.91</c:v>
                </c:pt>
                <c:pt idx="4">
                  <c:v>#N/A</c:v>
                </c:pt>
                <c:pt idx="5">
                  <c:v>3.58</c:v>
                </c:pt>
                <c:pt idx="6">
                  <c:v>#N/A</c:v>
                </c:pt>
                <c:pt idx="7">
                  <c:v>2.6</c:v>
                </c:pt>
                <c:pt idx="8">
                  <c:v>#N/A</c:v>
                </c:pt>
                <c:pt idx="9">
                  <c:v>3.92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7.87</c:v>
                </c:pt>
                <c:pt idx="2">
                  <c:v>#N/A</c:v>
                </c:pt>
                <c:pt idx="3">
                  <c:v>8.4600000000000009</c:v>
                </c:pt>
                <c:pt idx="4">
                  <c:v>#N/A</c:v>
                </c:pt>
                <c:pt idx="5">
                  <c:v>6.91</c:v>
                </c:pt>
                <c:pt idx="6">
                  <c:v>#N/A</c:v>
                </c:pt>
                <c:pt idx="7">
                  <c:v>5</c:v>
                </c:pt>
                <c:pt idx="8">
                  <c:v>#N/A</c:v>
                </c:pt>
                <c:pt idx="9">
                  <c:v>4.37</c:v>
                </c:pt>
              </c:numCache>
            </c:numRef>
          </c:val>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6.24</c:v>
                </c:pt>
                <c:pt idx="2">
                  <c:v>#N/A</c:v>
                </c:pt>
                <c:pt idx="3">
                  <c:v>6.61</c:v>
                </c:pt>
                <c:pt idx="4">
                  <c:v>#N/A</c:v>
                </c:pt>
                <c:pt idx="5">
                  <c:v>7.08</c:v>
                </c:pt>
                <c:pt idx="6">
                  <c:v>#N/A</c:v>
                </c:pt>
                <c:pt idx="7">
                  <c:v>7.82</c:v>
                </c:pt>
                <c:pt idx="8">
                  <c:v>#N/A</c:v>
                </c:pt>
                <c:pt idx="9">
                  <c:v>9.07</c:v>
                </c:pt>
              </c:numCache>
            </c:numRef>
          </c:val>
        </c:ser>
        <c:dLbls>
          <c:showLegendKey val="0"/>
          <c:showVal val="0"/>
          <c:showCatName val="0"/>
          <c:showSerName val="0"/>
          <c:showPercent val="0"/>
          <c:showBubbleSize val="0"/>
        </c:dLbls>
        <c:gapWidth val="150"/>
        <c:overlap val="100"/>
        <c:axId val="135080576"/>
        <c:axId val="135094656"/>
      </c:barChart>
      <c:catAx>
        <c:axId val="1350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94656"/>
        <c:crosses val="autoZero"/>
        <c:auto val="1"/>
        <c:lblAlgn val="ctr"/>
        <c:lblOffset val="100"/>
        <c:tickLblSkip val="1"/>
        <c:tickMarkSkip val="1"/>
        <c:noMultiLvlLbl val="0"/>
      </c:catAx>
      <c:valAx>
        <c:axId val="1350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8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1704</c:v>
                </c:pt>
                <c:pt idx="5">
                  <c:v>1655</c:v>
                </c:pt>
                <c:pt idx="8">
                  <c:v>1597</c:v>
                </c:pt>
                <c:pt idx="11">
                  <c:v>1569</c:v>
                </c:pt>
                <c:pt idx="14">
                  <c:v>1496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590</c:v>
                </c:pt>
                <c:pt idx="3">
                  <c:v>522</c:v>
                </c:pt>
                <c:pt idx="6">
                  <c:v>513</c:v>
                </c:pt>
                <c:pt idx="9">
                  <c:v>477</c:v>
                </c:pt>
                <c:pt idx="12">
                  <c:v>457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328</c:v>
                </c:pt>
                <c:pt idx="3">
                  <c:v>299</c:v>
                </c:pt>
                <c:pt idx="6">
                  <c:v>330</c:v>
                </c:pt>
                <c:pt idx="9">
                  <c:v>344</c:v>
                </c:pt>
                <c:pt idx="12">
                  <c:v>394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1575</c:v>
                </c:pt>
                <c:pt idx="3">
                  <c:v>1366</c:v>
                </c:pt>
                <c:pt idx="6">
                  <c:v>1215</c:v>
                </c:pt>
                <c:pt idx="9">
                  <c:v>1269</c:v>
                </c:pt>
                <c:pt idx="12">
                  <c:v>1276</c:v>
                </c:pt>
              </c:numCache>
            </c:numRef>
          </c:val>
        </c:ser>
        <c:dLbls>
          <c:showLegendKey val="0"/>
          <c:showVal val="0"/>
          <c:showCatName val="0"/>
          <c:showSerName val="0"/>
          <c:showPercent val="0"/>
          <c:showBubbleSize val="0"/>
        </c:dLbls>
        <c:gapWidth val="100"/>
        <c:overlap val="100"/>
        <c:axId val="129455616"/>
        <c:axId val="12945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790</c:v>
                </c:pt>
                <c:pt idx="2">
                  <c:v>#N/A</c:v>
                </c:pt>
                <c:pt idx="3">
                  <c:v>#N/A</c:v>
                </c:pt>
                <c:pt idx="4">
                  <c:v>533</c:v>
                </c:pt>
                <c:pt idx="5">
                  <c:v>#N/A</c:v>
                </c:pt>
                <c:pt idx="6">
                  <c:v>#N/A</c:v>
                </c:pt>
                <c:pt idx="7">
                  <c:v>461</c:v>
                </c:pt>
                <c:pt idx="8">
                  <c:v>#N/A</c:v>
                </c:pt>
                <c:pt idx="9">
                  <c:v>#N/A</c:v>
                </c:pt>
                <c:pt idx="10">
                  <c:v>521</c:v>
                </c:pt>
                <c:pt idx="11">
                  <c:v>#N/A</c:v>
                </c:pt>
                <c:pt idx="12">
                  <c:v>#N/A</c:v>
                </c:pt>
                <c:pt idx="13">
                  <c:v>631</c:v>
                </c:pt>
                <c:pt idx="14">
                  <c:v>#N/A</c:v>
                </c:pt>
              </c:numCache>
            </c:numRef>
          </c:val>
          <c:smooth val="0"/>
        </c:ser>
        <c:dLbls>
          <c:showLegendKey val="0"/>
          <c:showVal val="0"/>
          <c:showCatName val="0"/>
          <c:showSerName val="0"/>
          <c:showPercent val="0"/>
          <c:showBubbleSize val="0"/>
        </c:dLbls>
        <c:marker val="1"/>
        <c:smooth val="0"/>
        <c:axId val="129455616"/>
        <c:axId val="129457536"/>
      </c:lineChart>
      <c:catAx>
        <c:axId val="1294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57536"/>
        <c:crosses val="autoZero"/>
        <c:auto val="1"/>
        <c:lblAlgn val="ctr"/>
        <c:lblOffset val="100"/>
        <c:tickLblSkip val="1"/>
        <c:tickMarkSkip val="1"/>
        <c:noMultiLvlLbl val="0"/>
      </c:catAx>
      <c:valAx>
        <c:axId val="1294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17685</c:v>
                </c:pt>
                <c:pt idx="5">
                  <c:v>17111</c:v>
                </c:pt>
                <c:pt idx="8">
                  <c:v>17285</c:v>
                </c:pt>
                <c:pt idx="11">
                  <c:v>17990</c:v>
                </c:pt>
                <c:pt idx="14">
                  <c:v>16502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1757</c:v>
                </c:pt>
                <c:pt idx="5">
                  <c:v>1721</c:v>
                </c:pt>
                <c:pt idx="8">
                  <c:v>1629</c:v>
                </c:pt>
                <c:pt idx="11">
                  <c:v>1486</c:v>
                </c:pt>
                <c:pt idx="14">
                  <c:v>1256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7269</c:v>
                </c:pt>
                <c:pt idx="5">
                  <c:v>8138</c:v>
                </c:pt>
                <c:pt idx="8">
                  <c:v>9051</c:v>
                </c:pt>
                <c:pt idx="11">
                  <c:v>9250</c:v>
                </c:pt>
                <c:pt idx="14">
                  <c:v>8649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c:v>
                </c:pt>
                <c:pt idx="3">
                  <c:v>2</c:v>
                </c:pt>
                <c:pt idx="6">
                  <c:v>3</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3693</c:v>
                </c:pt>
                <c:pt idx="3">
                  <c:v>3645</c:v>
                </c:pt>
                <c:pt idx="6">
                  <c:v>3502</c:v>
                </c:pt>
                <c:pt idx="9">
                  <c:v>3243</c:v>
                </c:pt>
                <c:pt idx="12">
                  <c:v>3011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6155</c:v>
                </c:pt>
                <c:pt idx="3">
                  <c:v>5600</c:v>
                </c:pt>
                <c:pt idx="6">
                  <c:v>5231</c:v>
                </c:pt>
                <c:pt idx="9">
                  <c:v>5000</c:v>
                </c:pt>
                <c:pt idx="12">
                  <c:v>5418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6601</c:v>
                </c:pt>
                <c:pt idx="3">
                  <c:v>5975</c:v>
                </c:pt>
                <c:pt idx="6">
                  <c:v>5764</c:v>
                </c:pt>
                <c:pt idx="9">
                  <c:v>6031</c:v>
                </c:pt>
                <c:pt idx="12">
                  <c:v>6387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10859</c:v>
                </c:pt>
                <c:pt idx="3">
                  <c:v>10461</c:v>
                </c:pt>
                <c:pt idx="6">
                  <c:v>10473</c:v>
                </c:pt>
                <c:pt idx="9">
                  <c:v>10285</c:v>
                </c:pt>
                <c:pt idx="12">
                  <c:v>10861</c:v>
                </c:pt>
              </c:numCache>
            </c:numRef>
          </c:val>
        </c:ser>
        <c:dLbls>
          <c:showLegendKey val="0"/>
          <c:showVal val="0"/>
          <c:showCatName val="0"/>
          <c:showSerName val="0"/>
          <c:showPercent val="0"/>
          <c:showBubbleSize val="0"/>
        </c:dLbls>
        <c:gapWidth val="100"/>
        <c:overlap val="100"/>
        <c:axId val="135545984"/>
        <c:axId val="13554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5545984"/>
        <c:axId val="135547904"/>
      </c:lineChart>
      <c:catAx>
        <c:axId val="1355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547904"/>
        <c:crosses val="autoZero"/>
        <c:auto val="1"/>
        <c:lblAlgn val="ctr"/>
        <c:lblOffset val="100"/>
        <c:tickLblSkip val="1"/>
        <c:tickMarkSkip val="1"/>
        <c:noMultiLvlLbl val="0"/>
      </c:catAx>
      <c:valAx>
        <c:axId val="13554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{090F8C98-5DDF-4CEC-86B4-729844DE180F}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{A1818D41-2831-4DBA-BA77-90A3B004F2EC}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{726312B8-507B-47D3-801D-10AA07B3C4CA}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{7DF72654-E645-41EA-AD64-4DC7047D7E90}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{F4097019-AAEC-4753-8F08-3F004FFB1EF8}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{C50BC878-55C8-4644-999D-1ABDE6E8F601}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{29A02E5D-6AE5-4932-9715-4B7AAA5A0EA6}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{DB5DB51C-EAA0-4094-B33F-350C60C0CED0}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{25404A6D-F315-4F76-9D15-950E9FD68518}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{34181F3C-7242-433B-B9C0-55F627D5799F}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795072"/>
        <c:axId val="135796992"/>
      </c:scatterChart>
      <c:valAx>
        <c:axId val="135795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796992"/>
        <c:crosses val="autoZero"/>
        <c:crossBetween val="midCat"/>
      </c:valAx>
      <c:valAx>
        <c:axId val="135796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795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{07E606ED-3C96-4585-A3C8-50E28CFEF6ED}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{01A598F4-9411-4B16-ACA9-34D165460E0A}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{7798044B-8FF7-4E8F-9F0A-F3851E5A0467}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{5AC9888D-D845-4BC6-87D9-4F1706EA832E}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{1AFEDA27-2762-427E-8689-6E80BF6E04D7}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c:v>
                </c:pt>
                <c:pt idx="2">
                  <c:v>7.2</c:v>
                </c:pt>
                <c:pt idx="3">
                  <c:v>6.2</c:v>
                </c:pt>
                <c:pt idx="4">
                  <c:v>6.6</c:v>
                </c:pt>
              </c:numCache>
            </c:numRef>
          </c:xVal>
          <c:yVal>
            <c:numRef>
              <c:f>公会計指標分析・財政指標組合せ分析表!$K$73:$O$73</c:f>
              <c:numCache>
                <c:formatCode>#,##0.0;"▲ "#,##0.0</c:formatCode>
                <c:ptCount val="5"/>
                <c:pt idx="0">
                  <c:v>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{36E4B086-65F8-4DBC-8208-6EFCF562CCD9}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{D53783F8-F860-43A9-AB3C-107C82D1DDEE}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{6FC7AD5E-5506-4ACF-A45C-98ECCD451D69}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{A70552C8-8BE8-43C5-90A5-0A46511ABD91}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{AA04EEC7-D5D4-493B-87C3-150CFEF5CC26}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35851008"/>
        <c:axId val="136250496"/>
      </c:scatterChart>
      <c:valAx>
        <c:axId val="135851008"/>
        <c:scaling>
          <c:orientation val="minMax"/>
          <c:max val="14.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50496"/>
        <c:crosses val="autoZero"/>
        <c:crossBetween val="midCat"/>
      </c:valAx>
      <c:valAx>
        <c:axId val="136250496"/>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51008"/>
        <c:crosses val="autoZero"/>
        <c:crossBetween val="midCat"/>
        <c:majorUnit val="12.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組合等が起こした地方債の元利償還金に対する負担金が減少したものの、公営企業債の元利償還金及び元利償還金が増加したことなどから、前年度より増加となった。今後、算入公債費等が減少する見込みであるため、公営企業債の元利償還金に対する繰入金及び組合等が起こした地方債の元利償還金等に対する負担金等が増加しないよう、各企業会計等についても白石市行財政改革推進計画に基づき、経常経費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等に係る地方債の現在高、公営企業債等繰入見込額及び組合等負担等見込額が増加し、充当可能基金等が減少したことから、将来負担比率の分子は、前年度より増加となった。今後も公営企業債等繰入見込額及び組合等負担等見込額は高い水準で推移し、充当可能財源等の減少が傾向にあることから、将来負担比率の分子の増加が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上昇し、０．４６となった。これは、臨時財政対策債償還費、高齢者保健福祉費の増などに伴い分母となる基準財政需要額が増加したものの、地方消費税交付金や個人市民税などの増などに伴い分子となる基準財政収入額も増加したためである。</a:t>
          </a:r>
        </a:p>
        <a:p>
          <a:r>
            <a:rPr kumimoji="1" lang="ja-JP" altLang="en-US" sz="1300">
              <a:latin typeface="ＭＳ Ｐゴシック"/>
            </a:rPr>
            <a:t>　前年度よりも数値は改善されたが、類似団体内の平均値を下回っており、依然として財政基盤は弱い。そのため、歳出の徹底的な見直しを実施するとともに、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8" name="直線コネクタ 67"/>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125942</xdr:rowOff>
    </xdr:to>
    <xdr:cxnSp macro="">
      <xdr:nvCxnSpPr>
        <xdr:cNvPr id="71" name="直線コネクタ 70"/>
        <xdr:cNvCxnSpPr/>
      </xdr:nvCxnSpPr>
      <xdr:spPr>
        <a:xfrm flipV="1">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7" name="直線コネクタ 76"/>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4" name="テキスト ボックス 93"/>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latin typeface="ＭＳ Ｐゴシック"/>
            </a:rPr>
            <a:t>　</a:t>
          </a:r>
          <a:r>
            <a:rPr kumimoji="1" lang="ja-JP" altLang="en-US" sz="1200">
              <a:latin typeface="ＭＳ Ｐゴシック"/>
            </a:rPr>
            <a:t>前年度より、６．０％減少し、８９．６％となった。これは、前年度は取り崩しを行わなかった都市整備基金を取り崩し、下水道事業会計補助金へ充当したことにより、経常的経費に充当した一般財源が大きく減少したことが主な要因であ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前年度よりも数値は改善されたが</a:t>
          </a:r>
          <a:r>
            <a:rPr kumimoji="1" lang="ja-JP" altLang="en-US" sz="1200">
              <a:solidFill>
                <a:schemeClr val="dk1"/>
              </a:solidFill>
              <a:effectLst/>
              <a:latin typeface="+mn-lt"/>
              <a:ea typeface="+mn-ea"/>
              <a:cs typeface="+mn-cs"/>
            </a:rPr>
            <a:t>、</a:t>
          </a:r>
          <a:r>
            <a:rPr kumimoji="1" lang="ja-JP" altLang="en-US" sz="1200">
              <a:latin typeface="ＭＳ Ｐゴシック"/>
            </a:rPr>
            <a:t>類似団体平均を上回っており、依然として硬直的な財政状況が続いている。そのため、市税等の徴収業務の強化に取り組むとともに、すべての事務事業の優先度を厳しく点検し、優先度の低い事務事業については、計画的に廃止・縮小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106680</xdr:rowOff>
    </xdr:to>
    <xdr:cxnSp macro="">
      <xdr:nvCxnSpPr>
        <xdr:cNvPr id="131" name="直線コネクタ 130"/>
        <xdr:cNvCxnSpPr/>
      </xdr:nvCxnSpPr>
      <xdr:spPr>
        <a:xfrm flipV="1">
          <a:off x="4114800" y="1118108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147955</xdr:rowOff>
    </xdr:from>
    <xdr:to>
      <xdr:col>6</xdr:col>
      <xdr:colOff>0</xdr:colOff>
      <xdr:row>66</xdr:row>
      <xdr:rowOff>106680</xdr:rowOff>
    </xdr:to>
    <xdr:cxnSp macro="">
      <xdr:nvCxnSpPr>
        <xdr:cNvPr id="134" name="直線コネクタ 133"/>
        <xdr:cNvCxnSpPr/>
      </xdr:nvCxnSpPr>
      <xdr:spPr>
        <a:xfrm>
          <a:off x="3225800" y="1112075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147955</xdr:rowOff>
    </xdr:to>
    <xdr:cxnSp macro="">
      <xdr:nvCxnSpPr>
        <xdr:cNvPr id="137" name="直線コネクタ 136"/>
        <xdr:cNvCxnSpPr/>
      </xdr:nvCxnSpPr>
      <xdr:spPr>
        <a:xfrm>
          <a:off x="2336800" y="1094782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64</xdr:row>
      <xdr:rowOff>51435</xdr:rowOff>
    </xdr:to>
    <xdr:cxnSp macro="">
      <xdr:nvCxnSpPr>
        <xdr:cNvPr id="140" name="直線コネクタ 139"/>
        <xdr:cNvCxnSpPr/>
      </xdr:nvCxnSpPr>
      <xdr:spPr>
        <a:xfrm flipV="1">
          <a:off x="1447800" y="109478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2" name="円/楕円 151"/>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3" name="テキスト ボックス 152"/>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97155</xdr:rowOff>
    </xdr:from>
    <xdr:to>
      <xdr:col>4</xdr:col>
      <xdr:colOff>533400</xdr:colOff>
      <xdr:row>65</xdr:row>
      <xdr:rowOff>27305</xdr:rowOff>
    </xdr:to>
    <xdr:sp macro="" textlink="">
      <xdr:nvSpPr>
        <xdr:cNvPr id="154" name="円/楕円 153"/>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37482</xdr:rowOff>
    </xdr:from>
    <xdr:ext cx="762000" cy="259045"/>
    <xdr:sp macro="" textlink="">
      <xdr:nvSpPr>
        <xdr:cNvPr id="155" name="テキスト ボックス 154"/>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6" name="円/楕円 155"/>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36000</xdr:rowOff>
    </xdr:from>
    <xdr:ext cx="762000" cy="259045"/>
    <xdr:sp macro="" textlink="">
      <xdr:nvSpPr>
        <xdr:cNvPr id="157" name="テキスト ボックス 156"/>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8" name="円/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112412</xdr:rowOff>
    </xdr:from>
    <xdr:ext cx="762000" cy="259045"/>
    <xdr:sp macro="" textlink="">
      <xdr:nvSpPr>
        <xdr:cNvPr id="159" name="テキスト ボックス 158"/>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前年度より１５，００２円増加した。主な要因は、社会保障・税番号制度に係るシステム改修費及びセキュリティ強化対策費、福祉システムの更新経費などによる物件費の増である。</a:t>
          </a:r>
        </a:p>
        <a:p>
          <a:r>
            <a:rPr kumimoji="1" lang="ja-JP" altLang="en-US" sz="1300">
              <a:latin typeface="ＭＳ Ｐゴシック"/>
            </a:rPr>
            <a:t>　類似団体平均及び宮城県平均を上回っており、白石市行財政改革推進計画に基づき、さらに経常的経費の削減に努める。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37443</xdr:rowOff>
    </xdr:from>
    <xdr:to>
      <xdr:col>7</xdr:col>
      <xdr:colOff>152400</xdr:colOff>
      <xdr:row>81</xdr:row>
      <xdr:rowOff>97775</xdr:rowOff>
    </xdr:to>
    <xdr:cxnSp macro="">
      <xdr:nvCxnSpPr>
        <xdr:cNvPr id="194" name="直線コネクタ 193"/>
        <xdr:cNvCxnSpPr/>
      </xdr:nvCxnSpPr>
      <xdr:spPr>
        <a:xfrm>
          <a:off x="4114800" y="13924893"/>
          <a:ext cx="8382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18625</xdr:rowOff>
    </xdr:from>
    <xdr:to>
      <xdr:col>6</xdr:col>
      <xdr:colOff>0</xdr:colOff>
      <xdr:row>81</xdr:row>
      <xdr:rowOff>37443</xdr:rowOff>
    </xdr:to>
    <xdr:cxnSp macro="">
      <xdr:nvCxnSpPr>
        <xdr:cNvPr id="197" name="直線コネクタ 196"/>
        <xdr:cNvCxnSpPr/>
      </xdr:nvCxnSpPr>
      <xdr:spPr>
        <a:xfrm>
          <a:off x="3225800" y="13906075"/>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18625</xdr:rowOff>
    </xdr:from>
    <xdr:to>
      <xdr:col>4</xdr:col>
      <xdr:colOff>482600</xdr:colOff>
      <xdr:row>81</xdr:row>
      <xdr:rowOff>91968</xdr:rowOff>
    </xdr:to>
    <xdr:cxnSp macro="">
      <xdr:nvCxnSpPr>
        <xdr:cNvPr id="200" name="直線コネクタ 199"/>
        <xdr:cNvCxnSpPr/>
      </xdr:nvCxnSpPr>
      <xdr:spPr>
        <a:xfrm flipV="1">
          <a:off x="2336800" y="1390607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51747</xdr:rowOff>
    </xdr:from>
    <xdr:to>
      <xdr:col>3</xdr:col>
      <xdr:colOff>279400</xdr:colOff>
      <xdr:row>81</xdr:row>
      <xdr:rowOff>91968</xdr:rowOff>
    </xdr:to>
    <xdr:cxnSp macro="">
      <xdr:nvCxnSpPr>
        <xdr:cNvPr id="203" name="直線コネクタ 202"/>
        <xdr:cNvCxnSpPr/>
      </xdr:nvCxnSpPr>
      <xdr:spPr>
        <a:xfrm>
          <a:off x="1447800" y="13939197"/>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46975</xdr:rowOff>
    </xdr:from>
    <xdr:to>
      <xdr:col>7</xdr:col>
      <xdr:colOff>203200</xdr:colOff>
      <xdr:row>81</xdr:row>
      <xdr:rowOff>148575</xdr:rowOff>
    </xdr:to>
    <xdr:sp macro="" textlink="">
      <xdr:nvSpPr>
        <xdr:cNvPr id="213" name="円/楕円 212"/>
        <xdr:cNvSpPr/>
      </xdr:nvSpPr>
      <xdr:spPr>
        <a:xfrm>
          <a:off x="4902200" y="139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19052</xdr:rowOff>
    </xdr:from>
    <xdr:ext cx="762000" cy="259045"/>
    <xdr:sp macro="" textlink="">
      <xdr:nvSpPr>
        <xdr:cNvPr id="214" name="人件費・物件費等の状況該当値テキスト"/>
        <xdr:cNvSpPr txBox="1"/>
      </xdr:nvSpPr>
      <xdr:spPr>
        <a:xfrm>
          <a:off x="5041900" y="1390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158093</xdr:rowOff>
    </xdr:from>
    <xdr:to>
      <xdr:col>6</xdr:col>
      <xdr:colOff>50800</xdr:colOff>
      <xdr:row>81</xdr:row>
      <xdr:rowOff>88243</xdr:rowOff>
    </xdr:to>
    <xdr:sp macro="" textlink="">
      <xdr:nvSpPr>
        <xdr:cNvPr id="215" name="円/楕円 214"/>
        <xdr:cNvSpPr/>
      </xdr:nvSpPr>
      <xdr:spPr>
        <a:xfrm>
          <a:off x="4064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98420</xdr:rowOff>
    </xdr:from>
    <xdr:ext cx="736600" cy="259045"/>
    <xdr:sp macro="" textlink="">
      <xdr:nvSpPr>
        <xdr:cNvPr id="216" name="テキスト ボックス 215"/>
        <xdr:cNvSpPr txBox="1"/>
      </xdr:nvSpPr>
      <xdr:spPr>
        <a:xfrm>
          <a:off x="3733800" y="1364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139275</xdr:rowOff>
    </xdr:from>
    <xdr:to>
      <xdr:col>4</xdr:col>
      <xdr:colOff>533400</xdr:colOff>
      <xdr:row>81</xdr:row>
      <xdr:rowOff>69425</xdr:rowOff>
    </xdr:to>
    <xdr:sp macro="" textlink="">
      <xdr:nvSpPr>
        <xdr:cNvPr id="217" name="円/楕円 216"/>
        <xdr:cNvSpPr/>
      </xdr:nvSpPr>
      <xdr:spPr>
        <a:xfrm>
          <a:off x="3175000" y="13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79602</xdr:rowOff>
    </xdr:from>
    <xdr:ext cx="762000" cy="259045"/>
    <xdr:sp macro="" textlink="">
      <xdr:nvSpPr>
        <xdr:cNvPr id="218" name="テキスト ボックス 217"/>
        <xdr:cNvSpPr txBox="1"/>
      </xdr:nvSpPr>
      <xdr:spPr>
        <a:xfrm>
          <a:off x="2844800" y="136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41168</xdr:rowOff>
    </xdr:from>
    <xdr:to>
      <xdr:col>3</xdr:col>
      <xdr:colOff>330200</xdr:colOff>
      <xdr:row>81</xdr:row>
      <xdr:rowOff>142768</xdr:rowOff>
    </xdr:to>
    <xdr:sp macro="" textlink="">
      <xdr:nvSpPr>
        <xdr:cNvPr id="219" name="円/楕円 218"/>
        <xdr:cNvSpPr/>
      </xdr:nvSpPr>
      <xdr:spPr>
        <a:xfrm>
          <a:off x="2286000" y="139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152945</xdr:rowOff>
    </xdr:from>
    <xdr:ext cx="762000" cy="259045"/>
    <xdr:sp macro="" textlink="">
      <xdr:nvSpPr>
        <xdr:cNvPr id="220" name="テキスト ボックス 219"/>
        <xdr:cNvSpPr txBox="1"/>
      </xdr:nvSpPr>
      <xdr:spPr>
        <a:xfrm>
          <a:off x="1955800" y="136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947</xdr:rowOff>
    </xdr:from>
    <xdr:to>
      <xdr:col>2</xdr:col>
      <xdr:colOff>127000</xdr:colOff>
      <xdr:row>81</xdr:row>
      <xdr:rowOff>102547</xdr:rowOff>
    </xdr:to>
    <xdr:sp macro="" textlink="">
      <xdr:nvSpPr>
        <xdr:cNvPr id="221" name="円/楕円 220"/>
        <xdr:cNvSpPr/>
      </xdr:nvSpPr>
      <xdr:spPr>
        <a:xfrm>
          <a:off x="1397000" y="138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112724</xdr:rowOff>
    </xdr:from>
    <xdr:ext cx="762000" cy="259045"/>
    <xdr:sp macro="" textlink="">
      <xdr:nvSpPr>
        <xdr:cNvPr id="222" name="テキスト ボックス 221"/>
        <xdr:cNvSpPr txBox="1"/>
      </xdr:nvSpPr>
      <xdr:spPr>
        <a:xfrm>
          <a:off x="1066800" y="1365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３ポイント上昇した。全国市平均値を３．６ポイント、類似団体平均を１．５ポイントそれぞれ下回っており、今後も引き続き各種手当の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144841</xdr:rowOff>
    </xdr:to>
    <xdr:cxnSp macro="">
      <xdr:nvCxnSpPr>
        <xdr:cNvPr id="258" name="直線コネクタ 257"/>
        <xdr:cNvCxnSpPr/>
      </xdr:nvCxnSpPr>
      <xdr:spPr>
        <a:xfrm>
          <a:off x="16179800" y="143407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156332</xdr:rowOff>
    </xdr:to>
    <xdr:cxnSp macro="">
      <xdr:nvCxnSpPr>
        <xdr:cNvPr id="261" name="直線コネクタ 260"/>
        <xdr:cNvCxnSpPr/>
      </xdr:nvCxnSpPr>
      <xdr:spPr>
        <a:xfrm flipV="1">
          <a:off x="15290800" y="143407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88</xdr:row>
      <xdr:rowOff>149377</xdr:rowOff>
    </xdr:to>
    <xdr:cxnSp macro="">
      <xdr:nvCxnSpPr>
        <xdr:cNvPr id="264" name="直線コネクタ 263"/>
        <xdr:cNvCxnSpPr/>
      </xdr:nvCxnSpPr>
      <xdr:spPr>
        <a:xfrm flipV="1">
          <a:off x="14401800" y="1438668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12398</xdr:rowOff>
    </xdr:to>
    <xdr:cxnSp macro="">
      <xdr:nvCxnSpPr>
        <xdr:cNvPr id="267" name="直線コネクタ 266"/>
        <xdr:cNvCxnSpPr/>
      </xdr:nvCxnSpPr>
      <xdr:spPr>
        <a:xfrm flipV="1">
          <a:off x="13512800" y="152369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2" name="テキスト ボックス 281"/>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3" name="円/楕円 282"/>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4" name="テキスト ボックス 283"/>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5" name="円/楕円 284"/>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6" name="テキスト ボックス 285"/>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前年度より０．０７人増加したが、ほぼ横ばいである。職員数は前年度と比較して２人減少した。今後とも定員適正化計画を着実に実行し、定員管理に努める。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139247</xdr:rowOff>
    </xdr:to>
    <xdr:cxnSp macro="">
      <xdr:nvCxnSpPr>
        <xdr:cNvPr id="323" name="直線コネクタ 322"/>
        <xdr:cNvCxnSpPr/>
      </xdr:nvCxnSpPr>
      <xdr:spPr>
        <a:xfrm>
          <a:off x="16179800" y="1075708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128905</xdr:rowOff>
    </xdr:to>
    <xdr:cxnSp macro="">
      <xdr:nvCxnSpPr>
        <xdr:cNvPr id="326" name="直線コネクタ 325"/>
        <xdr:cNvCxnSpPr/>
      </xdr:nvCxnSpPr>
      <xdr:spPr>
        <a:xfrm flipV="1">
          <a:off x="15290800" y="1075708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123734</xdr:rowOff>
    </xdr:from>
    <xdr:to>
      <xdr:col>22</xdr:col>
      <xdr:colOff>203200</xdr:colOff>
      <xdr:row>62</xdr:row>
      <xdr:rowOff>128905</xdr:rowOff>
    </xdr:to>
    <xdr:cxnSp macro="">
      <xdr:nvCxnSpPr>
        <xdr:cNvPr id="329" name="直線コネクタ 328"/>
        <xdr:cNvCxnSpPr/>
      </xdr:nvCxnSpPr>
      <xdr:spPr>
        <a:xfrm>
          <a:off x="14401800" y="107536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123734</xdr:rowOff>
    </xdr:from>
    <xdr:to>
      <xdr:col>21</xdr:col>
      <xdr:colOff>0</xdr:colOff>
      <xdr:row>62</xdr:row>
      <xdr:rowOff>154759</xdr:rowOff>
    </xdr:to>
    <xdr:cxnSp macro="">
      <xdr:nvCxnSpPr>
        <xdr:cNvPr id="332" name="直線コネクタ 331"/>
        <xdr:cNvCxnSpPr/>
      </xdr:nvCxnSpPr>
      <xdr:spPr>
        <a:xfrm flipV="1">
          <a:off x="13512800" y="107536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88447</xdr:rowOff>
    </xdr:from>
    <xdr:to>
      <xdr:col>24</xdr:col>
      <xdr:colOff>609600</xdr:colOff>
      <xdr:row>63</xdr:row>
      <xdr:rowOff>18597</xdr:rowOff>
    </xdr:to>
    <xdr:sp macro="" textlink="">
      <xdr:nvSpPr>
        <xdr:cNvPr id="342" name="円/楕円 341"/>
        <xdr:cNvSpPr/>
      </xdr:nvSpPr>
      <xdr:spPr>
        <a:xfrm>
          <a:off x="169672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60524</xdr:rowOff>
    </xdr:from>
    <xdr:ext cx="762000" cy="259045"/>
    <xdr:sp macro="" textlink="">
      <xdr:nvSpPr>
        <xdr:cNvPr id="343" name="定員管理の状況該当値テキスト"/>
        <xdr:cNvSpPr txBox="1"/>
      </xdr:nvSpPr>
      <xdr:spPr>
        <a:xfrm>
          <a:off x="17106900" y="106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4" name="円/楕円 343"/>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45" name="テキスト ボックス 344"/>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78105</xdr:rowOff>
    </xdr:from>
    <xdr:to>
      <xdr:col>22</xdr:col>
      <xdr:colOff>254000</xdr:colOff>
      <xdr:row>63</xdr:row>
      <xdr:rowOff>8255</xdr:rowOff>
    </xdr:to>
    <xdr:sp macro="" textlink="">
      <xdr:nvSpPr>
        <xdr:cNvPr id="346" name="円/楕円 345"/>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18432</xdr:rowOff>
    </xdr:from>
    <xdr:ext cx="762000" cy="259045"/>
    <xdr:sp macro="" textlink="">
      <xdr:nvSpPr>
        <xdr:cNvPr id="347" name="テキスト ボックス 346"/>
        <xdr:cNvSpPr txBox="1"/>
      </xdr:nvSpPr>
      <xdr:spPr>
        <a:xfrm>
          <a:off x="14909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8" name="円/楕円 347"/>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13261</xdr:rowOff>
    </xdr:from>
    <xdr:ext cx="762000" cy="259045"/>
    <xdr:sp macro="" textlink="">
      <xdr:nvSpPr>
        <xdr:cNvPr id="349" name="テキスト ボックス 348"/>
        <xdr:cNvSpPr txBox="1"/>
      </xdr:nvSpPr>
      <xdr:spPr>
        <a:xfrm>
          <a:off x="14020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103959</xdr:rowOff>
    </xdr:from>
    <xdr:to>
      <xdr:col>19</xdr:col>
      <xdr:colOff>533400</xdr:colOff>
      <xdr:row>63</xdr:row>
      <xdr:rowOff>34109</xdr:rowOff>
    </xdr:to>
    <xdr:sp macro="" textlink="">
      <xdr:nvSpPr>
        <xdr:cNvPr id="350" name="円/楕円 349"/>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44286</xdr:rowOff>
    </xdr:from>
    <xdr:ext cx="762000" cy="259045"/>
    <xdr:sp macro="" textlink="">
      <xdr:nvSpPr>
        <xdr:cNvPr id="351" name="テキスト ボックス 350"/>
        <xdr:cNvSpPr txBox="1"/>
      </xdr:nvSpPr>
      <xdr:spPr>
        <a:xfrm>
          <a:off x="13131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４％上昇。類似団体平均を下回る６．６％となっているが、今後、公営企業の元利償還金への繰出金、一部事務組合などの公債費への負担金等の増額が予想されることから、白石市行財政改革推進計画のもと、引き続き公債費抑制対策を講ずるなど健全な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24977</xdr:rowOff>
    </xdr:to>
    <xdr:cxnSp macro="">
      <xdr:nvCxnSpPr>
        <xdr:cNvPr id="385" name="直線コネクタ 384"/>
        <xdr:cNvCxnSpPr/>
      </xdr:nvCxnSpPr>
      <xdr:spPr>
        <a:xfrm>
          <a:off x="16179800" y="66793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73237</xdr:rowOff>
    </xdr:to>
    <xdr:cxnSp macro="">
      <xdr:nvCxnSpPr>
        <xdr:cNvPr id="388" name="直線コネクタ 387"/>
        <xdr:cNvCxnSpPr/>
      </xdr:nvCxnSpPr>
      <xdr:spPr>
        <a:xfrm flipV="1">
          <a:off x="15290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0" name="テキスト ボックス 389"/>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40</xdr:row>
      <xdr:rowOff>46567</xdr:rowOff>
    </xdr:to>
    <xdr:cxnSp macro="">
      <xdr:nvCxnSpPr>
        <xdr:cNvPr id="391" name="直線コネクタ 390"/>
        <xdr:cNvCxnSpPr/>
      </xdr:nvCxnSpPr>
      <xdr:spPr>
        <a:xfrm flipV="1">
          <a:off x="14401800" y="67597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3" name="テキスト ボックス 39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52070</xdr:rowOff>
    </xdr:to>
    <xdr:cxnSp macro="">
      <xdr:nvCxnSpPr>
        <xdr:cNvPr id="394" name="直線コネクタ 393"/>
        <xdr:cNvCxnSpPr/>
      </xdr:nvCxnSpPr>
      <xdr:spPr>
        <a:xfrm flipV="1">
          <a:off x="13512800" y="690456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145627</xdr:rowOff>
    </xdr:from>
    <xdr:to>
      <xdr:col>24</xdr:col>
      <xdr:colOff>609600</xdr:colOff>
      <xdr:row>39</xdr:row>
      <xdr:rowOff>75777</xdr:rowOff>
    </xdr:to>
    <xdr:sp macro="" textlink="">
      <xdr:nvSpPr>
        <xdr:cNvPr id="404" name="円/楕円 403"/>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162154</xdr:rowOff>
    </xdr:from>
    <xdr:ext cx="762000" cy="259045"/>
    <xdr:sp macro="" textlink="">
      <xdr:nvSpPr>
        <xdr:cNvPr id="405"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113454</xdr:rowOff>
    </xdr:from>
    <xdr:to>
      <xdr:col>23</xdr:col>
      <xdr:colOff>457200</xdr:colOff>
      <xdr:row>39</xdr:row>
      <xdr:rowOff>43604</xdr:rowOff>
    </xdr:to>
    <xdr:sp macro="" textlink="">
      <xdr:nvSpPr>
        <xdr:cNvPr id="406" name="円/楕円 405"/>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53780</xdr:rowOff>
    </xdr:from>
    <xdr:ext cx="736600" cy="259045"/>
    <xdr:sp macro="" textlink="">
      <xdr:nvSpPr>
        <xdr:cNvPr id="407" name="テキスト ボックス 406"/>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08" name="円/楕円 407"/>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409" name="テキスト ボックス 408"/>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10" name="円/楕円 409"/>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1" name="テキスト ボックス 410"/>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12" name="円/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13" name="テキスト ボックス 41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平成２７年度決算でも将来負担は発生しなかった。しかしながら、今後は一部事務組合などの公債費への負担金等の増加が予想されることから、充当可能な財源を確保するなど健全な財政運営に努める。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3"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4" name="フローチャート : 判断 443"/>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6" name="テキスト ボックス 445"/>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222</xdr:rowOff>
    </xdr:from>
    <xdr:to>
      <xdr:col>22</xdr:col>
      <xdr:colOff>254000</xdr:colOff>
      <xdr:row>17</xdr:row>
      <xdr:rowOff>101822</xdr:rowOff>
    </xdr:to>
    <xdr:sp macro="" textlink="">
      <xdr:nvSpPr>
        <xdr:cNvPr id="447" name="フローチャート : 判断 446"/>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8" name="テキスト ボックス 447"/>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49" name="フローチャート : 判断 448"/>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0" name="テキスト ボックス 449"/>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1" name="フローチャート : 判断 450"/>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2" name="テキスト ボックス 451"/>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164084</xdr:rowOff>
    </xdr:from>
    <xdr:to>
      <xdr:col>19</xdr:col>
      <xdr:colOff>533400</xdr:colOff>
      <xdr:row>15</xdr:row>
      <xdr:rowOff>94234</xdr:rowOff>
    </xdr:to>
    <xdr:sp macro="" textlink="">
      <xdr:nvSpPr>
        <xdr:cNvPr id="458" name="円/楕円 457"/>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104411</xdr:rowOff>
    </xdr:from>
    <xdr:ext cx="762000" cy="259045"/>
    <xdr:sp macro="" textlink="">
      <xdr:nvSpPr>
        <xdr:cNvPr id="459" name="テキスト ボックス 458"/>
        <xdr:cNvSpPr txBox="1"/>
      </xdr:nvSpPr>
      <xdr:spPr>
        <a:xfrm>
          <a:off x="13131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９％減少した。人件費における経常収支比率は、類似団体平均を上回っているものの、給与水準となるラスパイレス指数は類似団体平均を下回っている。今後は、白石市行財政改革推進計画の着実な実施し、類似団体平均を上回らない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37846</xdr:rowOff>
    </xdr:to>
    <xdr:cxnSp macro="">
      <xdr:nvCxnSpPr>
        <xdr:cNvPr id="64" name="直線コネクタ 63"/>
        <xdr:cNvCxnSpPr/>
      </xdr:nvCxnSpPr>
      <xdr:spPr>
        <a:xfrm flipV="1">
          <a:off x="3987800" y="6642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154432</xdr:rowOff>
    </xdr:from>
    <xdr:to>
      <xdr:col>5</xdr:col>
      <xdr:colOff>549275</xdr:colOff>
      <xdr:row>39</xdr:row>
      <xdr:rowOff>37846</xdr:rowOff>
    </xdr:to>
    <xdr:cxnSp macro="">
      <xdr:nvCxnSpPr>
        <xdr:cNvPr id="67" name="直線コネクタ 66"/>
        <xdr:cNvCxnSpPr/>
      </xdr:nvCxnSpPr>
      <xdr:spPr>
        <a:xfrm>
          <a:off x="3098800" y="6669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154432</xdr:rowOff>
    </xdr:to>
    <xdr:cxnSp macro="">
      <xdr:nvCxnSpPr>
        <xdr:cNvPr id="70" name="直線コネクタ 69"/>
        <xdr:cNvCxnSpPr/>
      </xdr:nvCxnSpPr>
      <xdr:spPr>
        <a:xfrm>
          <a:off x="2209800" y="6642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154432</xdr:rowOff>
    </xdr:to>
    <xdr:cxnSp macro="">
      <xdr:nvCxnSpPr>
        <xdr:cNvPr id="73" name="直線コネクタ 72"/>
        <xdr:cNvCxnSpPr/>
      </xdr:nvCxnSpPr>
      <xdr:spPr>
        <a:xfrm flipV="1">
          <a:off x="1320800" y="6642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158496</xdr:rowOff>
    </xdr:from>
    <xdr:to>
      <xdr:col>5</xdr:col>
      <xdr:colOff>600075</xdr:colOff>
      <xdr:row>39</xdr:row>
      <xdr:rowOff>88646</xdr:rowOff>
    </xdr:to>
    <xdr:sp macro="" textlink="">
      <xdr:nvSpPr>
        <xdr:cNvPr id="85" name="円/楕円 84"/>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73423</xdr:rowOff>
    </xdr:from>
    <xdr:ext cx="736600" cy="259045"/>
    <xdr:sp macro="" textlink="">
      <xdr:nvSpPr>
        <xdr:cNvPr id="86" name="テキスト ボックス 85"/>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103632</xdr:rowOff>
    </xdr:from>
    <xdr:to>
      <xdr:col>4</xdr:col>
      <xdr:colOff>396875</xdr:colOff>
      <xdr:row>39</xdr:row>
      <xdr:rowOff>33782</xdr:rowOff>
    </xdr:to>
    <xdr:sp macro="" textlink="">
      <xdr:nvSpPr>
        <xdr:cNvPr id="87" name="円/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91" name="円/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８％増加の１４．７％と類似団体平均を上回っており、上昇傾向にある。主な要因は、社会保障・税番号制度に係るシステム改修費及びセキュリティ強化対策費、福祉システムの更新経費等の増加などである。白石市行財政改革推進計画に基づき、今後は白石市行財政改革推進計画に基づく削減を強化し、類似団体平均を上回らない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45357</xdr:rowOff>
    </xdr:to>
    <xdr:cxnSp macro="">
      <xdr:nvCxnSpPr>
        <xdr:cNvPr id="127" name="直線コネクタ 126"/>
        <xdr:cNvCxnSpPr/>
      </xdr:nvCxnSpPr>
      <xdr:spPr>
        <a:xfrm>
          <a:off x="15671800" y="27014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129721</xdr:rowOff>
    </xdr:to>
    <xdr:cxnSp macro="">
      <xdr:nvCxnSpPr>
        <xdr:cNvPr id="130" name="直線コネクタ 129"/>
        <xdr:cNvCxnSpPr/>
      </xdr:nvCxnSpPr>
      <xdr:spPr>
        <a:xfrm>
          <a:off x="14782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116114</xdr:rowOff>
    </xdr:to>
    <xdr:cxnSp macro="">
      <xdr:nvCxnSpPr>
        <xdr:cNvPr id="133" name="直線コネクタ 132"/>
        <xdr:cNvCxnSpPr/>
      </xdr:nvCxnSpPr>
      <xdr:spPr>
        <a:xfrm>
          <a:off x="13893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72571</xdr:rowOff>
    </xdr:to>
    <xdr:cxnSp macro="">
      <xdr:nvCxnSpPr>
        <xdr:cNvPr id="136" name="直線コネクタ 135"/>
        <xdr:cNvCxnSpPr/>
      </xdr:nvCxnSpPr>
      <xdr:spPr>
        <a:xfrm>
          <a:off x="13004800" y="2461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6" name="円/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47"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8" name="円/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165298</xdr:rowOff>
    </xdr:from>
    <xdr:ext cx="736600" cy="259045"/>
    <xdr:sp macro="" textlink="">
      <xdr:nvSpPr>
        <xdr:cNvPr id="149" name="テキスト ボックス 148"/>
        <xdr:cNvSpPr txBox="1"/>
      </xdr:nvSpPr>
      <xdr:spPr>
        <a:xfrm>
          <a:off x="15290800" y="273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0" name="円/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51" name="テキスト ボックス 150"/>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2" name="円/楕円 151"/>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53" name="テキスト ボックス 152"/>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4" name="円/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97263</xdr:rowOff>
    </xdr:from>
    <xdr:ext cx="762000" cy="259045"/>
    <xdr:sp macro="" textlink="">
      <xdr:nvSpPr>
        <xdr:cNvPr id="155" name="テキスト ボックス 154"/>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６％増加し、類似団体平均を上回った。主な要因は、私立保育園に対する施設型給付費や生活保護費の医療費扶助費の増加などである。前年度より０．６％増加し、類似団体平均を上回った。主な要因は、私立保育園に対する施設型給付費や生活保護費の医療費扶助費の増加など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162378</xdr:rowOff>
    </xdr:to>
    <xdr:cxnSp macro="">
      <xdr:nvCxnSpPr>
        <xdr:cNvPr id="190" name="直線コネクタ 189"/>
        <xdr:cNvCxnSpPr/>
      </xdr:nvCxnSpPr>
      <xdr:spPr>
        <a:xfrm>
          <a:off x="3987800" y="9526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97065</xdr:rowOff>
    </xdr:to>
    <xdr:cxnSp macro="">
      <xdr:nvCxnSpPr>
        <xdr:cNvPr id="193" name="直線コネクタ 192"/>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42635</xdr:rowOff>
    </xdr:to>
    <xdr:cxnSp macro="">
      <xdr:nvCxnSpPr>
        <xdr:cNvPr id="196" name="直線コネクタ 195"/>
        <xdr:cNvCxnSpPr/>
      </xdr:nvCxnSpPr>
      <xdr:spPr>
        <a:xfrm flipV="1">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55</xdr:row>
      <xdr:rowOff>42635</xdr:rowOff>
    </xdr:to>
    <xdr:cxnSp macro="">
      <xdr:nvCxnSpPr>
        <xdr:cNvPr id="199" name="直線コネクタ 198"/>
        <xdr:cNvCxnSpPr/>
      </xdr:nvCxnSpPr>
      <xdr:spPr>
        <a:xfrm>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６％減少の１３．４％と類似団体平均を下回っている。しかし、国民健康保険、介護保険のいずれの会計に対する繰出金は増加しており、予防事業を重点的に取り組むことにより保険給付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142240</xdr:rowOff>
    </xdr:to>
    <xdr:cxnSp macro="">
      <xdr:nvCxnSpPr>
        <xdr:cNvPr id="251" name="直線コネクタ 250"/>
        <xdr:cNvCxnSpPr/>
      </xdr:nvCxnSpPr>
      <xdr:spPr>
        <a:xfrm flipV="1">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142240</xdr:rowOff>
    </xdr:to>
    <xdr:cxnSp macro="">
      <xdr:nvCxnSpPr>
        <xdr:cNvPr id="254" name="直線コネクタ 253"/>
        <xdr:cNvCxnSpPr/>
      </xdr:nvCxnSpPr>
      <xdr:spPr>
        <a:xfrm>
          <a:off x="14782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96520</xdr:rowOff>
    </xdr:to>
    <xdr:cxnSp macro="">
      <xdr:nvCxnSpPr>
        <xdr:cNvPr id="257" name="直線コネクタ 256"/>
        <xdr:cNvCxnSpPr/>
      </xdr:nvCxnSpPr>
      <xdr:spPr>
        <a:xfrm>
          <a:off x="13893800" y="9583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12700</xdr:rowOff>
    </xdr:to>
    <xdr:cxnSp macro="">
      <xdr:nvCxnSpPr>
        <xdr:cNvPr id="260" name="直線コネクタ 259"/>
        <xdr:cNvCxnSpPr/>
      </xdr:nvCxnSpPr>
      <xdr:spPr>
        <a:xfrm flipV="1">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前年度より６．１％減少の１５．５％となったものの、依然として類似団体平均と比べて高い水準にある。主な要因は、ゴミ処理業務及び消防業務などを行う一部事務組合への負担金や、公営企業</a:t>
          </a:r>
          <a:r>
            <a:rPr kumimoji="1" lang="en-US" altLang="ja-JP" sz="1300">
              <a:latin typeface="ＭＳ Ｐゴシック"/>
            </a:rPr>
            <a:t>(</a:t>
          </a:r>
          <a:r>
            <a:rPr kumimoji="1" lang="ja-JP" altLang="en-US" sz="1300">
              <a:latin typeface="ＭＳ Ｐゴシック"/>
            </a:rPr>
            <a:t>下水道事業、病院事業など</a:t>
          </a:r>
          <a:r>
            <a:rPr kumimoji="1" lang="en-US" altLang="ja-JP" sz="1300">
              <a:latin typeface="ＭＳ Ｐゴシック"/>
            </a:rPr>
            <a:t>)</a:t>
          </a:r>
          <a:r>
            <a:rPr kumimoji="1" lang="ja-JP" altLang="en-US" sz="1300">
              <a:latin typeface="ＭＳ Ｐゴシック"/>
            </a:rPr>
            <a:t>、各種団体への補助金等が多額となっているためである。今後は、白石市行財政改革推進計画に基づき、明確な基準を設けて適正化を図り、さらに削減に努める。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39</xdr:row>
      <xdr:rowOff>28702</xdr:rowOff>
    </xdr:to>
    <xdr:cxnSp macro="">
      <xdr:nvCxnSpPr>
        <xdr:cNvPr id="309" name="直線コネクタ 308"/>
        <xdr:cNvCxnSpPr/>
      </xdr:nvCxnSpPr>
      <xdr:spPr>
        <a:xfrm flipV="1">
          <a:off x="15671800" y="643636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39</xdr:row>
      <xdr:rowOff>28702</xdr:rowOff>
    </xdr:to>
    <xdr:cxnSp macro="">
      <xdr:nvCxnSpPr>
        <xdr:cNvPr id="312" name="直線コネクタ 311"/>
        <xdr:cNvCxnSpPr/>
      </xdr:nvCxnSpPr>
      <xdr:spPr>
        <a:xfrm>
          <a:off x="14782800" y="6568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38</xdr:row>
      <xdr:rowOff>53848</xdr:rowOff>
    </xdr:to>
    <xdr:cxnSp macro="">
      <xdr:nvCxnSpPr>
        <xdr:cNvPr id="315" name="直線コネクタ 314"/>
        <xdr:cNvCxnSpPr/>
      </xdr:nvCxnSpPr>
      <xdr:spPr>
        <a:xfrm>
          <a:off x="13893800" y="64043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78994</xdr:rowOff>
    </xdr:to>
    <xdr:cxnSp macro="">
      <xdr:nvCxnSpPr>
        <xdr:cNvPr id="318" name="直線コネクタ 317"/>
        <xdr:cNvCxnSpPr/>
      </xdr:nvCxnSpPr>
      <xdr:spPr>
        <a:xfrm flipV="1">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30" name="円/楕円 329"/>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31" name="テキスト ボックス 330"/>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2" name="円/楕円 331"/>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3" name="テキスト ボックス 332"/>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減少した。公債費における経常収支比率は類似団体平均を大きく下回っているが、市債の新規発行は財政状況を考慮し、公債費負担の増加とならないよう努める平均を大きく下回っているが、市債の新規発行は財政状況を考慮し、公債費負担の増加とならない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43180</xdr:rowOff>
    </xdr:to>
    <xdr:cxnSp macro="">
      <xdr:nvCxnSpPr>
        <xdr:cNvPr id="370" name="直線コネクタ 369"/>
        <xdr:cNvCxnSpPr/>
      </xdr:nvCxnSpPr>
      <xdr:spPr>
        <a:xfrm flipV="1">
          <a:off x="3987800" y="12722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153670</xdr:rowOff>
    </xdr:from>
    <xdr:to>
      <xdr:col>5</xdr:col>
      <xdr:colOff>549275</xdr:colOff>
      <xdr:row>74</xdr:row>
      <xdr:rowOff>43180</xdr:rowOff>
    </xdr:to>
    <xdr:cxnSp macro="">
      <xdr:nvCxnSpPr>
        <xdr:cNvPr id="373" name="直線コネクタ 372"/>
        <xdr:cNvCxnSpPr/>
      </xdr:nvCxnSpPr>
      <xdr:spPr>
        <a:xfrm>
          <a:off x="3098800" y="12669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153670</xdr:rowOff>
    </xdr:from>
    <xdr:to>
      <xdr:col>4</xdr:col>
      <xdr:colOff>346075</xdr:colOff>
      <xdr:row>74</xdr:row>
      <xdr:rowOff>88900</xdr:rowOff>
    </xdr:to>
    <xdr:cxnSp macro="">
      <xdr:nvCxnSpPr>
        <xdr:cNvPr id="376" name="直線コネクタ 375"/>
        <xdr:cNvCxnSpPr/>
      </xdr:nvCxnSpPr>
      <xdr:spPr>
        <a:xfrm flipV="1">
          <a:off x="2209800" y="12669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75</xdr:row>
      <xdr:rowOff>62230</xdr:rowOff>
    </xdr:to>
    <xdr:cxnSp macro="">
      <xdr:nvCxnSpPr>
        <xdr:cNvPr id="379" name="直線コネクタ 378"/>
        <xdr:cNvCxnSpPr/>
      </xdr:nvCxnSpPr>
      <xdr:spPr>
        <a:xfrm flipV="1">
          <a:off x="1320800" y="12776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9" name="円/楕円 388"/>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90"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91" name="円/楕円 390"/>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2" name="テキスト ボックス 391"/>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102870</xdr:rowOff>
    </xdr:from>
    <xdr:to>
      <xdr:col>4</xdr:col>
      <xdr:colOff>396875</xdr:colOff>
      <xdr:row>74</xdr:row>
      <xdr:rowOff>33020</xdr:rowOff>
    </xdr:to>
    <xdr:sp macro="" textlink="">
      <xdr:nvSpPr>
        <xdr:cNvPr id="393" name="円/楕円 392"/>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43197</xdr:rowOff>
    </xdr:from>
    <xdr:ext cx="762000" cy="259045"/>
    <xdr:sp macro="" textlink="">
      <xdr:nvSpPr>
        <xdr:cNvPr id="394" name="テキスト ボックス 393"/>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5" name="円/楕円 394"/>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6" name="テキスト ボックス 395"/>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97" name="円/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５．９％減少の７６．８％となったものの、依然として類似団体平均と比べて高い水準にある。公営企業への繰出金及び一部事務組合への負担金が多額となっていることが主な要因となっている。今後、白石外二町組合公立刈田綜合病院については「新公立病院改革プラン」を策定後、それに基づき経営改革に取り組み、下水道事業については、「経営戦略」に基づき、経営の効率化・健全化に取り組み、一般会計の負担を減らしていくよう努め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80</xdr:row>
      <xdr:rowOff>39370</xdr:rowOff>
    </xdr:to>
    <xdr:cxnSp macro="">
      <xdr:nvCxnSpPr>
        <xdr:cNvPr id="431" name="直線コネクタ 430"/>
        <xdr:cNvCxnSpPr/>
      </xdr:nvCxnSpPr>
      <xdr:spPr>
        <a:xfrm flipV="1">
          <a:off x="15671800" y="1353058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80</xdr:row>
      <xdr:rowOff>39370</xdr:rowOff>
    </xdr:to>
    <xdr:cxnSp macro="">
      <xdr:nvCxnSpPr>
        <xdr:cNvPr id="434" name="直線コネクタ 433"/>
        <xdr:cNvCxnSpPr/>
      </xdr:nvCxnSpPr>
      <xdr:spPr>
        <a:xfrm>
          <a:off x="14782800" y="135001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127000</xdr:rowOff>
    </xdr:to>
    <xdr:cxnSp macro="">
      <xdr:nvCxnSpPr>
        <xdr:cNvPr id="437" name="直線コネクタ 436"/>
        <xdr:cNvCxnSpPr/>
      </xdr:nvCxnSpPr>
      <xdr:spPr>
        <a:xfrm>
          <a:off x="13893800" y="13282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81280</xdr:rowOff>
    </xdr:to>
    <xdr:cxnSp macro="">
      <xdr:nvCxnSpPr>
        <xdr:cNvPr id="440" name="直線コネクタ 439"/>
        <xdr:cNvCxnSpPr/>
      </xdr:nvCxnSpPr>
      <xdr:spPr>
        <a:xfrm>
          <a:off x="13004800" y="13282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50" name="円/楕円 449"/>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51"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160020</xdr:rowOff>
    </xdr:from>
    <xdr:to>
      <xdr:col>22</xdr:col>
      <xdr:colOff>615950</xdr:colOff>
      <xdr:row>80</xdr:row>
      <xdr:rowOff>90170</xdr:rowOff>
    </xdr:to>
    <xdr:sp macro="" textlink="">
      <xdr:nvSpPr>
        <xdr:cNvPr id="452" name="円/楕円 451"/>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74947</xdr:rowOff>
    </xdr:from>
    <xdr:ext cx="736600" cy="259045"/>
    <xdr:sp macro="" textlink="">
      <xdr:nvSpPr>
        <xdr:cNvPr id="453" name="テキスト ボックス 452"/>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4" name="円/楕円 453"/>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5" name="テキスト ボックス 454"/>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6" name="円/楕円 455"/>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7" name="テキスト ボックス 456"/>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8" name="円/楕円 457"/>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9" name="テキスト ボックス 458"/>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宮城県白石市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67697</xdr:rowOff>
    </xdr:from>
    <xdr:to>
      <xdr:col>4</xdr:col>
      <xdr:colOff>1117600</xdr:colOff>
      <xdr:row>14</xdr:row>
      <xdr:rowOff>70326</xdr:rowOff>
    </xdr:to>
    <xdr:cxnSp macro="">
      <xdr:nvCxnSpPr>
        <xdr:cNvPr id="50" name="直線コネクタ 49"/>
        <xdr:cNvCxnSpPr/>
      </xdr:nvCxnSpPr>
      <xdr:spPr bwMode="auto">
        <a:xfrm>
          <a:off x="5003800" y="2515622"/>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67697</xdr:rowOff>
    </xdr:from>
    <xdr:to>
      <xdr:col>4</xdr:col>
      <xdr:colOff>469900</xdr:colOff>
      <xdr:row>14</xdr:row>
      <xdr:rowOff>152413</xdr:rowOff>
    </xdr:to>
    <xdr:cxnSp macro="">
      <xdr:nvCxnSpPr>
        <xdr:cNvPr id="53" name="直線コネクタ 52"/>
        <xdr:cNvCxnSpPr/>
      </xdr:nvCxnSpPr>
      <xdr:spPr bwMode="auto">
        <a:xfrm flipV="1">
          <a:off x="4305300" y="2515622"/>
          <a:ext cx="698500" cy="8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66250</xdr:rowOff>
    </xdr:from>
    <xdr:to>
      <xdr:col>3</xdr:col>
      <xdr:colOff>904875</xdr:colOff>
      <xdr:row>14</xdr:row>
      <xdr:rowOff>152413</xdr:rowOff>
    </xdr:to>
    <xdr:cxnSp macro="">
      <xdr:nvCxnSpPr>
        <xdr:cNvPr id="56" name="直線コネクタ 55"/>
        <xdr:cNvCxnSpPr/>
      </xdr:nvCxnSpPr>
      <xdr:spPr bwMode="auto">
        <a:xfrm>
          <a:off x="3606800" y="2514175"/>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66250</xdr:rowOff>
    </xdr:from>
    <xdr:to>
      <xdr:col>3</xdr:col>
      <xdr:colOff>206375</xdr:colOff>
      <xdr:row>14</xdr:row>
      <xdr:rowOff>87547</xdr:rowOff>
    </xdr:to>
    <xdr:cxnSp macro="">
      <xdr:nvCxnSpPr>
        <xdr:cNvPr id="59" name="直線コネクタ 58"/>
        <xdr:cNvCxnSpPr/>
      </xdr:nvCxnSpPr>
      <xdr:spPr bwMode="auto">
        <a:xfrm flipV="1">
          <a:off x="2908300" y="2514175"/>
          <a:ext cx="698500" cy="2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19526</xdr:rowOff>
    </xdr:from>
    <xdr:to>
      <xdr:col>5</xdr:col>
      <xdr:colOff>34925</xdr:colOff>
      <xdr:row>14</xdr:row>
      <xdr:rowOff>121126</xdr:rowOff>
    </xdr:to>
    <xdr:sp macro="" textlink="">
      <xdr:nvSpPr>
        <xdr:cNvPr id="69" name="円/楕円 68"/>
        <xdr:cNvSpPr/>
      </xdr:nvSpPr>
      <xdr:spPr bwMode="auto">
        <a:xfrm>
          <a:off x="5600700" y="246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36053</xdr:rowOff>
    </xdr:from>
    <xdr:ext cx="762000" cy="259045"/>
    <xdr:sp macro="" textlink="">
      <xdr:nvSpPr>
        <xdr:cNvPr id="70" name="人口1人当たり決算額の推移該当値テキスト130"/>
        <xdr:cNvSpPr txBox="1"/>
      </xdr:nvSpPr>
      <xdr:spPr>
        <a:xfrm>
          <a:off x="5740400" y="23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94,475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16897</xdr:rowOff>
    </xdr:from>
    <xdr:to>
      <xdr:col>4</xdr:col>
      <xdr:colOff>520700</xdr:colOff>
      <xdr:row>14</xdr:row>
      <xdr:rowOff>118497</xdr:rowOff>
    </xdr:to>
    <xdr:sp macro="" textlink="">
      <xdr:nvSpPr>
        <xdr:cNvPr id="71" name="円/楕円 70"/>
        <xdr:cNvSpPr/>
      </xdr:nvSpPr>
      <xdr:spPr bwMode="auto">
        <a:xfrm>
          <a:off x="4953000" y="246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103274</xdr:rowOff>
    </xdr:from>
    <xdr:ext cx="736600" cy="259045"/>
    <xdr:sp macro="" textlink="">
      <xdr:nvSpPr>
        <xdr:cNvPr id="72" name="テキスト ボックス 71"/>
        <xdr:cNvSpPr txBox="1"/>
      </xdr:nvSpPr>
      <xdr:spPr>
        <a:xfrm>
          <a:off x="4622800" y="255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101613</xdr:rowOff>
    </xdr:from>
    <xdr:to>
      <xdr:col>3</xdr:col>
      <xdr:colOff>955675</xdr:colOff>
      <xdr:row>15</xdr:row>
      <xdr:rowOff>31763</xdr:rowOff>
    </xdr:to>
    <xdr:sp macro="" textlink="">
      <xdr:nvSpPr>
        <xdr:cNvPr id="73" name="円/楕円 72"/>
        <xdr:cNvSpPr/>
      </xdr:nvSpPr>
      <xdr:spPr bwMode="auto">
        <a:xfrm>
          <a:off x="4254500" y="254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16540</xdr:rowOff>
    </xdr:from>
    <xdr:ext cx="762000" cy="259045"/>
    <xdr:sp macro="" textlink="">
      <xdr:nvSpPr>
        <xdr:cNvPr id="74" name="テキスト ボックス 73"/>
        <xdr:cNvSpPr txBox="1"/>
      </xdr:nvSpPr>
      <xdr:spPr>
        <a:xfrm>
          <a:off x="3924300" y="26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15450</xdr:rowOff>
    </xdr:from>
    <xdr:to>
      <xdr:col>3</xdr:col>
      <xdr:colOff>257175</xdr:colOff>
      <xdr:row>14</xdr:row>
      <xdr:rowOff>117050</xdr:rowOff>
    </xdr:to>
    <xdr:sp macro="" textlink="">
      <xdr:nvSpPr>
        <xdr:cNvPr id="75" name="円/楕円 74"/>
        <xdr:cNvSpPr/>
      </xdr:nvSpPr>
      <xdr:spPr bwMode="auto">
        <a:xfrm>
          <a:off x="3556000" y="24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101827</xdr:rowOff>
    </xdr:from>
    <xdr:ext cx="762000" cy="259045"/>
    <xdr:sp macro="" textlink="">
      <xdr:nvSpPr>
        <xdr:cNvPr id="76" name="テキスト ボックス 75"/>
        <xdr:cNvSpPr txBox="1"/>
      </xdr:nvSpPr>
      <xdr:spPr>
        <a:xfrm>
          <a:off x="3225800" y="25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36747</xdr:rowOff>
    </xdr:from>
    <xdr:to>
      <xdr:col>2</xdr:col>
      <xdr:colOff>692150</xdr:colOff>
      <xdr:row>14</xdr:row>
      <xdr:rowOff>138347</xdr:rowOff>
    </xdr:to>
    <xdr:sp macro="" textlink="">
      <xdr:nvSpPr>
        <xdr:cNvPr id="77" name="円/楕円 76"/>
        <xdr:cNvSpPr/>
      </xdr:nvSpPr>
      <xdr:spPr bwMode="auto">
        <a:xfrm>
          <a:off x="2857500" y="248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123124</xdr:rowOff>
    </xdr:from>
    <xdr:ext cx="762000" cy="259045"/>
    <xdr:sp macro="" textlink="">
      <xdr:nvSpPr>
        <xdr:cNvPr id="78" name="テキスト ボックス 77"/>
        <xdr:cNvSpPr txBox="1"/>
      </xdr:nvSpPr>
      <xdr:spPr>
        <a:xfrm>
          <a:off x="2527300" y="257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78667</xdr:rowOff>
    </xdr:from>
    <xdr:to>
      <xdr:col>4</xdr:col>
      <xdr:colOff>1117600</xdr:colOff>
      <xdr:row>37</xdr:row>
      <xdr:rowOff>14561</xdr:rowOff>
    </xdr:to>
    <xdr:cxnSp macro="">
      <xdr:nvCxnSpPr>
        <xdr:cNvPr id="114" name="直線コネクタ 113"/>
        <xdr:cNvCxnSpPr/>
      </xdr:nvCxnSpPr>
      <xdr:spPr bwMode="auto">
        <a:xfrm flipV="1">
          <a:off x="5003800" y="7031917"/>
          <a:ext cx="647700" cy="10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14561</xdr:rowOff>
    </xdr:from>
    <xdr:to>
      <xdr:col>4</xdr:col>
      <xdr:colOff>469900</xdr:colOff>
      <xdr:row>37</xdr:row>
      <xdr:rowOff>74095</xdr:rowOff>
    </xdr:to>
    <xdr:cxnSp macro="">
      <xdr:nvCxnSpPr>
        <xdr:cNvPr id="117" name="直線コネクタ 116"/>
        <xdr:cNvCxnSpPr/>
      </xdr:nvCxnSpPr>
      <xdr:spPr bwMode="auto">
        <a:xfrm flipV="1">
          <a:off x="4305300" y="7139261"/>
          <a:ext cx="698500" cy="59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12831</xdr:rowOff>
    </xdr:from>
    <xdr:to>
      <xdr:col>3</xdr:col>
      <xdr:colOff>904875</xdr:colOff>
      <xdr:row>37</xdr:row>
      <xdr:rowOff>74095</xdr:rowOff>
    </xdr:to>
    <xdr:cxnSp macro="">
      <xdr:nvCxnSpPr>
        <xdr:cNvPr id="120" name="直線コネクタ 119"/>
        <xdr:cNvCxnSpPr/>
      </xdr:nvCxnSpPr>
      <xdr:spPr bwMode="auto">
        <a:xfrm>
          <a:off x="3606800" y="7137531"/>
          <a:ext cx="698500" cy="61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306549</xdr:rowOff>
    </xdr:from>
    <xdr:to>
      <xdr:col>3</xdr:col>
      <xdr:colOff>206375</xdr:colOff>
      <xdr:row>37</xdr:row>
      <xdr:rowOff>12831</xdr:rowOff>
    </xdr:to>
    <xdr:cxnSp macro="">
      <xdr:nvCxnSpPr>
        <xdr:cNvPr id="123" name="直線コネクタ 122"/>
        <xdr:cNvCxnSpPr/>
      </xdr:nvCxnSpPr>
      <xdr:spPr bwMode="auto">
        <a:xfrm>
          <a:off x="2908300" y="6916899"/>
          <a:ext cx="698500" cy="22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27867</xdr:rowOff>
    </xdr:from>
    <xdr:to>
      <xdr:col>5</xdr:col>
      <xdr:colOff>34925</xdr:colOff>
      <xdr:row>36</xdr:row>
      <xdr:rowOff>129467</xdr:rowOff>
    </xdr:to>
    <xdr:sp macro="" textlink="">
      <xdr:nvSpPr>
        <xdr:cNvPr id="133" name="円/楕円 132"/>
        <xdr:cNvSpPr/>
      </xdr:nvSpPr>
      <xdr:spPr bwMode="auto">
        <a:xfrm>
          <a:off x="5600700" y="69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342844</xdr:rowOff>
    </xdr:from>
    <xdr:ext cx="762000" cy="259045"/>
    <xdr:sp macro="" textlink="">
      <xdr:nvSpPr>
        <xdr:cNvPr id="134" name="人口1人当たり決算額の推移該当値テキスト445"/>
        <xdr:cNvSpPr txBox="1"/>
      </xdr:nvSpPr>
      <xdr:spPr>
        <a:xfrm>
          <a:off x="5740400" y="695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135211</xdr:rowOff>
    </xdr:from>
    <xdr:to>
      <xdr:col>4</xdr:col>
      <xdr:colOff>520700</xdr:colOff>
      <xdr:row>37</xdr:row>
      <xdr:rowOff>65361</xdr:rowOff>
    </xdr:to>
    <xdr:sp macro="" textlink="">
      <xdr:nvSpPr>
        <xdr:cNvPr id="135" name="円/楕円 134"/>
        <xdr:cNvSpPr/>
      </xdr:nvSpPr>
      <xdr:spPr bwMode="auto">
        <a:xfrm>
          <a:off x="4953000" y="70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50138</xdr:rowOff>
    </xdr:from>
    <xdr:ext cx="736600" cy="259045"/>
    <xdr:sp macro="" textlink="">
      <xdr:nvSpPr>
        <xdr:cNvPr id="136" name="テキスト ボックス 135"/>
        <xdr:cNvSpPr txBox="1"/>
      </xdr:nvSpPr>
      <xdr:spPr>
        <a:xfrm>
          <a:off x="4622800" y="717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23295</xdr:rowOff>
    </xdr:from>
    <xdr:to>
      <xdr:col>3</xdr:col>
      <xdr:colOff>955675</xdr:colOff>
      <xdr:row>37</xdr:row>
      <xdr:rowOff>124895</xdr:rowOff>
    </xdr:to>
    <xdr:sp macro="" textlink="">
      <xdr:nvSpPr>
        <xdr:cNvPr id="137" name="円/楕円 136"/>
        <xdr:cNvSpPr/>
      </xdr:nvSpPr>
      <xdr:spPr bwMode="auto">
        <a:xfrm>
          <a:off x="4254500" y="714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109672</xdr:rowOff>
    </xdr:from>
    <xdr:ext cx="762000" cy="259045"/>
    <xdr:sp macro="" textlink="">
      <xdr:nvSpPr>
        <xdr:cNvPr id="138" name="テキスト ボックス 137"/>
        <xdr:cNvSpPr txBox="1"/>
      </xdr:nvSpPr>
      <xdr:spPr>
        <a:xfrm>
          <a:off x="3924300" y="72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133481</xdr:rowOff>
    </xdr:from>
    <xdr:to>
      <xdr:col>3</xdr:col>
      <xdr:colOff>257175</xdr:colOff>
      <xdr:row>37</xdr:row>
      <xdr:rowOff>63631</xdr:rowOff>
    </xdr:to>
    <xdr:sp macro="" textlink="">
      <xdr:nvSpPr>
        <xdr:cNvPr id="139" name="円/楕円 138"/>
        <xdr:cNvSpPr/>
      </xdr:nvSpPr>
      <xdr:spPr bwMode="auto">
        <a:xfrm>
          <a:off x="3556000" y="708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48408</xdr:rowOff>
    </xdr:from>
    <xdr:ext cx="762000" cy="259045"/>
    <xdr:sp macro="" textlink="">
      <xdr:nvSpPr>
        <xdr:cNvPr id="140" name="テキスト ボックス 139"/>
        <xdr:cNvSpPr txBox="1"/>
      </xdr:nvSpPr>
      <xdr:spPr>
        <a:xfrm>
          <a:off x="3225800" y="717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255749</xdr:rowOff>
    </xdr:from>
    <xdr:to>
      <xdr:col>2</xdr:col>
      <xdr:colOff>692150</xdr:colOff>
      <xdr:row>36</xdr:row>
      <xdr:rowOff>14449</xdr:rowOff>
    </xdr:to>
    <xdr:sp macro="" textlink="">
      <xdr:nvSpPr>
        <xdr:cNvPr id="141" name="円/楕円 140"/>
        <xdr:cNvSpPr/>
      </xdr:nvSpPr>
      <xdr:spPr bwMode="auto">
        <a:xfrm>
          <a:off x="2857500" y="686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342126</xdr:rowOff>
    </xdr:from>
    <xdr:ext cx="762000" cy="259045"/>
    <xdr:sp macro="" textlink="">
      <xdr:nvSpPr>
        <xdr:cNvPr id="142" name="テキスト ボックス 141"/>
        <xdr:cNvSpPr txBox="1"/>
      </xdr:nvSpPr>
      <xdr:spPr>
        <a:xfrm>
          <a:off x="2527300" y="695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69196</xdr:rowOff>
    </xdr:from>
    <xdr:to>
      <xdr:col>6</xdr:col>
      <xdr:colOff>511175</xdr:colOff>
      <xdr:row>35</xdr:row>
      <xdr:rowOff>80016</xdr:rowOff>
    </xdr:to>
    <xdr:cxnSp macro="">
      <xdr:nvCxnSpPr>
        <xdr:cNvPr id="61" name="直線コネクタ 60"/>
        <xdr:cNvCxnSpPr/>
      </xdr:nvCxnSpPr>
      <xdr:spPr>
        <a:xfrm flipV="1">
          <a:off x="3797300" y="6069946"/>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80016</xdr:rowOff>
    </xdr:from>
    <xdr:to>
      <xdr:col>5</xdr:col>
      <xdr:colOff>358775</xdr:colOff>
      <xdr:row>35</xdr:row>
      <xdr:rowOff>113659</xdr:rowOff>
    </xdr:to>
    <xdr:cxnSp macro="">
      <xdr:nvCxnSpPr>
        <xdr:cNvPr id="64" name="直線コネクタ 63"/>
        <xdr:cNvCxnSpPr/>
      </xdr:nvCxnSpPr>
      <xdr:spPr>
        <a:xfrm flipV="1">
          <a:off x="2908300" y="608076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90360</xdr:rowOff>
    </xdr:from>
    <xdr:to>
      <xdr:col>4</xdr:col>
      <xdr:colOff>155575</xdr:colOff>
      <xdr:row>35</xdr:row>
      <xdr:rowOff>113659</xdr:rowOff>
    </xdr:to>
    <xdr:cxnSp macro="">
      <xdr:nvCxnSpPr>
        <xdr:cNvPr id="67" name="直線コネクタ 66"/>
        <xdr:cNvCxnSpPr/>
      </xdr:nvCxnSpPr>
      <xdr:spPr>
        <a:xfrm>
          <a:off x="2019300" y="6091110"/>
          <a:ext cx="8890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86798</xdr:rowOff>
    </xdr:from>
    <xdr:to>
      <xdr:col>2</xdr:col>
      <xdr:colOff>638175</xdr:colOff>
      <xdr:row>35</xdr:row>
      <xdr:rowOff>90360</xdr:rowOff>
    </xdr:to>
    <xdr:cxnSp macro="">
      <xdr:nvCxnSpPr>
        <xdr:cNvPr id="70" name="直線コネクタ 69"/>
        <xdr:cNvCxnSpPr/>
      </xdr:nvCxnSpPr>
      <xdr:spPr>
        <a:xfrm>
          <a:off x="1130300" y="6087548"/>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18396</xdr:rowOff>
    </xdr:from>
    <xdr:to>
      <xdr:col>6</xdr:col>
      <xdr:colOff>561975</xdr:colOff>
      <xdr:row>35</xdr:row>
      <xdr:rowOff>119996</xdr:rowOff>
    </xdr:to>
    <xdr:sp macro="" textlink="">
      <xdr:nvSpPr>
        <xdr:cNvPr id="80" name="円/楕円 79"/>
        <xdr:cNvSpPr/>
      </xdr:nvSpPr>
      <xdr:spPr>
        <a:xfrm>
          <a:off x="45847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41273</xdr:rowOff>
    </xdr:from>
    <xdr:ext cx="534377" cy="259045"/>
    <xdr:sp macro="" textlink="">
      <xdr:nvSpPr>
        <xdr:cNvPr id="81" name="人件費該当値テキスト"/>
        <xdr:cNvSpPr txBox="1"/>
      </xdr:nvSpPr>
      <xdr:spPr>
        <a:xfrm>
          <a:off x="4686300" y="5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29216</xdr:rowOff>
    </xdr:from>
    <xdr:to>
      <xdr:col>5</xdr:col>
      <xdr:colOff>409575</xdr:colOff>
      <xdr:row>35</xdr:row>
      <xdr:rowOff>130816</xdr:rowOff>
    </xdr:to>
    <xdr:sp macro="" textlink="">
      <xdr:nvSpPr>
        <xdr:cNvPr id="82" name="円/楕円 81"/>
        <xdr:cNvSpPr/>
      </xdr:nvSpPr>
      <xdr:spPr>
        <a:xfrm>
          <a:off x="3746500" y="60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121943</xdr:rowOff>
    </xdr:from>
    <xdr:ext cx="534377" cy="259045"/>
    <xdr:sp macro="" textlink="">
      <xdr:nvSpPr>
        <xdr:cNvPr id="83" name="テキスト ボックス 82"/>
        <xdr:cNvSpPr txBox="1"/>
      </xdr:nvSpPr>
      <xdr:spPr>
        <a:xfrm>
          <a:off x="3530111" y="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62859</xdr:rowOff>
    </xdr:from>
    <xdr:to>
      <xdr:col>4</xdr:col>
      <xdr:colOff>206375</xdr:colOff>
      <xdr:row>35</xdr:row>
      <xdr:rowOff>164459</xdr:rowOff>
    </xdr:to>
    <xdr:sp macro="" textlink="">
      <xdr:nvSpPr>
        <xdr:cNvPr id="84" name="円/楕円 83"/>
        <xdr:cNvSpPr/>
      </xdr:nvSpPr>
      <xdr:spPr>
        <a:xfrm>
          <a:off x="2857500" y="60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155586</xdr:rowOff>
    </xdr:from>
    <xdr:ext cx="534377" cy="259045"/>
    <xdr:sp macro="" textlink="">
      <xdr:nvSpPr>
        <xdr:cNvPr id="85" name="テキスト ボックス 84"/>
        <xdr:cNvSpPr txBox="1"/>
      </xdr:nvSpPr>
      <xdr:spPr>
        <a:xfrm>
          <a:off x="2641111" y="61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39560</xdr:rowOff>
    </xdr:from>
    <xdr:to>
      <xdr:col>3</xdr:col>
      <xdr:colOff>3175</xdr:colOff>
      <xdr:row>35</xdr:row>
      <xdr:rowOff>141160</xdr:rowOff>
    </xdr:to>
    <xdr:sp macro="" textlink="">
      <xdr:nvSpPr>
        <xdr:cNvPr id="86" name="円/楕円 85"/>
        <xdr:cNvSpPr/>
      </xdr:nvSpPr>
      <xdr:spPr>
        <a:xfrm>
          <a:off x="19685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132287</xdr:rowOff>
    </xdr:from>
    <xdr:ext cx="534377" cy="259045"/>
    <xdr:sp macro="" textlink="">
      <xdr:nvSpPr>
        <xdr:cNvPr id="87" name="テキスト ボックス 86"/>
        <xdr:cNvSpPr txBox="1"/>
      </xdr:nvSpPr>
      <xdr:spPr>
        <a:xfrm>
          <a:off x="1752111" y="61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35998</xdr:rowOff>
    </xdr:from>
    <xdr:to>
      <xdr:col>1</xdr:col>
      <xdr:colOff>485775</xdr:colOff>
      <xdr:row>35</xdr:row>
      <xdr:rowOff>137598</xdr:rowOff>
    </xdr:to>
    <xdr:sp macro="" textlink="">
      <xdr:nvSpPr>
        <xdr:cNvPr id="88" name="円/楕円 87"/>
        <xdr:cNvSpPr/>
      </xdr:nvSpPr>
      <xdr:spPr>
        <a:xfrm>
          <a:off x="1079500" y="60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128725</xdr:rowOff>
    </xdr:from>
    <xdr:ext cx="534377" cy="259045"/>
    <xdr:sp macro="" textlink="">
      <xdr:nvSpPr>
        <xdr:cNvPr id="89" name="テキスト ボックス 88"/>
        <xdr:cNvSpPr txBox="1"/>
      </xdr:nvSpPr>
      <xdr:spPr>
        <a:xfrm>
          <a:off x="863111" y="61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114688</xdr:rowOff>
    </xdr:from>
    <xdr:to>
      <xdr:col>6</xdr:col>
      <xdr:colOff>511175</xdr:colOff>
      <xdr:row>57</xdr:row>
      <xdr:rowOff>167726</xdr:rowOff>
    </xdr:to>
    <xdr:cxnSp macro="">
      <xdr:nvCxnSpPr>
        <xdr:cNvPr id="118" name="直線コネクタ 117"/>
        <xdr:cNvCxnSpPr/>
      </xdr:nvCxnSpPr>
      <xdr:spPr>
        <a:xfrm flipV="1">
          <a:off x="3797300" y="9887338"/>
          <a:ext cx="838200" cy="5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167726</xdr:rowOff>
    </xdr:from>
    <xdr:to>
      <xdr:col>5</xdr:col>
      <xdr:colOff>358775</xdr:colOff>
      <xdr:row>58</xdr:row>
      <xdr:rowOff>4259</xdr:rowOff>
    </xdr:to>
    <xdr:cxnSp macro="">
      <xdr:nvCxnSpPr>
        <xdr:cNvPr id="121" name="直線コネクタ 120"/>
        <xdr:cNvCxnSpPr/>
      </xdr:nvCxnSpPr>
      <xdr:spPr>
        <a:xfrm flipV="1">
          <a:off x="2908300" y="9940376"/>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110306</xdr:rowOff>
    </xdr:from>
    <xdr:to>
      <xdr:col>4</xdr:col>
      <xdr:colOff>155575</xdr:colOff>
      <xdr:row>58</xdr:row>
      <xdr:rowOff>4259</xdr:rowOff>
    </xdr:to>
    <xdr:cxnSp macro="">
      <xdr:nvCxnSpPr>
        <xdr:cNvPr id="124" name="直線コネクタ 123"/>
        <xdr:cNvCxnSpPr/>
      </xdr:nvCxnSpPr>
      <xdr:spPr>
        <a:xfrm>
          <a:off x="2019300" y="9882956"/>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110306</xdr:rowOff>
    </xdr:from>
    <xdr:to>
      <xdr:col>2</xdr:col>
      <xdr:colOff>638175</xdr:colOff>
      <xdr:row>57</xdr:row>
      <xdr:rowOff>149107</xdr:rowOff>
    </xdr:to>
    <xdr:cxnSp macro="">
      <xdr:nvCxnSpPr>
        <xdr:cNvPr id="127" name="直線コネクタ 126"/>
        <xdr:cNvCxnSpPr/>
      </xdr:nvCxnSpPr>
      <xdr:spPr>
        <a:xfrm flipV="1">
          <a:off x="1130300" y="9882956"/>
          <a:ext cx="8890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63888</xdr:rowOff>
    </xdr:from>
    <xdr:to>
      <xdr:col>6</xdr:col>
      <xdr:colOff>561975</xdr:colOff>
      <xdr:row>57</xdr:row>
      <xdr:rowOff>165488</xdr:rowOff>
    </xdr:to>
    <xdr:sp macro="" textlink="">
      <xdr:nvSpPr>
        <xdr:cNvPr id="137" name="円/楕円 136"/>
        <xdr:cNvSpPr/>
      </xdr:nvSpPr>
      <xdr:spPr>
        <a:xfrm>
          <a:off x="4584700" y="9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23265</xdr:rowOff>
    </xdr:from>
    <xdr:ext cx="534377" cy="259045"/>
    <xdr:sp macro="" textlink="">
      <xdr:nvSpPr>
        <xdr:cNvPr id="138" name="物件費該当値テキスト"/>
        <xdr:cNvSpPr txBox="1"/>
      </xdr:nvSpPr>
      <xdr:spPr>
        <a:xfrm>
          <a:off x="4686300" y="96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116926</xdr:rowOff>
    </xdr:from>
    <xdr:to>
      <xdr:col>5</xdr:col>
      <xdr:colOff>409575</xdr:colOff>
      <xdr:row>58</xdr:row>
      <xdr:rowOff>47076</xdr:rowOff>
    </xdr:to>
    <xdr:sp macro="" textlink="">
      <xdr:nvSpPr>
        <xdr:cNvPr id="139" name="円/楕円 138"/>
        <xdr:cNvSpPr/>
      </xdr:nvSpPr>
      <xdr:spPr>
        <a:xfrm>
          <a:off x="3746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38203</xdr:rowOff>
    </xdr:from>
    <xdr:ext cx="534377" cy="259045"/>
    <xdr:sp macro="" textlink="">
      <xdr:nvSpPr>
        <xdr:cNvPr id="140" name="テキスト ボックス 139"/>
        <xdr:cNvSpPr txBox="1"/>
      </xdr:nvSpPr>
      <xdr:spPr>
        <a:xfrm>
          <a:off x="3530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124909</xdr:rowOff>
    </xdr:from>
    <xdr:to>
      <xdr:col>4</xdr:col>
      <xdr:colOff>206375</xdr:colOff>
      <xdr:row>58</xdr:row>
      <xdr:rowOff>55059</xdr:rowOff>
    </xdr:to>
    <xdr:sp macro="" textlink="">
      <xdr:nvSpPr>
        <xdr:cNvPr id="141" name="円/楕円 140"/>
        <xdr:cNvSpPr/>
      </xdr:nvSpPr>
      <xdr:spPr>
        <a:xfrm>
          <a:off x="2857500" y="98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46186</xdr:rowOff>
    </xdr:from>
    <xdr:ext cx="534377" cy="259045"/>
    <xdr:sp macro="" textlink="">
      <xdr:nvSpPr>
        <xdr:cNvPr id="142" name="テキスト ボックス 141"/>
        <xdr:cNvSpPr txBox="1"/>
      </xdr:nvSpPr>
      <xdr:spPr>
        <a:xfrm>
          <a:off x="2641111" y="99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59506</xdr:rowOff>
    </xdr:from>
    <xdr:to>
      <xdr:col>3</xdr:col>
      <xdr:colOff>3175</xdr:colOff>
      <xdr:row>57</xdr:row>
      <xdr:rowOff>161106</xdr:rowOff>
    </xdr:to>
    <xdr:sp macro="" textlink="">
      <xdr:nvSpPr>
        <xdr:cNvPr id="143" name="円/楕円 142"/>
        <xdr:cNvSpPr/>
      </xdr:nvSpPr>
      <xdr:spPr>
        <a:xfrm>
          <a:off x="1968500" y="98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6183</xdr:rowOff>
    </xdr:from>
    <xdr:ext cx="534377" cy="259045"/>
    <xdr:sp macro="" textlink="">
      <xdr:nvSpPr>
        <xdr:cNvPr id="144" name="テキスト ボックス 143"/>
        <xdr:cNvSpPr txBox="1"/>
      </xdr:nvSpPr>
      <xdr:spPr>
        <a:xfrm>
          <a:off x="1752111" y="96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98307</xdr:rowOff>
    </xdr:from>
    <xdr:to>
      <xdr:col>1</xdr:col>
      <xdr:colOff>485775</xdr:colOff>
      <xdr:row>58</xdr:row>
      <xdr:rowOff>28457</xdr:rowOff>
    </xdr:to>
    <xdr:sp macro="" textlink="">
      <xdr:nvSpPr>
        <xdr:cNvPr id="145" name="円/楕円 144"/>
        <xdr:cNvSpPr/>
      </xdr:nvSpPr>
      <xdr:spPr>
        <a:xfrm>
          <a:off x="1079500" y="98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19584</xdr:rowOff>
    </xdr:from>
    <xdr:ext cx="534377" cy="259045"/>
    <xdr:sp macro="" textlink="">
      <xdr:nvSpPr>
        <xdr:cNvPr id="146" name="テキスト ボックス 145"/>
        <xdr:cNvSpPr txBox="1"/>
      </xdr:nvSpPr>
      <xdr:spPr>
        <a:xfrm>
          <a:off x="863111" y="99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77246</xdr:rowOff>
    </xdr:from>
    <xdr:to>
      <xdr:col>6</xdr:col>
      <xdr:colOff>511175</xdr:colOff>
      <xdr:row>77</xdr:row>
      <xdr:rowOff>78527</xdr:rowOff>
    </xdr:to>
    <xdr:cxnSp macro="">
      <xdr:nvCxnSpPr>
        <xdr:cNvPr id="173" name="直線コネクタ 172"/>
        <xdr:cNvCxnSpPr/>
      </xdr:nvCxnSpPr>
      <xdr:spPr>
        <a:xfrm flipV="1">
          <a:off x="3797300" y="13278896"/>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74366</xdr:rowOff>
    </xdr:from>
    <xdr:to>
      <xdr:col>5</xdr:col>
      <xdr:colOff>358775</xdr:colOff>
      <xdr:row>77</xdr:row>
      <xdr:rowOff>78527</xdr:rowOff>
    </xdr:to>
    <xdr:cxnSp macro="">
      <xdr:nvCxnSpPr>
        <xdr:cNvPr id="176" name="直線コネクタ 175"/>
        <xdr:cNvCxnSpPr/>
      </xdr:nvCxnSpPr>
      <xdr:spPr>
        <a:xfrm>
          <a:off x="2908300" y="1327601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74366</xdr:rowOff>
    </xdr:from>
    <xdr:to>
      <xdr:col>4</xdr:col>
      <xdr:colOff>155575</xdr:colOff>
      <xdr:row>77</xdr:row>
      <xdr:rowOff>138374</xdr:rowOff>
    </xdr:to>
    <xdr:cxnSp macro="">
      <xdr:nvCxnSpPr>
        <xdr:cNvPr id="179" name="直線コネクタ 178"/>
        <xdr:cNvCxnSpPr/>
      </xdr:nvCxnSpPr>
      <xdr:spPr>
        <a:xfrm flipV="1">
          <a:off x="2019300" y="132760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138374</xdr:rowOff>
    </xdr:from>
    <xdr:to>
      <xdr:col>2</xdr:col>
      <xdr:colOff>638175</xdr:colOff>
      <xdr:row>77</xdr:row>
      <xdr:rowOff>150764</xdr:rowOff>
    </xdr:to>
    <xdr:cxnSp macro="">
      <xdr:nvCxnSpPr>
        <xdr:cNvPr id="182" name="直線コネクタ 181"/>
        <xdr:cNvCxnSpPr/>
      </xdr:nvCxnSpPr>
      <xdr:spPr>
        <a:xfrm flipV="1">
          <a:off x="1130300" y="13340024"/>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26446</xdr:rowOff>
    </xdr:from>
    <xdr:to>
      <xdr:col>6</xdr:col>
      <xdr:colOff>561975</xdr:colOff>
      <xdr:row>77</xdr:row>
      <xdr:rowOff>128046</xdr:rowOff>
    </xdr:to>
    <xdr:sp macro="" textlink="">
      <xdr:nvSpPr>
        <xdr:cNvPr id="192" name="円/楕円 191"/>
        <xdr:cNvSpPr/>
      </xdr:nvSpPr>
      <xdr:spPr>
        <a:xfrm>
          <a:off x="45847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4873</xdr:rowOff>
    </xdr:from>
    <xdr:ext cx="469744" cy="259045"/>
    <xdr:sp macro="" textlink="">
      <xdr:nvSpPr>
        <xdr:cNvPr id="193" name="維持補修費該当値テキスト"/>
        <xdr:cNvSpPr txBox="1"/>
      </xdr:nvSpPr>
      <xdr:spPr>
        <a:xfrm>
          <a:off x="4686300" y="132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27727</xdr:rowOff>
    </xdr:from>
    <xdr:to>
      <xdr:col>5</xdr:col>
      <xdr:colOff>409575</xdr:colOff>
      <xdr:row>77</xdr:row>
      <xdr:rowOff>129327</xdr:rowOff>
    </xdr:to>
    <xdr:sp macro="" textlink="">
      <xdr:nvSpPr>
        <xdr:cNvPr id="194" name="円/楕円 193"/>
        <xdr:cNvSpPr/>
      </xdr:nvSpPr>
      <xdr:spPr>
        <a:xfrm>
          <a:off x="3746500" y="132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120454</xdr:rowOff>
    </xdr:from>
    <xdr:ext cx="469744" cy="259045"/>
    <xdr:sp macro="" textlink="">
      <xdr:nvSpPr>
        <xdr:cNvPr id="195" name="テキスト ボックス 194"/>
        <xdr:cNvSpPr txBox="1"/>
      </xdr:nvSpPr>
      <xdr:spPr>
        <a:xfrm>
          <a:off x="3562427" y="133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23566</xdr:rowOff>
    </xdr:from>
    <xdr:to>
      <xdr:col>4</xdr:col>
      <xdr:colOff>206375</xdr:colOff>
      <xdr:row>77</xdr:row>
      <xdr:rowOff>125166</xdr:rowOff>
    </xdr:to>
    <xdr:sp macro="" textlink="">
      <xdr:nvSpPr>
        <xdr:cNvPr id="196" name="円/楕円 195"/>
        <xdr:cNvSpPr/>
      </xdr:nvSpPr>
      <xdr:spPr>
        <a:xfrm>
          <a:off x="2857500" y="132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116293</xdr:rowOff>
    </xdr:from>
    <xdr:ext cx="469744" cy="259045"/>
    <xdr:sp macro="" textlink="">
      <xdr:nvSpPr>
        <xdr:cNvPr id="197" name="テキスト ボックス 196"/>
        <xdr:cNvSpPr txBox="1"/>
      </xdr:nvSpPr>
      <xdr:spPr>
        <a:xfrm>
          <a:off x="2673427" y="133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87574</xdr:rowOff>
    </xdr:from>
    <xdr:to>
      <xdr:col>3</xdr:col>
      <xdr:colOff>3175</xdr:colOff>
      <xdr:row>78</xdr:row>
      <xdr:rowOff>17724</xdr:rowOff>
    </xdr:to>
    <xdr:sp macro="" textlink="">
      <xdr:nvSpPr>
        <xdr:cNvPr id="198" name="円/楕円 197"/>
        <xdr:cNvSpPr/>
      </xdr:nvSpPr>
      <xdr:spPr>
        <a:xfrm>
          <a:off x="19685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8851</xdr:rowOff>
    </xdr:from>
    <xdr:ext cx="469744" cy="259045"/>
    <xdr:sp macro="" textlink="">
      <xdr:nvSpPr>
        <xdr:cNvPr id="199" name="テキスト ボックス 198"/>
        <xdr:cNvSpPr txBox="1"/>
      </xdr:nvSpPr>
      <xdr:spPr>
        <a:xfrm>
          <a:off x="1784427" y="133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99964</xdr:rowOff>
    </xdr:from>
    <xdr:to>
      <xdr:col>1</xdr:col>
      <xdr:colOff>485775</xdr:colOff>
      <xdr:row>78</xdr:row>
      <xdr:rowOff>30114</xdr:rowOff>
    </xdr:to>
    <xdr:sp macro="" textlink="">
      <xdr:nvSpPr>
        <xdr:cNvPr id="200" name="円/楕円 199"/>
        <xdr:cNvSpPr/>
      </xdr:nvSpPr>
      <xdr:spPr>
        <a:xfrm>
          <a:off x="1079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21241</xdr:rowOff>
    </xdr:from>
    <xdr:ext cx="469744" cy="259045"/>
    <xdr:sp macro="" textlink="">
      <xdr:nvSpPr>
        <xdr:cNvPr id="201" name="テキスト ボックス 200"/>
        <xdr:cNvSpPr txBox="1"/>
      </xdr:nvSpPr>
      <xdr:spPr>
        <a:xfrm>
          <a:off x="895427"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128003</xdr:rowOff>
    </xdr:from>
    <xdr:to>
      <xdr:col>6</xdr:col>
      <xdr:colOff>511175</xdr:colOff>
      <xdr:row>98</xdr:row>
      <xdr:rowOff>18362</xdr:rowOff>
    </xdr:to>
    <xdr:cxnSp macro="">
      <xdr:nvCxnSpPr>
        <xdr:cNvPr id="235" name="直線コネクタ 234"/>
        <xdr:cNvCxnSpPr/>
      </xdr:nvCxnSpPr>
      <xdr:spPr>
        <a:xfrm flipV="1">
          <a:off x="3797300" y="16758653"/>
          <a:ext cx="838200" cy="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18362</xdr:rowOff>
    </xdr:from>
    <xdr:to>
      <xdr:col>5</xdr:col>
      <xdr:colOff>358775</xdr:colOff>
      <xdr:row>98</xdr:row>
      <xdr:rowOff>75121</xdr:rowOff>
    </xdr:to>
    <xdr:cxnSp macro="">
      <xdr:nvCxnSpPr>
        <xdr:cNvPr id="238" name="直線コネクタ 237"/>
        <xdr:cNvCxnSpPr/>
      </xdr:nvCxnSpPr>
      <xdr:spPr>
        <a:xfrm flipV="1">
          <a:off x="2908300" y="16820462"/>
          <a:ext cx="889000" cy="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75121</xdr:rowOff>
    </xdr:from>
    <xdr:to>
      <xdr:col>4</xdr:col>
      <xdr:colOff>155575</xdr:colOff>
      <xdr:row>98</xdr:row>
      <xdr:rowOff>86627</xdr:rowOff>
    </xdr:to>
    <xdr:cxnSp macro="">
      <xdr:nvCxnSpPr>
        <xdr:cNvPr id="241" name="直線コネクタ 240"/>
        <xdr:cNvCxnSpPr/>
      </xdr:nvCxnSpPr>
      <xdr:spPr>
        <a:xfrm flipV="1">
          <a:off x="2019300" y="16877221"/>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86627</xdr:rowOff>
    </xdr:from>
    <xdr:to>
      <xdr:col>2</xdr:col>
      <xdr:colOff>638175</xdr:colOff>
      <xdr:row>98</xdr:row>
      <xdr:rowOff>97086</xdr:rowOff>
    </xdr:to>
    <xdr:cxnSp macro="">
      <xdr:nvCxnSpPr>
        <xdr:cNvPr id="244" name="直線コネクタ 243"/>
        <xdr:cNvCxnSpPr/>
      </xdr:nvCxnSpPr>
      <xdr:spPr>
        <a:xfrm flipV="1">
          <a:off x="1130300" y="16888727"/>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77203</xdr:rowOff>
    </xdr:from>
    <xdr:to>
      <xdr:col>6</xdr:col>
      <xdr:colOff>561975</xdr:colOff>
      <xdr:row>98</xdr:row>
      <xdr:rowOff>7353</xdr:rowOff>
    </xdr:to>
    <xdr:sp macro="" textlink="">
      <xdr:nvSpPr>
        <xdr:cNvPr id="254" name="円/楕円 253"/>
        <xdr:cNvSpPr/>
      </xdr:nvSpPr>
      <xdr:spPr>
        <a:xfrm>
          <a:off x="4584700" y="167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55630</xdr:rowOff>
    </xdr:from>
    <xdr:ext cx="534377" cy="259045"/>
    <xdr:sp macro="" textlink="">
      <xdr:nvSpPr>
        <xdr:cNvPr id="255" name="扶助費該当値テキスト"/>
        <xdr:cNvSpPr txBox="1"/>
      </xdr:nvSpPr>
      <xdr:spPr>
        <a:xfrm>
          <a:off x="4686300" y="166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139012</xdr:rowOff>
    </xdr:from>
    <xdr:to>
      <xdr:col>5</xdr:col>
      <xdr:colOff>409575</xdr:colOff>
      <xdr:row>98</xdr:row>
      <xdr:rowOff>69162</xdr:rowOff>
    </xdr:to>
    <xdr:sp macro="" textlink="">
      <xdr:nvSpPr>
        <xdr:cNvPr id="256" name="円/楕円 255"/>
        <xdr:cNvSpPr/>
      </xdr:nvSpPr>
      <xdr:spPr>
        <a:xfrm>
          <a:off x="3746500" y="1676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60289</xdr:rowOff>
    </xdr:from>
    <xdr:ext cx="534377" cy="259045"/>
    <xdr:sp macro="" textlink="">
      <xdr:nvSpPr>
        <xdr:cNvPr id="257" name="テキスト ボックス 256"/>
        <xdr:cNvSpPr txBox="1"/>
      </xdr:nvSpPr>
      <xdr:spPr>
        <a:xfrm>
          <a:off x="3530111" y="168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24321</xdr:rowOff>
    </xdr:from>
    <xdr:to>
      <xdr:col>4</xdr:col>
      <xdr:colOff>206375</xdr:colOff>
      <xdr:row>98</xdr:row>
      <xdr:rowOff>125921</xdr:rowOff>
    </xdr:to>
    <xdr:sp macro="" textlink="">
      <xdr:nvSpPr>
        <xdr:cNvPr id="258" name="円/楕円 257"/>
        <xdr:cNvSpPr/>
      </xdr:nvSpPr>
      <xdr:spPr>
        <a:xfrm>
          <a:off x="2857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117048</xdr:rowOff>
    </xdr:from>
    <xdr:ext cx="534377" cy="259045"/>
    <xdr:sp macro="" textlink="">
      <xdr:nvSpPr>
        <xdr:cNvPr id="259" name="テキスト ボックス 258"/>
        <xdr:cNvSpPr txBox="1"/>
      </xdr:nvSpPr>
      <xdr:spPr>
        <a:xfrm>
          <a:off x="2641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35827</xdr:rowOff>
    </xdr:from>
    <xdr:to>
      <xdr:col>3</xdr:col>
      <xdr:colOff>3175</xdr:colOff>
      <xdr:row>98</xdr:row>
      <xdr:rowOff>137427</xdr:rowOff>
    </xdr:to>
    <xdr:sp macro="" textlink="">
      <xdr:nvSpPr>
        <xdr:cNvPr id="260" name="円/楕円 259"/>
        <xdr:cNvSpPr/>
      </xdr:nvSpPr>
      <xdr:spPr>
        <a:xfrm>
          <a:off x="1968500" y="1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128554</xdr:rowOff>
    </xdr:from>
    <xdr:ext cx="534377" cy="259045"/>
    <xdr:sp macro="" textlink="">
      <xdr:nvSpPr>
        <xdr:cNvPr id="261" name="テキスト ボックス 260"/>
        <xdr:cNvSpPr txBox="1"/>
      </xdr:nvSpPr>
      <xdr:spPr>
        <a:xfrm>
          <a:off x="1752111" y="169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46286</xdr:rowOff>
    </xdr:from>
    <xdr:to>
      <xdr:col>1</xdr:col>
      <xdr:colOff>485775</xdr:colOff>
      <xdr:row>98</xdr:row>
      <xdr:rowOff>147886</xdr:rowOff>
    </xdr:to>
    <xdr:sp macro="" textlink="">
      <xdr:nvSpPr>
        <xdr:cNvPr id="262" name="円/楕円 261"/>
        <xdr:cNvSpPr/>
      </xdr:nvSpPr>
      <xdr:spPr>
        <a:xfrm>
          <a:off x="1079500" y="168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139013</xdr:rowOff>
    </xdr:from>
    <xdr:ext cx="534377" cy="259045"/>
    <xdr:sp macro="" textlink="">
      <xdr:nvSpPr>
        <xdr:cNvPr id="263" name="テキスト ボックス 262"/>
        <xdr:cNvSpPr txBox="1"/>
      </xdr:nvSpPr>
      <xdr:spPr>
        <a:xfrm>
          <a:off x="863111" y="169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166457</xdr:rowOff>
    </xdr:from>
    <xdr:to>
      <xdr:col>15</xdr:col>
      <xdr:colOff>180975</xdr:colOff>
      <xdr:row>33</xdr:row>
      <xdr:rowOff>165891</xdr:rowOff>
    </xdr:to>
    <xdr:cxnSp macro="">
      <xdr:nvCxnSpPr>
        <xdr:cNvPr id="294" name="直線コネクタ 293"/>
        <xdr:cNvCxnSpPr/>
      </xdr:nvCxnSpPr>
      <xdr:spPr>
        <a:xfrm flipV="1">
          <a:off x="9639300" y="5652857"/>
          <a:ext cx="838200" cy="1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165891</xdr:rowOff>
    </xdr:from>
    <xdr:to>
      <xdr:col>14</xdr:col>
      <xdr:colOff>28575</xdr:colOff>
      <xdr:row>35</xdr:row>
      <xdr:rowOff>133125</xdr:rowOff>
    </xdr:to>
    <xdr:cxnSp macro="">
      <xdr:nvCxnSpPr>
        <xdr:cNvPr id="297" name="直線コネクタ 296"/>
        <xdr:cNvCxnSpPr/>
      </xdr:nvCxnSpPr>
      <xdr:spPr>
        <a:xfrm flipV="1">
          <a:off x="8750300" y="5823741"/>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133125</xdr:rowOff>
    </xdr:from>
    <xdr:to>
      <xdr:col>12</xdr:col>
      <xdr:colOff>511175</xdr:colOff>
      <xdr:row>36</xdr:row>
      <xdr:rowOff>34522</xdr:rowOff>
    </xdr:to>
    <xdr:cxnSp macro="">
      <xdr:nvCxnSpPr>
        <xdr:cNvPr id="300" name="直線コネクタ 299"/>
        <xdr:cNvCxnSpPr/>
      </xdr:nvCxnSpPr>
      <xdr:spPr>
        <a:xfrm flipV="1">
          <a:off x="7861300" y="6133875"/>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119355</xdr:rowOff>
    </xdr:from>
    <xdr:to>
      <xdr:col>11</xdr:col>
      <xdr:colOff>307975</xdr:colOff>
      <xdr:row>36</xdr:row>
      <xdr:rowOff>34522</xdr:rowOff>
    </xdr:to>
    <xdr:cxnSp macro="">
      <xdr:nvCxnSpPr>
        <xdr:cNvPr id="303" name="直線コネクタ 302"/>
        <xdr:cNvCxnSpPr/>
      </xdr:nvCxnSpPr>
      <xdr:spPr>
        <a:xfrm>
          <a:off x="6972300" y="6120105"/>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115657</xdr:rowOff>
    </xdr:from>
    <xdr:to>
      <xdr:col>15</xdr:col>
      <xdr:colOff>231775</xdr:colOff>
      <xdr:row>33</xdr:row>
      <xdr:rowOff>45807</xdr:rowOff>
    </xdr:to>
    <xdr:sp macro="" textlink="">
      <xdr:nvSpPr>
        <xdr:cNvPr id="313" name="円/楕円 312"/>
        <xdr:cNvSpPr/>
      </xdr:nvSpPr>
      <xdr:spPr>
        <a:xfrm>
          <a:off x="10426700" y="5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138534</xdr:rowOff>
    </xdr:from>
    <xdr:ext cx="599010" cy="259045"/>
    <xdr:sp macro="" textlink="">
      <xdr:nvSpPr>
        <xdr:cNvPr id="314" name="補助費等該当値テキスト"/>
        <xdr:cNvSpPr txBox="1"/>
      </xdr:nvSpPr>
      <xdr:spPr>
        <a:xfrm>
          <a:off x="10528300" y="545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104,042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115091</xdr:rowOff>
    </xdr:from>
    <xdr:to>
      <xdr:col>14</xdr:col>
      <xdr:colOff>79375</xdr:colOff>
      <xdr:row>34</xdr:row>
      <xdr:rowOff>45241</xdr:rowOff>
    </xdr:to>
    <xdr:sp macro="" textlink="">
      <xdr:nvSpPr>
        <xdr:cNvPr id="315" name="円/楕円 314"/>
        <xdr:cNvSpPr/>
      </xdr:nvSpPr>
      <xdr:spPr>
        <a:xfrm>
          <a:off x="9588500" y="57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61768</xdr:rowOff>
    </xdr:from>
    <xdr:ext cx="534377" cy="259045"/>
    <xdr:sp macro="" textlink="">
      <xdr:nvSpPr>
        <xdr:cNvPr id="316" name="テキスト ボックス 315"/>
        <xdr:cNvSpPr txBox="1"/>
      </xdr:nvSpPr>
      <xdr:spPr>
        <a:xfrm>
          <a:off x="9372111" y="5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82325</xdr:rowOff>
    </xdr:from>
    <xdr:to>
      <xdr:col>12</xdr:col>
      <xdr:colOff>561975</xdr:colOff>
      <xdr:row>36</xdr:row>
      <xdr:rowOff>12475</xdr:rowOff>
    </xdr:to>
    <xdr:sp macro="" textlink="">
      <xdr:nvSpPr>
        <xdr:cNvPr id="317" name="円/楕円 316"/>
        <xdr:cNvSpPr/>
      </xdr:nvSpPr>
      <xdr:spPr>
        <a:xfrm>
          <a:off x="8699500" y="60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29002</xdr:rowOff>
    </xdr:from>
    <xdr:ext cx="534377" cy="259045"/>
    <xdr:sp macro="" textlink="">
      <xdr:nvSpPr>
        <xdr:cNvPr id="318" name="テキスト ボックス 317"/>
        <xdr:cNvSpPr txBox="1"/>
      </xdr:nvSpPr>
      <xdr:spPr>
        <a:xfrm>
          <a:off x="8483111" y="58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155172</xdr:rowOff>
    </xdr:from>
    <xdr:to>
      <xdr:col>11</xdr:col>
      <xdr:colOff>358775</xdr:colOff>
      <xdr:row>36</xdr:row>
      <xdr:rowOff>85322</xdr:rowOff>
    </xdr:to>
    <xdr:sp macro="" textlink="">
      <xdr:nvSpPr>
        <xdr:cNvPr id="319" name="円/楕円 318"/>
        <xdr:cNvSpPr/>
      </xdr:nvSpPr>
      <xdr:spPr>
        <a:xfrm>
          <a:off x="7810500" y="6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76449</xdr:rowOff>
    </xdr:from>
    <xdr:ext cx="534377" cy="259045"/>
    <xdr:sp macro="" textlink="">
      <xdr:nvSpPr>
        <xdr:cNvPr id="320" name="テキスト ボックス 319"/>
        <xdr:cNvSpPr txBox="1"/>
      </xdr:nvSpPr>
      <xdr:spPr>
        <a:xfrm>
          <a:off x="7594111" y="6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68555</xdr:rowOff>
    </xdr:from>
    <xdr:to>
      <xdr:col>10</xdr:col>
      <xdr:colOff>155575</xdr:colOff>
      <xdr:row>35</xdr:row>
      <xdr:rowOff>170155</xdr:rowOff>
    </xdr:to>
    <xdr:sp macro="" textlink="">
      <xdr:nvSpPr>
        <xdr:cNvPr id="321" name="円/楕円 320"/>
        <xdr:cNvSpPr/>
      </xdr:nvSpPr>
      <xdr:spPr>
        <a:xfrm>
          <a:off x="6921500" y="60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15232</xdr:rowOff>
    </xdr:from>
    <xdr:ext cx="534377" cy="259045"/>
    <xdr:sp macro="" textlink="">
      <xdr:nvSpPr>
        <xdr:cNvPr id="322" name="テキスト ボックス 321"/>
        <xdr:cNvSpPr txBox="1"/>
      </xdr:nvSpPr>
      <xdr:spPr>
        <a:xfrm>
          <a:off x="6705111" y="58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71579</xdr:rowOff>
    </xdr:from>
    <xdr:to>
      <xdr:col>15</xdr:col>
      <xdr:colOff>180975</xdr:colOff>
      <xdr:row>58</xdr:row>
      <xdr:rowOff>115148</xdr:rowOff>
    </xdr:to>
    <xdr:cxnSp macro="">
      <xdr:nvCxnSpPr>
        <xdr:cNvPr id="351" name="直線コネクタ 350"/>
        <xdr:cNvCxnSpPr/>
      </xdr:nvCxnSpPr>
      <xdr:spPr>
        <a:xfrm flipV="1">
          <a:off x="9639300" y="10015679"/>
          <a:ext cx="838200" cy="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115148</xdr:rowOff>
    </xdr:from>
    <xdr:to>
      <xdr:col>14</xdr:col>
      <xdr:colOff>28575</xdr:colOff>
      <xdr:row>58</xdr:row>
      <xdr:rowOff>138668</xdr:rowOff>
    </xdr:to>
    <xdr:cxnSp macro="">
      <xdr:nvCxnSpPr>
        <xdr:cNvPr id="354" name="直線コネクタ 353"/>
        <xdr:cNvCxnSpPr/>
      </xdr:nvCxnSpPr>
      <xdr:spPr>
        <a:xfrm flipV="1">
          <a:off x="8750300" y="10059248"/>
          <a:ext cx="8890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138668</xdr:rowOff>
    </xdr:from>
    <xdr:to>
      <xdr:col>12</xdr:col>
      <xdr:colOff>511175</xdr:colOff>
      <xdr:row>58</xdr:row>
      <xdr:rowOff>166614</xdr:rowOff>
    </xdr:to>
    <xdr:cxnSp macro="">
      <xdr:nvCxnSpPr>
        <xdr:cNvPr id="357" name="直線コネクタ 356"/>
        <xdr:cNvCxnSpPr/>
      </xdr:nvCxnSpPr>
      <xdr:spPr>
        <a:xfrm flipV="1">
          <a:off x="7861300" y="10082768"/>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164817</xdr:rowOff>
    </xdr:from>
    <xdr:to>
      <xdr:col>11</xdr:col>
      <xdr:colOff>307975</xdr:colOff>
      <xdr:row>58</xdr:row>
      <xdr:rowOff>166614</xdr:rowOff>
    </xdr:to>
    <xdr:cxnSp macro="">
      <xdr:nvCxnSpPr>
        <xdr:cNvPr id="360" name="直線コネクタ 359"/>
        <xdr:cNvCxnSpPr/>
      </xdr:nvCxnSpPr>
      <xdr:spPr>
        <a:xfrm>
          <a:off x="6972300" y="1010891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20779</xdr:rowOff>
    </xdr:from>
    <xdr:to>
      <xdr:col>15</xdr:col>
      <xdr:colOff>231775</xdr:colOff>
      <xdr:row>58</xdr:row>
      <xdr:rowOff>122379</xdr:rowOff>
    </xdr:to>
    <xdr:sp macro="" textlink="">
      <xdr:nvSpPr>
        <xdr:cNvPr id="370" name="円/楕円 369"/>
        <xdr:cNvSpPr/>
      </xdr:nvSpPr>
      <xdr:spPr>
        <a:xfrm>
          <a:off x="10426700" y="9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64348</xdr:rowOff>
    </xdr:from>
    <xdr:to>
      <xdr:col>14</xdr:col>
      <xdr:colOff>79375</xdr:colOff>
      <xdr:row>58</xdr:row>
      <xdr:rowOff>165948</xdr:rowOff>
    </xdr:to>
    <xdr:sp macro="" textlink="">
      <xdr:nvSpPr>
        <xdr:cNvPr id="372" name="円/楕円 371"/>
        <xdr:cNvSpPr/>
      </xdr:nvSpPr>
      <xdr:spPr>
        <a:xfrm>
          <a:off x="9588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157075</xdr:rowOff>
    </xdr:from>
    <xdr:ext cx="534377" cy="259045"/>
    <xdr:sp macro="" textlink="">
      <xdr:nvSpPr>
        <xdr:cNvPr id="373" name="テキスト ボックス 372"/>
        <xdr:cNvSpPr txBox="1"/>
      </xdr:nvSpPr>
      <xdr:spPr>
        <a:xfrm>
          <a:off x="9372111" y="101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87868</xdr:rowOff>
    </xdr:from>
    <xdr:to>
      <xdr:col>12</xdr:col>
      <xdr:colOff>561975</xdr:colOff>
      <xdr:row>59</xdr:row>
      <xdr:rowOff>18018</xdr:rowOff>
    </xdr:to>
    <xdr:sp macro="" textlink="">
      <xdr:nvSpPr>
        <xdr:cNvPr id="374" name="円/楕円 373"/>
        <xdr:cNvSpPr/>
      </xdr:nvSpPr>
      <xdr:spPr>
        <a:xfrm>
          <a:off x="8699500" y="100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9145</xdr:rowOff>
    </xdr:from>
    <xdr:ext cx="534377" cy="259045"/>
    <xdr:sp macro="" textlink="">
      <xdr:nvSpPr>
        <xdr:cNvPr id="375" name="テキスト ボックス 374"/>
        <xdr:cNvSpPr txBox="1"/>
      </xdr:nvSpPr>
      <xdr:spPr>
        <a:xfrm>
          <a:off x="8483111" y="1012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115814</xdr:rowOff>
    </xdr:from>
    <xdr:to>
      <xdr:col>11</xdr:col>
      <xdr:colOff>358775</xdr:colOff>
      <xdr:row>59</xdr:row>
      <xdr:rowOff>45964</xdr:rowOff>
    </xdr:to>
    <xdr:sp macro="" textlink="">
      <xdr:nvSpPr>
        <xdr:cNvPr id="376" name="円/楕円 375"/>
        <xdr:cNvSpPr/>
      </xdr:nvSpPr>
      <xdr:spPr>
        <a:xfrm>
          <a:off x="7810500" y="100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37091</xdr:rowOff>
    </xdr:from>
    <xdr:ext cx="534377" cy="259045"/>
    <xdr:sp macro="" textlink="">
      <xdr:nvSpPr>
        <xdr:cNvPr id="377" name="テキスト ボックス 376"/>
        <xdr:cNvSpPr txBox="1"/>
      </xdr:nvSpPr>
      <xdr:spPr>
        <a:xfrm>
          <a:off x="7594111" y="1015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114017</xdr:rowOff>
    </xdr:from>
    <xdr:to>
      <xdr:col>10</xdr:col>
      <xdr:colOff>155575</xdr:colOff>
      <xdr:row>59</xdr:row>
      <xdr:rowOff>44167</xdr:rowOff>
    </xdr:to>
    <xdr:sp macro="" textlink="">
      <xdr:nvSpPr>
        <xdr:cNvPr id="378" name="円/楕円 377"/>
        <xdr:cNvSpPr/>
      </xdr:nvSpPr>
      <xdr:spPr>
        <a:xfrm>
          <a:off x="6921500" y="100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35294</xdr:rowOff>
    </xdr:from>
    <xdr:ext cx="534377" cy="259045"/>
    <xdr:sp macro="" textlink="">
      <xdr:nvSpPr>
        <xdr:cNvPr id="379" name="テキスト ボックス 378"/>
        <xdr:cNvSpPr txBox="1"/>
      </xdr:nvSpPr>
      <xdr:spPr>
        <a:xfrm>
          <a:off x="6705111" y="101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167244</xdr:rowOff>
    </xdr:from>
    <xdr:to>
      <xdr:col>15</xdr:col>
      <xdr:colOff>180975</xdr:colOff>
      <xdr:row>78</xdr:row>
      <xdr:rowOff>58350</xdr:rowOff>
    </xdr:to>
    <xdr:cxnSp macro="">
      <xdr:nvCxnSpPr>
        <xdr:cNvPr id="406" name="直線コネクタ 405"/>
        <xdr:cNvCxnSpPr/>
      </xdr:nvCxnSpPr>
      <xdr:spPr>
        <a:xfrm flipV="1">
          <a:off x="9639300" y="13368894"/>
          <a:ext cx="8382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116444</xdr:rowOff>
    </xdr:from>
    <xdr:to>
      <xdr:col>15</xdr:col>
      <xdr:colOff>231775</xdr:colOff>
      <xdr:row>78</xdr:row>
      <xdr:rowOff>46594</xdr:rowOff>
    </xdr:to>
    <xdr:sp macro="" textlink="">
      <xdr:nvSpPr>
        <xdr:cNvPr id="416" name="円/楕円 415"/>
        <xdr:cNvSpPr/>
      </xdr:nvSpPr>
      <xdr:spPr>
        <a:xfrm>
          <a:off x="10426700" y="133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139321</xdr:rowOff>
    </xdr:from>
    <xdr:ext cx="534377" cy="259045"/>
    <xdr:sp macro="" textlink="">
      <xdr:nvSpPr>
        <xdr:cNvPr id="417" name="普通建設事業費 （ うち新規整備　）該当値テキスト"/>
        <xdr:cNvSpPr txBox="1"/>
      </xdr:nvSpPr>
      <xdr:spPr>
        <a:xfrm>
          <a:off x="10528300" y="131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7550</xdr:rowOff>
    </xdr:from>
    <xdr:to>
      <xdr:col>14</xdr:col>
      <xdr:colOff>79375</xdr:colOff>
      <xdr:row>78</xdr:row>
      <xdr:rowOff>109150</xdr:rowOff>
    </xdr:to>
    <xdr:sp macro="" textlink="">
      <xdr:nvSpPr>
        <xdr:cNvPr id="418" name="円/楕円 417"/>
        <xdr:cNvSpPr/>
      </xdr:nvSpPr>
      <xdr:spPr>
        <a:xfrm>
          <a:off x="9588500" y="13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100277</xdr:rowOff>
    </xdr:from>
    <xdr:ext cx="534377" cy="259045"/>
    <xdr:sp macro="" textlink="">
      <xdr:nvSpPr>
        <xdr:cNvPr id="419" name="テキスト ボックス 418"/>
        <xdr:cNvSpPr txBox="1"/>
      </xdr:nvSpPr>
      <xdr:spPr>
        <a:xfrm>
          <a:off x="9372111" y="134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125495</xdr:rowOff>
    </xdr:from>
    <xdr:to>
      <xdr:col>15</xdr:col>
      <xdr:colOff>180975</xdr:colOff>
      <xdr:row>98</xdr:row>
      <xdr:rowOff>167508</xdr:rowOff>
    </xdr:to>
    <xdr:cxnSp macro="">
      <xdr:nvCxnSpPr>
        <xdr:cNvPr id="450" name="直線コネクタ 449"/>
        <xdr:cNvCxnSpPr/>
      </xdr:nvCxnSpPr>
      <xdr:spPr>
        <a:xfrm>
          <a:off x="9639300" y="16927595"/>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116708</xdr:rowOff>
    </xdr:from>
    <xdr:to>
      <xdr:col>15</xdr:col>
      <xdr:colOff>231775</xdr:colOff>
      <xdr:row>99</xdr:row>
      <xdr:rowOff>46858</xdr:rowOff>
    </xdr:to>
    <xdr:sp macro="" textlink="">
      <xdr:nvSpPr>
        <xdr:cNvPr id="460" name="円/楕円 459"/>
        <xdr:cNvSpPr/>
      </xdr:nvSpPr>
      <xdr:spPr>
        <a:xfrm>
          <a:off x="10426700" y="169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31635</xdr:rowOff>
    </xdr:from>
    <xdr:ext cx="469744" cy="259045"/>
    <xdr:sp macro="" textlink="">
      <xdr:nvSpPr>
        <xdr:cNvPr id="461" name="普通建設事業費 （ うち更新整備　）該当値テキスト"/>
        <xdr:cNvSpPr txBox="1"/>
      </xdr:nvSpPr>
      <xdr:spPr>
        <a:xfrm>
          <a:off x="10528300" y="168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74695</xdr:rowOff>
    </xdr:from>
    <xdr:to>
      <xdr:col>14</xdr:col>
      <xdr:colOff>79375</xdr:colOff>
      <xdr:row>99</xdr:row>
      <xdr:rowOff>4845</xdr:rowOff>
    </xdr:to>
    <xdr:sp macro="" textlink="">
      <xdr:nvSpPr>
        <xdr:cNvPr id="462" name="円/楕円 461"/>
        <xdr:cNvSpPr/>
      </xdr:nvSpPr>
      <xdr:spPr>
        <a:xfrm>
          <a:off x="9588500" y="168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167422</xdr:rowOff>
    </xdr:from>
    <xdr:ext cx="469744" cy="259045"/>
    <xdr:sp macro="" textlink="">
      <xdr:nvSpPr>
        <xdr:cNvPr id="463" name="テキスト ボックス 462"/>
        <xdr:cNvSpPr txBox="1"/>
      </xdr:nvSpPr>
      <xdr:spPr>
        <a:xfrm>
          <a:off x="9404427" y="1696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166332</xdr:rowOff>
    </xdr:from>
    <xdr:to>
      <xdr:col>23</xdr:col>
      <xdr:colOff>517525</xdr:colOff>
      <xdr:row>37</xdr:row>
      <xdr:rowOff>169012</xdr:rowOff>
    </xdr:to>
    <xdr:cxnSp macro="">
      <xdr:nvCxnSpPr>
        <xdr:cNvPr id="488" name="直線コネクタ 487"/>
        <xdr:cNvCxnSpPr/>
      </xdr:nvCxnSpPr>
      <xdr:spPr>
        <a:xfrm flipV="1">
          <a:off x="15481300" y="6509982"/>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124967</xdr:rowOff>
    </xdr:from>
    <xdr:to>
      <xdr:col>22</xdr:col>
      <xdr:colOff>365125</xdr:colOff>
      <xdr:row>37</xdr:row>
      <xdr:rowOff>169012</xdr:rowOff>
    </xdr:to>
    <xdr:cxnSp macro="">
      <xdr:nvCxnSpPr>
        <xdr:cNvPr id="491" name="直線コネクタ 490"/>
        <xdr:cNvCxnSpPr/>
      </xdr:nvCxnSpPr>
      <xdr:spPr>
        <a:xfrm>
          <a:off x="14592300" y="6468617"/>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66765</xdr:rowOff>
    </xdr:from>
    <xdr:to>
      <xdr:col>21</xdr:col>
      <xdr:colOff>161925</xdr:colOff>
      <xdr:row>37</xdr:row>
      <xdr:rowOff>124967</xdr:rowOff>
    </xdr:to>
    <xdr:cxnSp macro="">
      <xdr:nvCxnSpPr>
        <xdr:cNvPr id="494" name="直線コネクタ 493"/>
        <xdr:cNvCxnSpPr/>
      </xdr:nvCxnSpPr>
      <xdr:spPr>
        <a:xfrm>
          <a:off x="13703300" y="6238965"/>
          <a:ext cx="889000" cy="2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22127</xdr:rowOff>
    </xdr:from>
    <xdr:ext cx="469744" cy="259045"/>
    <xdr:sp macro="" textlink="">
      <xdr:nvSpPr>
        <xdr:cNvPr id="496" name="テキスト ボックス 495"/>
        <xdr:cNvSpPr txBox="1"/>
      </xdr:nvSpPr>
      <xdr:spPr>
        <a:xfrm>
          <a:off x="14357427"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66765</xdr:rowOff>
    </xdr:from>
    <xdr:to>
      <xdr:col>19</xdr:col>
      <xdr:colOff>644525</xdr:colOff>
      <xdr:row>37</xdr:row>
      <xdr:rowOff>20754</xdr:rowOff>
    </xdr:to>
    <xdr:cxnSp macro="">
      <xdr:nvCxnSpPr>
        <xdr:cNvPr id="497" name="直線コネクタ 496"/>
        <xdr:cNvCxnSpPr/>
      </xdr:nvCxnSpPr>
      <xdr:spPr>
        <a:xfrm flipV="1">
          <a:off x="12814300" y="6238965"/>
          <a:ext cx="889000" cy="1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115532</xdr:rowOff>
    </xdr:from>
    <xdr:to>
      <xdr:col>23</xdr:col>
      <xdr:colOff>568325</xdr:colOff>
      <xdr:row>38</xdr:row>
      <xdr:rowOff>45682</xdr:rowOff>
    </xdr:to>
    <xdr:sp macro="" textlink="">
      <xdr:nvSpPr>
        <xdr:cNvPr id="507" name="円/楕円 506"/>
        <xdr:cNvSpPr/>
      </xdr:nvSpPr>
      <xdr:spPr>
        <a:xfrm>
          <a:off x="16268700" y="64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74909</xdr:rowOff>
    </xdr:from>
    <xdr:ext cx="469744" cy="259045"/>
    <xdr:sp macro="" textlink="">
      <xdr:nvSpPr>
        <xdr:cNvPr id="508" name="災害復旧事業費該当値テキスト"/>
        <xdr:cNvSpPr txBox="1"/>
      </xdr:nvSpPr>
      <xdr:spPr>
        <a:xfrm>
          <a:off x="16370300" y="624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118212</xdr:rowOff>
    </xdr:from>
    <xdr:to>
      <xdr:col>22</xdr:col>
      <xdr:colOff>415925</xdr:colOff>
      <xdr:row>38</xdr:row>
      <xdr:rowOff>48362</xdr:rowOff>
    </xdr:to>
    <xdr:sp macro="" textlink="">
      <xdr:nvSpPr>
        <xdr:cNvPr id="509" name="円/楕円 508"/>
        <xdr:cNvSpPr/>
      </xdr:nvSpPr>
      <xdr:spPr>
        <a:xfrm>
          <a:off x="15430500" y="64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39489</xdr:rowOff>
    </xdr:from>
    <xdr:ext cx="469744" cy="259045"/>
    <xdr:sp macro="" textlink="">
      <xdr:nvSpPr>
        <xdr:cNvPr id="510" name="テキスト ボックス 509"/>
        <xdr:cNvSpPr txBox="1"/>
      </xdr:nvSpPr>
      <xdr:spPr>
        <a:xfrm>
          <a:off x="15246427" y="65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74167</xdr:rowOff>
    </xdr:from>
    <xdr:to>
      <xdr:col>21</xdr:col>
      <xdr:colOff>212725</xdr:colOff>
      <xdr:row>38</xdr:row>
      <xdr:rowOff>4317</xdr:rowOff>
    </xdr:to>
    <xdr:sp macro="" textlink="">
      <xdr:nvSpPr>
        <xdr:cNvPr id="511" name="円/楕円 510"/>
        <xdr:cNvSpPr/>
      </xdr:nvSpPr>
      <xdr:spPr>
        <a:xfrm>
          <a:off x="14541500" y="64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20844</xdr:rowOff>
    </xdr:from>
    <xdr:ext cx="534377" cy="259045"/>
    <xdr:sp macro="" textlink="">
      <xdr:nvSpPr>
        <xdr:cNvPr id="512" name="テキスト ボックス 511"/>
        <xdr:cNvSpPr txBox="1"/>
      </xdr:nvSpPr>
      <xdr:spPr>
        <a:xfrm>
          <a:off x="14325111" y="61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15965</xdr:rowOff>
    </xdr:from>
    <xdr:to>
      <xdr:col>20</xdr:col>
      <xdr:colOff>9525</xdr:colOff>
      <xdr:row>36</xdr:row>
      <xdr:rowOff>117565</xdr:rowOff>
    </xdr:to>
    <xdr:sp macro="" textlink="">
      <xdr:nvSpPr>
        <xdr:cNvPr id="513" name="円/楕円 512"/>
        <xdr:cNvSpPr/>
      </xdr:nvSpPr>
      <xdr:spPr>
        <a:xfrm>
          <a:off x="13652500" y="61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134092</xdr:rowOff>
    </xdr:from>
    <xdr:ext cx="534377" cy="259045"/>
    <xdr:sp macro="" textlink="">
      <xdr:nvSpPr>
        <xdr:cNvPr id="514" name="テキスト ボックス 513"/>
        <xdr:cNvSpPr txBox="1"/>
      </xdr:nvSpPr>
      <xdr:spPr>
        <a:xfrm>
          <a:off x="13436111" y="59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141404</xdr:rowOff>
    </xdr:from>
    <xdr:to>
      <xdr:col>18</xdr:col>
      <xdr:colOff>492125</xdr:colOff>
      <xdr:row>37</xdr:row>
      <xdr:rowOff>71554</xdr:rowOff>
    </xdr:to>
    <xdr:sp macro="" textlink="">
      <xdr:nvSpPr>
        <xdr:cNvPr id="515" name="円/楕円 514"/>
        <xdr:cNvSpPr/>
      </xdr:nvSpPr>
      <xdr:spPr>
        <a:xfrm>
          <a:off x="12763500" y="63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88081</xdr:rowOff>
    </xdr:from>
    <xdr:ext cx="534377" cy="259045"/>
    <xdr:sp macro="" textlink="">
      <xdr:nvSpPr>
        <xdr:cNvPr id="516" name="テキスト ボックス 515"/>
        <xdr:cNvSpPr txBox="1"/>
      </xdr:nvSpPr>
      <xdr:spPr>
        <a:xfrm>
          <a:off x="12547111" y="608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145605</xdr:rowOff>
    </xdr:from>
    <xdr:to>
      <xdr:col>23</xdr:col>
      <xdr:colOff>517525</xdr:colOff>
      <xdr:row>77</xdr:row>
      <xdr:rowOff>148025</xdr:rowOff>
    </xdr:to>
    <xdr:cxnSp macro="">
      <xdr:nvCxnSpPr>
        <xdr:cNvPr id="604" name="直線コネクタ 603"/>
        <xdr:cNvCxnSpPr/>
      </xdr:nvCxnSpPr>
      <xdr:spPr>
        <a:xfrm flipV="1">
          <a:off x="15481300" y="13175805"/>
          <a:ext cx="838200" cy="1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148025</xdr:rowOff>
    </xdr:from>
    <xdr:to>
      <xdr:col>22</xdr:col>
      <xdr:colOff>365125</xdr:colOff>
      <xdr:row>77</xdr:row>
      <xdr:rowOff>166703</xdr:rowOff>
    </xdr:to>
    <xdr:cxnSp macro="">
      <xdr:nvCxnSpPr>
        <xdr:cNvPr id="607" name="直線コネクタ 606"/>
        <xdr:cNvCxnSpPr/>
      </xdr:nvCxnSpPr>
      <xdr:spPr>
        <a:xfrm flipV="1">
          <a:off x="14592300" y="13349675"/>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120859</xdr:rowOff>
    </xdr:from>
    <xdr:to>
      <xdr:col>21</xdr:col>
      <xdr:colOff>161925</xdr:colOff>
      <xdr:row>77</xdr:row>
      <xdr:rowOff>166703</xdr:rowOff>
    </xdr:to>
    <xdr:cxnSp macro="">
      <xdr:nvCxnSpPr>
        <xdr:cNvPr id="610" name="直線コネクタ 609"/>
        <xdr:cNvCxnSpPr/>
      </xdr:nvCxnSpPr>
      <xdr:spPr>
        <a:xfrm>
          <a:off x="13703300" y="13322509"/>
          <a:ext cx="889000" cy="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78769</xdr:rowOff>
    </xdr:from>
    <xdr:to>
      <xdr:col>19</xdr:col>
      <xdr:colOff>644525</xdr:colOff>
      <xdr:row>77</xdr:row>
      <xdr:rowOff>120859</xdr:rowOff>
    </xdr:to>
    <xdr:cxnSp macro="">
      <xdr:nvCxnSpPr>
        <xdr:cNvPr id="613" name="直線コネクタ 612"/>
        <xdr:cNvCxnSpPr/>
      </xdr:nvCxnSpPr>
      <xdr:spPr>
        <a:xfrm>
          <a:off x="12814300" y="13280419"/>
          <a:ext cx="8890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94805</xdr:rowOff>
    </xdr:from>
    <xdr:to>
      <xdr:col>23</xdr:col>
      <xdr:colOff>568325</xdr:colOff>
      <xdr:row>77</xdr:row>
      <xdr:rowOff>24955</xdr:rowOff>
    </xdr:to>
    <xdr:sp macro="" textlink="">
      <xdr:nvSpPr>
        <xdr:cNvPr id="623" name="円/楕円 622"/>
        <xdr:cNvSpPr/>
      </xdr:nvSpPr>
      <xdr:spPr>
        <a:xfrm>
          <a:off x="16268700" y="131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73232</xdr:rowOff>
    </xdr:from>
    <xdr:ext cx="534377" cy="259045"/>
    <xdr:sp macro="" textlink="">
      <xdr:nvSpPr>
        <xdr:cNvPr id="624" name="公債費該当値テキスト"/>
        <xdr:cNvSpPr txBox="1"/>
      </xdr:nvSpPr>
      <xdr:spPr>
        <a:xfrm>
          <a:off x="16370300" y="1310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97225</xdr:rowOff>
    </xdr:from>
    <xdr:to>
      <xdr:col>22</xdr:col>
      <xdr:colOff>415925</xdr:colOff>
      <xdr:row>78</xdr:row>
      <xdr:rowOff>27375</xdr:rowOff>
    </xdr:to>
    <xdr:sp macro="" textlink="">
      <xdr:nvSpPr>
        <xdr:cNvPr id="625" name="円/楕円 624"/>
        <xdr:cNvSpPr/>
      </xdr:nvSpPr>
      <xdr:spPr>
        <a:xfrm>
          <a:off x="15430500" y="132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18502</xdr:rowOff>
    </xdr:from>
    <xdr:ext cx="534377" cy="259045"/>
    <xdr:sp macro="" textlink="">
      <xdr:nvSpPr>
        <xdr:cNvPr id="626" name="テキスト ボックス 625"/>
        <xdr:cNvSpPr txBox="1"/>
      </xdr:nvSpPr>
      <xdr:spPr>
        <a:xfrm>
          <a:off x="15214111" y="133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115903</xdr:rowOff>
    </xdr:from>
    <xdr:to>
      <xdr:col>21</xdr:col>
      <xdr:colOff>212725</xdr:colOff>
      <xdr:row>78</xdr:row>
      <xdr:rowOff>46053</xdr:rowOff>
    </xdr:to>
    <xdr:sp macro="" textlink="">
      <xdr:nvSpPr>
        <xdr:cNvPr id="627" name="円/楕円 626"/>
        <xdr:cNvSpPr/>
      </xdr:nvSpPr>
      <xdr:spPr>
        <a:xfrm>
          <a:off x="14541500" y="133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37180</xdr:rowOff>
    </xdr:from>
    <xdr:ext cx="534377" cy="259045"/>
    <xdr:sp macro="" textlink="">
      <xdr:nvSpPr>
        <xdr:cNvPr id="628" name="テキスト ボックス 627"/>
        <xdr:cNvSpPr txBox="1"/>
      </xdr:nvSpPr>
      <xdr:spPr>
        <a:xfrm>
          <a:off x="14325111" y="134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70059</xdr:rowOff>
    </xdr:from>
    <xdr:to>
      <xdr:col>20</xdr:col>
      <xdr:colOff>9525</xdr:colOff>
      <xdr:row>78</xdr:row>
      <xdr:rowOff>209</xdr:rowOff>
    </xdr:to>
    <xdr:sp macro="" textlink="">
      <xdr:nvSpPr>
        <xdr:cNvPr id="629" name="円/楕円 628"/>
        <xdr:cNvSpPr/>
      </xdr:nvSpPr>
      <xdr:spPr>
        <a:xfrm>
          <a:off x="13652500" y="132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162786</xdr:rowOff>
    </xdr:from>
    <xdr:ext cx="534377" cy="259045"/>
    <xdr:sp macro="" textlink="">
      <xdr:nvSpPr>
        <xdr:cNvPr id="630" name="テキスト ボックス 629"/>
        <xdr:cNvSpPr txBox="1"/>
      </xdr:nvSpPr>
      <xdr:spPr>
        <a:xfrm>
          <a:off x="13436111" y="133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27969</xdr:rowOff>
    </xdr:from>
    <xdr:to>
      <xdr:col>18</xdr:col>
      <xdr:colOff>492125</xdr:colOff>
      <xdr:row>77</xdr:row>
      <xdr:rowOff>129569</xdr:rowOff>
    </xdr:to>
    <xdr:sp macro="" textlink="">
      <xdr:nvSpPr>
        <xdr:cNvPr id="631" name="円/楕円 630"/>
        <xdr:cNvSpPr/>
      </xdr:nvSpPr>
      <xdr:spPr>
        <a:xfrm>
          <a:off x="12763500" y="132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120696</xdr:rowOff>
    </xdr:from>
    <xdr:ext cx="534377" cy="259045"/>
    <xdr:sp macro="" textlink="">
      <xdr:nvSpPr>
        <xdr:cNvPr id="632" name="テキスト ボックス 631"/>
        <xdr:cNvSpPr txBox="1"/>
      </xdr:nvSpPr>
      <xdr:spPr>
        <a:xfrm>
          <a:off x="12547111" y="133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33483</xdr:rowOff>
    </xdr:from>
    <xdr:to>
      <xdr:col>23</xdr:col>
      <xdr:colOff>517525</xdr:colOff>
      <xdr:row>98</xdr:row>
      <xdr:rowOff>124887</xdr:rowOff>
    </xdr:to>
    <xdr:cxnSp macro="">
      <xdr:nvCxnSpPr>
        <xdr:cNvPr id="659" name="直線コネクタ 658"/>
        <xdr:cNvCxnSpPr/>
      </xdr:nvCxnSpPr>
      <xdr:spPr>
        <a:xfrm flipV="1">
          <a:off x="15481300" y="16835583"/>
          <a:ext cx="838200" cy="9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63709</xdr:rowOff>
    </xdr:from>
    <xdr:to>
      <xdr:col>22</xdr:col>
      <xdr:colOff>365125</xdr:colOff>
      <xdr:row>98</xdr:row>
      <xdr:rowOff>124887</xdr:rowOff>
    </xdr:to>
    <xdr:cxnSp macro="">
      <xdr:nvCxnSpPr>
        <xdr:cNvPr id="662" name="直線コネクタ 661"/>
        <xdr:cNvCxnSpPr/>
      </xdr:nvCxnSpPr>
      <xdr:spPr>
        <a:xfrm>
          <a:off x="14592300" y="16865809"/>
          <a:ext cx="8890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165857</xdr:rowOff>
    </xdr:from>
    <xdr:to>
      <xdr:col>21</xdr:col>
      <xdr:colOff>161925</xdr:colOff>
      <xdr:row>98</xdr:row>
      <xdr:rowOff>63709</xdr:rowOff>
    </xdr:to>
    <xdr:cxnSp macro="">
      <xdr:nvCxnSpPr>
        <xdr:cNvPr id="665" name="直線コネクタ 664"/>
        <xdr:cNvCxnSpPr/>
      </xdr:nvCxnSpPr>
      <xdr:spPr>
        <a:xfrm>
          <a:off x="13703300" y="16796507"/>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52068</xdr:rowOff>
    </xdr:from>
    <xdr:to>
      <xdr:col>19</xdr:col>
      <xdr:colOff>644525</xdr:colOff>
      <xdr:row>97</xdr:row>
      <xdr:rowOff>165857</xdr:rowOff>
    </xdr:to>
    <xdr:cxnSp macro="">
      <xdr:nvCxnSpPr>
        <xdr:cNvPr id="668" name="直線コネクタ 667"/>
        <xdr:cNvCxnSpPr/>
      </xdr:nvCxnSpPr>
      <xdr:spPr>
        <a:xfrm>
          <a:off x="12814300" y="16682718"/>
          <a:ext cx="889000" cy="1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61041</xdr:rowOff>
    </xdr:from>
    <xdr:ext cx="534377" cy="259045"/>
    <xdr:sp macro="" textlink="">
      <xdr:nvSpPr>
        <xdr:cNvPr id="672" name="テキスト ボックス 671"/>
        <xdr:cNvSpPr txBox="1"/>
      </xdr:nvSpPr>
      <xdr:spPr>
        <a:xfrm>
          <a:off x="12547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154133</xdr:rowOff>
    </xdr:from>
    <xdr:to>
      <xdr:col>23</xdr:col>
      <xdr:colOff>568325</xdr:colOff>
      <xdr:row>98</xdr:row>
      <xdr:rowOff>84283</xdr:rowOff>
    </xdr:to>
    <xdr:sp macro="" textlink="">
      <xdr:nvSpPr>
        <xdr:cNvPr id="678" name="円/楕円 677"/>
        <xdr:cNvSpPr/>
      </xdr:nvSpPr>
      <xdr:spPr>
        <a:xfrm>
          <a:off x="162687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113510</xdr:rowOff>
    </xdr:from>
    <xdr:ext cx="534377" cy="259045"/>
    <xdr:sp macro="" textlink="">
      <xdr:nvSpPr>
        <xdr:cNvPr id="679" name="積立金該当値テキスト"/>
        <xdr:cNvSpPr txBox="1"/>
      </xdr:nvSpPr>
      <xdr:spPr>
        <a:xfrm>
          <a:off x="16370300" y="16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74087</xdr:rowOff>
    </xdr:from>
    <xdr:to>
      <xdr:col>22</xdr:col>
      <xdr:colOff>415925</xdr:colOff>
      <xdr:row>99</xdr:row>
      <xdr:rowOff>4237</xdr:rowOff>
    </xdr:to>
    <xdr:sp macro="" textlink="">
      <xdr:nvSpPr>
        <xdr:cNvPr id="680" name="円/楕円 679"/>
        <xdr:cNvSpPr/>
      </xdr:nvSpPr>
      <xdr:spPr>
        <a:xfrm>
          <a:off x="15430500" y="168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166814</xdr:rowOff>
    </xdr:from>
    <xdr:ext cx="469744" cy="259045"/>
    <xdr:sp macro="" textlink="">
      <xdr:nvSpPr>
        <xdr:cNvPr id="681" name="テキスト ボックス 680"/>
        <xdr:cNvSpPr txBox="1"/>
      </xdr:nvSpPr>
      <xdr:spPr>
        <a:xfrm>
          <a:off x="15246427" y="169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12909</xdr:rowOff>
    </xdr:from>
    <xdr:to>
      <xdr:col>21</xdr:col>
      <xdr:colOff>212725</xdr:colOff>
      <xdr:row>98</xdr:row>
      <xdr:rowOff>114509</xdr:rowOff>
    </xdr:to>
    <xdr:sp macro="" textlink="">
      <xdr:nvSpPr>
        <xdr:cNvPr id="682" name="円/楕円 681"/>
        <xdr:cNvSpPr/>
      </xdr:nvSpPr>
      <xdr:spPr>
        <a:xfrm>
          <a:off x="14541500" y="168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105636</xdr:rowOff>
    </xdr:from>
    <xdr:ext cx="534377" cy="259045"/>
    <xdr:sp macro="" textlink="">
      <xdr:nvSpPr>
        <xdr:cNvPr id="683" name="テキスト ボックス 682"/>
        <xdr:cNvSpPr txBox="1"/>
      </xdr:nvSpPr>
      <xdr:spPr>
        <a:xfrm>
          <a:off x="14325111" y="169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115057</xdr:rowOff>
    </xdr:from>
    <xdr:to>
      <xdr:col>20</xdr:col>
      <xdr:colOff>9525</xdr:colOff>
      <xdr:row>98</xdr:row>
      <xdr:rowOff>45207</xdr:rowOff>
    </xdr:to>
    <xdr:sp macro="" textlink="">
      <xdr:nvSpPr>
        <xdr:cNvPr id="684" name="円/楕円 683"/>
        <xdr:cNvSpPr/>
      </xdr:nvSpPr>
      <xdr:spPr>
        <a:xfrm>
          <a:off x="13652500" y="167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36334</xdr:rowOff>
    </xdr:from>
    <xdr:ext cx="534377" cy="259045"/>
    <xdr:sp macro="" textlink="">
      <xdr:nvSpPr>
        <xdr:cNvPr id="685" name="テキスト ボックス 684"/>
        <xdr:cNvSpPr txBox="1"/>
      </xdr:nvSpPr>
      <xdr:spPr>
        <a:xfrm>
          <a:off x="13436111" y="168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1268</xdr:rowOff>
    </xdr:from>
    <xdr:to>
      <xdr:col>18</xdr:col>
      <xdr:colOff>492125</xdr:colOff>
      <xdr:row>97</xdr:row>
      <xdr:rowOff>102868</xdr:rowOff>
    </xdr:to>
    <xdr:sp macro="" textlink="">
      <xdr:nvSpPr>
        <xdr:cNvPr id="686" name="円/楕円 685"/>
        <xdr:cNvSpPr/>
      </xdr:nvSpPr>
      <xdr:spPr>
        <a:xfrm>
          <a:off x="12763500" y="166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119395</xdr:rowOff>
    </xdr:from>
    <xdr:ext cx="534377" cy="259045"/>
    <xdr:sp macro="" textlink="">
      <xdr:nvSpPr>
        <xdr:cNvPr id="687" name="テキスト ボックス 686"/>
        <xdr:cNvSpPr txBox="1"/>
      </xdr:nvSpPr>
      <xdr:spPr>
        <a:xfrm>
          <a:off x="12547111" y="164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43048</xdr:rowOff>
    </xdr:from>
    <xdr:to>
      <xdr:col>32</xdr:col>
      <xdr:colOff>187325</xdr:colOff>
      <xdr:row>35</xdr:row>
      <xdr:rowOff>49540</xdr:rowOff>
    </xdr:to>
    <xdr:cxnSp macro="">
      <xdr:nvCxnSpPr>
        <xdr:cNvPr id="714" name="直線コネクタ 713"/>
        <xdr:cNvCxnSpPr/>
      </xdr:nvCxnSpPr>
      <xdr:spPr>
        <a:xfrm>
          <a:off x="21323300" y="6043798"/>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13787</xdr:rowOff>
    </xdr:from>
    <xdr:to>
      <xdr:col>31</xdr:col>
      <xdr:colOff>34925</xdr:colOff>
      <xdr:row>35</xdr:row>
      <xdr:rowOff>43048</xdr:rowOff>
    </xdr:to>
    <xdr:cxnSp macro="">
      <xdr:nvCxnSpPr>
        <xdr:cNvPr id="717" name="直線コネクタ 716"/>
        <xdr:cNvCxnSpPr/>
      </xdr:nvCxnSpPr>
      <xdr:spPr>
        <a:xfrm>
          <a:off x="20434300" y="5843087"/>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13787</xdr:rowOff>
    </xdr:from>
    <xdr:to>
      <xdr:col>29</xdr:col>
      <xdr:colOff>517525</xdr:colOff>
      <xdr:row>34</xdr:row>
      <xdr:rowOff>54615</xdr:rowOff>
    </xdr:to>
    <xdr:cxnSp macro="">
      <xdr:nvCxnSpPr>
        <xdr:cNvPr id="720" name="直線コネクタ 719"/>
        <xdr:cNvCxnSpPr/>
      </xdr:nvCxnSpPr>
      <xdr:spPr>
        <a:xfrm flipV="1">
          <a:off x="19545300" y="5843087"/>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54615</xdr:rowOff>
    </xdr:from>
    <xdr:to>
      <xdr:col>28</xdr:col>
      <xdr:colOff>314325</xdr:colOff>
      <xdr:row>34</xdr:row>
      <xdr:rowOff>98095</xdr:rowOff>
    </xdr:to>
    <xdr:cxnSp macro="">
      <xdr:nvCxnSpPr>
        <xdr:cNvPr id="723" name="直線コネクタ 722"/>
        <xdr:cNvCxnSpPr/>
      </xdr:nvCxnSpPr>
      <xdr:spPr>
        <a:xfrm flipV="1">
          <a:off x="18656300" y="5883915"/>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5" name="テキスト ボックス 724"/>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7" name="テキスト ボックス 726"/>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170190</xdr:rowOff>
    </xdr:from>
    <xdr:to>
      <xdr:col>32</xdr:col>
      <xdr:colOff>238125</xdr:colOff>
      <xdr:row>35</xdr:row>
      <xdr:rowOff>100340</xdr:rowOff>
    </xdr:to>
    <xdr:sp macro="" textlink="">
      <xdr:nvSpPr>
        <xdr:cNvPr id="733" name="円/楕円 732"/>
        <xdr:cNvSpPr/>
      </xdr:nvSpPr>
      <xdr:spPr>
        <a:xfrm>
          <a:off x="22110700" y="5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21617</xdr:rowOff>
    </xdr:from>
    <xdr:ext cx="534377" cy="259045"/>
    <xdr:sp macro="" textlink="">
      <xdr:nvSpPr>
        <xdr:cNvPr id="734" name="投資及び出資金該当値テキスト"/>
        <xdr:cNvSpPr txBox="1"/>
      </xdr:nvSpPr>
      <xdr:spPr>
        <a:xfrm>
          <a:off x="22212300" y="58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163698</xdr:rowOff>
    </xdr:from>
    <xdr:to>
      <xdr:col>31</xdr:col>
      <xdr:colOff>85725</xdr:colOff>
      <xdr:row>35</xdr:row>
      <xdr:rowOff>93848</xdr:rowOff>
    </xdr:to>
    <xdr:sp macro="" textlink="">
      <xdr:nvSpPr>
        <xdr:cNvPr id="735" name="円/楕円 734"/>
        <xdr:cNvSpPr/>
      </xdr:nvSpPr>
      <xdr:spPr>
        <a:xfrm>
          <a:off x="21272500" y="59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110375</xdr:rowOff>
    </xdr:from>
    <xdr:ext cx="534377" cy="259045"/>
    <xdr:sp macro="" textlink="">
      <xdr:nvSpPr>
        <xdr:cNvPr id="736" name="テキスト ボックス 735"/>
        <xdr:cNvSpPr txBox="1"/>
      </xdr:nvSpPr>
      <xdr:spPr>
        <a:xfrm>
          <a:off x="21056111" y="5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134437</xdr:rowOff>
    </xdr:from>
    <xdr:to>
      <xdr:col>29</xdr:col>
      <xdr:colOff>568325</xdr:colOff>
      <xdr:row>34</xdr:row>
      <xdr:rowOff>64587</xdr:rowOff>
    </xdr:to>
    <xdr:sp macro="" textlink="">
      <xdr:nvSpPr>
        <xdr:cNvPr id="737" name="円/楕円 736"/>
        <xdr:cNvSpPr/>
      </xdr:nvSpPr>
      <xdr:spPr>
        <a:xfrm>
          <a:off x="20383500" y="5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81114</xdr:rowOff>
    </xdr:from>
    <xdr:ext cx="534377" cy="259045"/>
    <xdr:sp macro="" textlink="">
      <xdr:nvSpPr>
        <xdr:cNvPr id="738" name="テキスト ボックス 737"/>
        <xdr:cNvSpPr txBox="1"/>
      </xdr:nvSpPr>
      <xdr:spPr>
        <a:xfrm>
          <a:off x="20167111" y="55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3815</xdr:rowOff>
    </xdr:from>
    <xdr:to>
      <xdr:col>28</xdr:col>
      <xdr:colOff>365125</xdr:colOff>
      <xdr:row>34</xdr:row>
      <xdr:rowOff>105415</xdr:rowOff>
    </xdr:to>
    <xdr:sp macro="" textlink="">
      <xdr:nvSpPr>
        <xdr:cNvPr id="739" name="円/楕円 738"/>
        <xdr:cNvSpPr/>
      </xdr:nvSpPr>
      <xdr:spPr>
        <a:xfrm>
          <a:off x="19494500" y="5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121942</xdr:rowOff>
    </xdr:from>
    <xdr:ext cx="534377" cy="259045"/>
    <xdr:sp macro="" textlink="">
      <xdr:nvSpPr>
        <xdr:cNvPr id="740" name="テキスト ボックス 739"/>
        <xdr:cNvSpPr txBox="1"/>
      </xdr:nvSpPr>
      <xdr:spPr>
        <a:xfrm>
          <a:off x="19278111" y="56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47295</xdr:rowOff>
    </xdr:from>
    <xdr:to>
      <xdr:col>27</xdr:col>
      <xdr:colOff>161925</xdr:colOff>
      <xdr:row>34</xdr:row>
      <xdr:rowOff>148895</xdr:rowOff>
    </xdr:to>
    <xdr:sp macro="" textlink="">
      <xdr:nvSpPr>
        <xdr:cNvPr id="741" name="円/楕円 740"/>
        <xdr:cNvSpPr/>
      </xdr:nvSpPr>
      <xdr:spPr>
        <a:xfrm>
          <a:off x="18605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165422</xdr:rowOff>
    </xdr:from>
    <xdr:ext cx="534377" cy="259045"/>
    <xdr:sp macro="" textlink="">
      <xdr:nvSpPr>
        <xdr:cNvPr id="742" name="テキスト ボックス 741"/>
        <xdr:cNvSpPr txBox="1"/>
      </xdr:nvSpPr>
      <xdr:spPr>
        <a:xfrm>
          <a:off x="18389111" y="56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118440</xdr:rowOff>
    </xdr:from>
    <xdr:to>
      <xdr:col>32</xdr:col>
      <xdr:colOff>187325</xdr:colOff>
      <xdr:row>57</xdr:row>
      <xdr:rowOff>121145</xdr:rowOff>
    </xdr:to>
    <xdr:cxnSp macro="">
      <xdr:nvCxnSpPr>
        <xdr:cNvPr id="771" name="直線コネクタ 770"/>
        <xdr:cNvCxnSpPr/>
      </xdr:nvCxnSpPr>
      <xdr:spPr>
        <a:xfrm flipV="1">
          <a:off x="21323300" y="9891090"/>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118326</xdr:rowOff>
    </xdr:from>
    <xdr:to>
      <xdr:col>31</xdr:col>
      <xdr:colOff>34925</xdr:colOff>
      <xdr:row>57</xdr:row>
      <xdr:rowOff>121145</xdr:rowOff>
    </xdr:to>
    <xdr:cxnSp macro="">
      <xdr:nvCxnSpPr>
        <xdr:cNvPr id="774" name="直線コネクタ 773"/>
        <xdr:cNvCxnSpPr/>
      </xdr:nvCxnSpPr>
      <xdr:spPr>
        <a:xfrm>
          <a:off x="20434300" y="989097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113335</xdr:rowOff>
    </xdr:from>
    <xdr:to>
      <xdr:col>29</xdr:col>
      <xdr:colOff>517525</xdr:colOff>
      <xdr:row>57</xdr:row>
      <xdr:rowOff>118326</xdr:rowOff>
    </xdr:to>
    <xdr:cxnSp macro="">
      <xdr:nvCxnSpPr>
        <xdr:cNvPr id="777" name="直線コネクタ 776"/>
        <xdr:cNvCxnSpPr/>
      </xdr:nvCxnSpPr>
      <xdr:spPr>
        <a:xfrm>
          <a:off x="19545300" y="988598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83121</xdr:rowOff>
    </xdr:from>
    <xdr:to>
      <xdr:col>28</xdr:col>
      <xdr:colOff>314325</xdr:colOff>
      <xdr:row>57</xdr:row>
      <xdr:rowOff>113335</xdr:rowOff>
    </xdr:to>
    <xdr:cxnSp macro="">
      <xdr:nvCxnSpPr>
        <xdr:cNvPr id="780" name="直線コネクタ 779"/>
        <xdr:cNvCxnSpPr/>
      </xdr:nvCxnSpPr>
      <xdr:spPr>
        <a:xfrm>
          <a:off x="18656300" y="9855771"/>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67640</xdr:rowOff>
    </xdr:from>
    <xdr:to>
      <xdr:col>32</xdr:col>
      <xdr:colOff>238125</xdr:colOff>
      <xdr:row>57</xdr:row>
      <xdr:rowOff>169240</xdr:rowOff>
    </xdr:to>
    <xdr:sp macro="" textlink="">
      <xdr:nvSpPr>
        <xdr:cNvPr id="790" name="円/楕円 789"/>
        <xdr:cNvSpPr/>
      </xdr:nvSpPr>
      <xdr:spPr>
        <a:xfrm>
          <a:off x="22110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90517</xdr:rowOff>
    </xdr:from>
    <xdr:ext cx="469744" cy="259045"/>
    <xdr:sp macro="" textlink="">
      <xdr:nvSpPr>
        <xdr:cNvPr id="791" name="貸付金該当値テキスト"/>
        <xdr:cNvSpPr txBox="1"/>
      </xdr:nvSpPr>
      <xdr:spPr>
        <a:xfrm>
          <a:off x="22212300" y="96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70345</xdr:rowOff>
    </xdr:from>
    <xdr:to>
      <xdr:col>31</xdr:col>
      <xdr:colOff>85725</xdr:colOff>
      <xdr:row>58</xdr:row>
      <xdr:rowOff>495</xdr:rowOff>
    </xdr:to>
    <xdr:sp macro="" textlink="">
      <xdr:nvSpPr>
        <xdr:cNvPr id="792" name="円/楕円 791"/>
        <xdr:cNvSpPr/>
      </xdr:nvSpPr>
      <xdr:spPr>
        <a:xfrm>
          <a:off x="21272500" y="98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17022</xdr:rowOff>
    </xdr:from>
    <xdr:ext cx="469744" cy="259045"/>
    <xdr:sp macro="" textlink="">
      <xdr:nvSpPr>
        <xdr:cNvPr id="793" name="テキスト ボックス 792"/>
        <xdr:cNvSpPr txBox="1"/>
      </xdr:nvSpPr>
      <xdr:spPr>
        <a:xfrm>
          <a:off x="21088427" y="96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67526</xdr:rowOff>
    </xdr:from>
    <xdr:to>
      <xdr:col>29</xdr:col>
      <xdr:colOff>568325</xdr:colOff>
      <xdr:row>57</xdr:row>
      <xdr:rowOff>169126</xdr:rowOff>
    </xdr:to>
    <xdr:sp macro="" textlink="">
      <xdr:nvSpPr>
        <xdr:cNvPr id="794" name="円/楕円 793"/>
        <xdr:cNvSpPr/>
      </xdr:nvSpPr>
      <xdr:spPr>
        <a:xfrm>
          <a:off x="20383500" y="98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160253</xdr:rowOff>
    </xdr:from>
    <xdr:ext cx="469744" cy="259045"/>
    <xdr:sp macro="" textlink="">
      <xdr:nvSpPr>
        <xdr:cNvPr id="795" name="テキスト ボックス 794"/>
        <xdr:cNvSpPr txBox="1"/>
      </xdr:nvSpPr>
      <xdr:spPr>
        <a:xfrm>
          <a:off x="20199427" y="993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62535</xdr:rowOff>
    </xdr:from>
    <xdr:to>
      <xdr:col>28</xdr:col>
      <xdr:colOff>365125</xdr:colOff>
      <xdr:row>57</xdr:row>
      <xdr:rowOff>164135</xdr:rowOff>
    </xdr:to>
    <xdr:sp macro="" textlink="">
      <xdr:nvSpPr>
        <xdr:cNvPr id="796" name="円/楕円 795"/>
        <xdr:cNvSpPr/>
      </xdr:nvSpPr>
      <xdr:spPr>
        <a:xfrm>
          <a:off x="19494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155262</xdr:rowOff>
    </xdr:from>
    <xdr:ext cx="469744" cy="259045"/>
    <xdr:sp macro="" textlink="">
      <xdr:nvSpPr>
        <xdr:cNvPr id="797" name="テキスト ボックス 796"/>
        <xdr:cNvSpPr txBox="1"/>
      </xdr:nvSpPr>
      <xdr:spPr>
        <a:xfrm>
          <a:off x="19310427" y="99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32321</xdr:rowOff>
    </xdr:from>
    <xdr:to>
      <xdr:col>27</xdr:col>
      <xdr:colOff>161925</xdr:colOff>
      <xdr:row>57</xdr:row>
      <xdr:rowOff>133921</xdr:rowOff>
    </xdr:to>
    <xdr:sp macro="" textlink="">
      <xdr:nvSpPr>
        <xdr:cNvPr id="798" name="円/楕円 797"/>
        <xdr:cNvSpPr/>
      </xdr:nvSpPr>
      <xdr:spPr>
        <a:xfrm>
          <a:off x="18605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150448</xdr:rowOff>
    </xdr:from>
    <xdr:ext cx="469744" cy="259045"/>
    <xdr:sp macro="" textlink="">
      <xdr:nvSpPr>
        <xdr:cNvPr id="799" name="テキスト ボックス 798"/>
        <xdr:cNvSpPr txBox="1"/>
      </xdr:nvSpPr>
      <xdr:spPr>
        <a:xfrm>
          <a:off x="18421427" y="95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168982</xdr:rowOff>
    </xdr:from>
    <xdr:to>
      <xdr:col>32</xdr:col>
      <xdr:colOff>187325</xdr:colOff>
      <xdr:row>77</xdr:row>
      <xdr:rowOff>18901</xdr:rowOff>
    </xdr:to>
    <xdr:cxnSp macro="">
      <xdr:nvCxnSpPr>
        <xdr:cNvPr id="830" name="直線コネクタ 829"/>
        <xdr:cNvCxnSpPr/>
      </xdr:nvCxnSpPr>
      <xdr:spPr>
        <a:xfrm flipV="1">
          <a:off x="21323300" y="13199182"/>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14568</xdr:rowOff>
    </xdr:from>
    <xdr:to>
      <xdr:col>31</xdr:col>
      <xdr:colOff>34925</xdr:colOff>
      <xdr:row>77</xdr:row>
      <xdr:rowOff>18901</xdr:rowOff>
    </xdr:to>
    <xdr:cxnSp macro="">
      <xdr:nvCxnSpPr>
        <xdr:cNvPr id="833" name="直線コネクタ 832"/>
        <xdr:cNvCxnSpPr/>
      </xdr:nvCxnSpPr>
      <xdr:spPr>
        <a:xfrm>
          <a:off x="20434300" y="13216218"/>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14568</xdr:rowOff>
    </xdr:from>
    <xdr:to>
      <xdr:col>29</xdr:col>
      <xdr:colOff>517525</xdr:colOff>
      <xdr:row>77</xdr:row>
      <xdr:rowOff>22701</xdr:rowOff>
    </xdr:to>
    <xdr:cxnSp macro="">
      <xdr:nvCxnSpPr>
        <xdr:cNvPr id="836" name="直線コネクタ 835"/>
        <xdr:cNvCxnSpPr/>
      </xdr:nvCxnSpPr>
      <xdr:spPr>
        <a:xfrm flipV="1">
          <a:off x="19545300" y="13216218"/>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22701</xdr:rowOff>
    </xdr:from>
    <xdr:to>
      <xdr:col>28</xdr:col>
      <xdr:colOff>314325</xdr:colOff>
      <xdr:row>77</xdr:row>
      <xdr:rowOff>38430</xdr:rowOff>
    </xdr:to>
    <xdr:cxnSp macro="">
      <xdr:nvCxnSpPr>
        <xdr:cNvPr id="839" name="直線コネクタ 838"/>
        <xdr:cNvCxnSpPr/>
      </xdr:nvCxnSpPr>
      <xdr:spPr>
        <a:xfrm flipV="1">
          <a:off x="18656300" y="13224351"/>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118182</xdr:rowOff>
    </xdr:from>
    <xdr:to>
      <xdr:col>32</xdr:col>
      <xdr:colOff>238125</xdr:colOff>
      <xdr:row>77</xdr:row>
      <xdr:rowOff>48332</xdr:rowOff>
    </xdr:to>
    <xdr:sp macro="" textlink="">
      <xdr:nvSpPr>
        <xdr:cNvPr id="849" name="円/楕円 848"/>
        <xdr:cNvSpPr/>
      </xdr:nvSpPr>
      <xdr:spPr>
        <a:xfrm>
          <a:off x="22110700" y="131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96609</xdr:rowOff>
    </xdr:from>
    <xdr:ext cx="534377" cy="259045"/>
    <xdr:sp macro="" textlink="">
      <xdr:nvSpPr>
        <xdr:cNvPr id="850" name="繰出金該当値テキスト"/>
        <xdr:cNvSpPr txBox="1"/>
      </xdr:nvSpPr>
      <xdr:spPr>
        <a:xfrm>
          <a:off x="22212300" y="131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139551</xdr:rowOff>
    </xdr:from>
    <xdr:to>
      <xdr:col>31</xdr:col>
      <xdr:colOff>85725</xdr:colOff>
      <xdr:row>77</xdr:row>
      <xdr:rowOff>69701</xdr:rowOff>
    </xdr:to>
    <xdr:sp macro="" textlink="">
      <xdr:nvSpPr>
        <xdr:cNvPr id="851" name="円/楕円 850"/>
        <xdr:cNvSpPr/>
      </xdr:nvSpPr>
      <xdr:spPr>
        <a:xfrm>
          <a:off x="21272500" y="131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60828</xdr:rowOff>
    </xdr:from>
    <xdr:ext cx="534377" cy="259045"/>
    <xdr:sp macro="" textlink="">
      <xdr:nvSpPr>
        <xdr:cNvPr id="852" name="テキスト ボックス 851"/>
        <xdr:cNvSpPr txBox="1"/>
      </xdr:nvSpPr>
      <xdr:spPr>
        <a:xfrm>
          <a:off x="21056111" y="132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135218</xdr:rowOff>
    </xdr:from>
    <xdr:to>
      <xdr:col>29</xdr:col>
      <xdr:colOff>568325</xdr:colOff>
      <xdr:row>77</xdr:row>
      <xdr:rowOff>65368</xdr:rowOff>
    </xdr:to>
    <xdr:sp macro="" textlink="">
      <xdr:nvSpPr>
        <xdr:cNvPr id="853" name="円/楕円 852"/>
        <xdr:cNvSpPr/>
      </xdr:nvSpPr>
      <xdr:spPr>
        <a:xfrm>
          <a:off x="20383500" y="131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56495</xdr:rowOff>
    </xdr:from>
    <xdr:ext cx="534377" cy="259045"/>
    <xdr:sp macro="" textlink="">
      <xdr:nvSpPr>
        <xdr:cNvPr id="854" name="テキスト ボックス 853"/>
        <xdr:cNvSpPr txBox="1"/>
      </xdr:nvSpPr>
      <xdr:spPr>
        <a:xfrm>
          <a:off x="20167111" y="132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143351</xdr:rowOff>
    </xdr:from>
    <xdr:to>
      <xdr:col>28</xdr:col>
      <xdr:colOff>365125</xdr:colOff>
      <xdr:row>77</xdr:row>
      <xdr:rowOff>73501</xdr:rowOff>
    </xdr:to>
    <xdr:sp macro="" textlink="">
      <xdr:nvSpPr>
        <xdr:cNvPr id="855" name="円/楕円 854"/>
        <xdr:cNvSpPr/>
      </xdr:nvSpPr>
      <xdr:spPr>
        <a:xfrm>
          <a:off x="19494500" y="131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64628</xdr:rowOff>
    </xdr:from>
    <xdr:ext cx="534377" cy="259045"/>
    <xdr:sp macro="" textlink="">
      <xdr:nvSpPr>
        <xdr:cNvPr id="856" name="テキスト ボックス 855"/>
        <xdr:cNvSpPr txBox="1"/>
      </xdr:nvSpPr>
      <xdr:spPr>
        <a:xfrm>
          <a:off x="19278111" y="132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159080</xdr:rowOff>
    </xdr:from>
    <xdr:to>
      <xdr:col>27</xdr:col>
      <xdr:colOff>161925</xdr:colOff>
      <xdr:row>77</xdr:row>
      <xdr:rowOff>89230</xdr:rowOff>
    </xdr:to>
    <xdr:sp macro="" textlink="">
      <xdr:nvSpPr>
        <xdr:cNvPr id="857" name="円/楕円 856"/>
        <xdr:cNvSpPr/>
      </xdr:nvSpPr>
      <xdr:spPr>
        <a:xfrm>
          <a:off x="18605500" y="131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80357</xdr:rowOff>
    </xdr:from>
    <xdr:ext cx="534377" cy="259045"/>
    <xdr:sp macro="" textlink="">
      <xdr:nvSpPr>
        <xdr:cNvPr id="858" name="テキスト ボックス 857"/>
        <xdr:cNvSpPr txBox="1"/>
      </xdr:nvSpPr>
      <xdr:spPr>
        <a:xfrm>
          <a:off x="18389111"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５４１，４５１千円となっている。主な構成項目である補助費等は住民一人当たり１０４，０４２円となっており、類似団体平均５６，８９３円と比べて高い水準にある。主な要因は、ゴミ処理業務及び消防業務などを行う一部事務組合への負担金や、公営企業</a:t>
          </a:r>
          <a:r>
            <a:rPr kumimoji="1" lang="en-US" altLang="ja-JP" sz="1300">
              <a:latin typeface="ＭＳ Ｐゴシック"/>
            </a:rPr>
            <a:t>(</a:t>
          </a:r>
          <a:r>
            <a:rPr kumimoji="1" lang="ja-JP" altLang="en-US" sz="1300">
              <a:latin typeface="ＭＳ Ｐゴシック"/>
            </a:rPr>
            <a:t>下水道事業、病院事業など</a:t>
          </a:r>
          <a:r>
            <a:rPr kumimoji="1" lang="en-US" altLang="ja-JP" sz="1300">
              <a:latin typeface="ＭＳ Ｐゴシック"/>
            </a:rPr>
            <a:t>)</a:t>
          </a:r>
          <a:r>
            <a:rPr kumimoji="1" lang="ja-JP" altLang="en-US" sz="1300">
              <a:latin typeface="ＭＳ Ｐゴシック"/>
            </a:rPr>
            <a:t>、各種団体への補助金等が多額となっているためである。今後は、白石市行財政改革推進計画に基づき、明確な基準を設けて適正化を図り、さらに削減に努める。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35,593
35,429
286.48
19,772,826
19,271,874
415,484
9,493,874
10,860,537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32911</xdr:rowOff>
    </xdr:from>
    <xdr:to>
      <xdr:col>6</xdr:col>
      <xdr:colOff>511175</xdr:colOff>
      <xdr:row>35</xdr:row>
      <xdr:rowOff>129576</xdr:rowOff>
    </xdr:to>
    <xdr:cxnSp macro="">
      <xdr:nvCxnSpPr>
        <xdr:cNvPr id="63" name="直線コネクタ 62"/>
        <xdr:cNvCxnSpPr/>
      </xdr:nvCxnSpPr>
      <xdr:spPr>
        <a:xfrm flipV="1">
          <a:off x="3797300" y="6033661"/>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129576</xdr:rowOff>
    </xdr:from>
    <xdr:to>
      <xdr:col>5</xdr:col>
      <xdr:colOff>358775</xdr:colOff>
      <xdr:row>36</xdr:row>
      <xdr:rowOff>2213</xdr:rowOff>
    </xdr:to>
    <xdr:cxnSp macro="">
      <xdr:nvCxnSpPr>
        <xdr:cNvPr id="66" name="直線コネクタ 65"/>
        <xdr:cNvCxnSpPr/>
      </xdr:nvCxnSpPr>
      <xdr:spPr>
        <a:xfrm flipV="1">
          <a:off x="2908300" y="6130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162887</xdr:rowOff>
    </xdr:from>
    <xdr:to>
      <xdr:col>4</xdr:col>
      <xdr:colOff>155575</xdr:colOff>
      <xdr:row>36</xdr:row>
      <xdr:rowOff>2213</xdr:rowOff>
    </xdr:to>
    <xdr:cxnSp macro="">
      <xdr:nvCxnSpPr>
        <xdr:cNvPr id="69" name="直線コネクタ 68"/>
        <xdr:cNvCxnSpPr/>
      </xdr:nvCxnSpPr>
      <xdr:spPr>
        <a:xfrm>
          <a:off x="2019300" y="616363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167132</xdr:rowOff>
    </xdr:from>
    <xdr:to>
      <xdr:col>2</xdr:col>
      <xdr:colOff>638175</xdr:colOff>
      <xdr:row>35</xdr:row>
      <xdr:rowOff>162887</xdr:rowOff>
    </xdr:to>
    <xdr:cxnSp macro="">
      <xdr:nvCxnSpPr>
        <xdr:cNvPr id="72" name="直線コネクタ 71"/>
        <xdr:cNvCxnSpPr/>
      </xdr:nvCxnSpPr>
      <xdr:spPr>
        <a:xfrm>
          <a:off x="1130300" y="5824982"/>
          <a:ext cx="889000" cy="3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153561</xdr:rowOff>
    </xdr:from>
    <xdr:to>
      <xdr:col>6</xdr:col>
      <xdr:colOff>561975</xdr:colOff>
      <xdr:row>35</xdr:row>
      <xdr:rowOff>83711</xdr:rowOff>
    </xdr:to>
    <xdr:sp macro="" textlink="">
      <xdr:nvSpPr>
        <xdr:cNvPr id="82" name="円/楕円 81"/>
        <xdr:cNvSpPr/>
      </xdr:nvSpPr>
      <xdr:spPr>
        <a:xfrm>
          <a:off x="45847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4988</xdr:rowOff>
    </xdr:from>
    <xdr:ext cx="469744" cy="259045"/>
    <xdr:sp macro="" textlink="">
      <xdr:nvSpPr>
        <xdr:cNvPr id="83" name="議会費該当値テキスト"/>
        <xdr:cNvSpPr txBox="1"/>
      </xdr:nvSpPr>
      <xdr:spPr>
        <a:xfrm>
          <a:off x="4686300" y="58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78776</xdr:rowOff>
    </xdr:from>
    <xdr:to>
      <xdr:col>5</xdr:col>
      <xdr:colOff>409575</xdr:colOff>
      <xdr:row>36</xdr:row>
      <xdr:rowOff>8926</xdr:rowOff>
    </xdr:to>
    <xdr:sp macro="" textlink="">
      <xdr:nvSpPr>
        <xdr:cNvPr id="84" name="円/楕円 83"/>
        <xdr:cNvSpPr/>
      </xdr:nvSpPr>
      <xdr:spPr>
        <a:xfrm>
          <a:off x="3746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53</xdr:rowOff>
    </xdr:from>
    <xdr:ext cx="469744" cy="259045"/>
    <xdr:sp macro="" textlink="">
      <xdr:nvSpPr>
        <xdr:cNvPr id="85" name="テキスト ボックス 84"/>
        <xdr:cNvSpPr txBox="1"/>
      </xdr:nvSpPr>
      <xdr:spPr>
        <a:xfrm>
          <a:off x="3562427"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122863</xdr:rowOff>
    </xdr:from>
    <xdr:to>
      <xdr:col>4</xdr:col>
      <xdr:colOff>206375</xdr:colOff>
      <xdr:row>36</xdr:row>
      <xdr:rowOff>53013</xdr:rowOff>
    </xdr:to>
    <xdr:sp macro="" textlink="">
      <xdr:nvSpPr>
        <xdr:cNvPr id="86" name="円/楕円 85"/>
        <xdr:cNvSpPr/>
      </xdr:nvSpPr>
      <xdr:spPr>
        <a:xfrm>
          <a:off x="2857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44140</xdr:rowOff>
    </xdr:from>
    <xdr:ext cx="469744" cy="259045"/>
    <xdr:sp macro="" textlink="">
      <xdr:nvSpPr>
        <xdr:cNvPr id="87" name="テキスト ボックス 86"/>
        <xdr:cNvSpPr txBox="1"/>
      </xdr:nvSpPr>
      <xdr:spPr>
        <a:xfrm>
          <a:off x="2673427" y="62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112087</xdr:rowOff>
    </xdr:from>
    <xdr:to>
      <xdr:col>3</xdr:col>
      <xdr:colOff>3175</xdr:colOff>
      <xdr:row>36</xdr:row>
      <xdr:rowOff>42237</xdr:rowOff>
    </xdr:to>
    <xdr:sp macro="" textlink="">
      <xdr:nvSpPr>
        <xdr:cNvPr id="88" name="円/楕円 87"/>
        <xdr:cNvSpPr/>
      </xdr:nvSpPr>
      <xdr:spPr>
        <a:xfrm>
          <a:off x="1968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33364</xdr:rowOff>
    </xdr:from>
    <xdr:ext cx="469744" cy="259045"/>
    <xdr:sp macro="" textlink="">
      <xdr:nvSpPr>
        <xdr:cNvPr id="89" name="テキスト ボックス 88"/>
        <xdr:cNvSpPr txBox="1"/>
      </xdr:nvSpPr>
      <xdr:spPr>
        <a:xfrm>
          <a:off x="1784427"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116332</xdr:rowOff>
    </xdr:from>
    <xdr:to>
      <xdr:col>1</xdr:col>
      <xdr:colOff>485775</xdr:colOff>
      <xdr:row>34</xdr:row>
      <xdr:rowOff>46482</xdr:rowOff>
    </xdr:to>
    <xdr:sp macro="" textlink="">
      <xdr:nvSpPr>
        <xdr:cNvPr id="90" name="円/楕円 89"/>
        <xdr:cNvSpPr/>
      </xdr:nvSpPr>
      <xdr:spPr>
        <a:xfrm>
          <a:off x="1079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37609</xdr:rowOff>
    </xdr:from>
    <xdr:ext cx="469744" cy="259045"/>
    <xdr:sp macro="" textlink="">
      <xdr:nvSpPr>
        <xdr:cNvPr id="91" name="テキスト ボックス 90"/>
        <xdr:cNvSpPr txBox="1"/>
      </xdr:nvSpPr>
      <xdr:spPr>
        <a:xfrm>
          <a:off x="895427"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121511</xdr:rowOff>
    </xdr:from>
    <xdr:to>
      <xdr:col>6</xdr:col>
      <xdr:colOff>511175</xdr:colOff>
      <xdr:row>58</xdr:row>
      <xdr:rowOff>29130</xdr:rowOff>
    </xdr:to>
    <xdr:cxnSp macro="">
      <xdr:nvCxnSpPr>
        <xdr:cNvPr id="120" name="直線コネクタ 119"/>
        <xdr:cNvCxnSpPr/>
      </xdr:nvCxnSpPr>
      <xdr:spPr>
        <a:xfrm flipV="1">
          <a:off x="3797300" y="9894161"/>
          <a:ext cx="8382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11680</xdr:rowOff>
    </xdr:from>
    <xdr:to>
      <xdr:col>5</xdr:col>
      <xdr:colOff>358775</xdr:colOff>
      <xdr:row>58</xdr:row>
      <xdr:rowOff>29130</xdr:rowOff>
    </xdr:to>
    <xdr:cxnSp macro="">
      <xdr:nvCxnSpPr>
        <xdr:cNvPr id="123" name="直線コネクタ 122"/>
        <xdr:cNvCxnSpPr/>
      </xdr:nvCxnSpPr>
      <xdr:spPr>
        <a:xfrm>
          <a:off x="2908300" y="9955780"/>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163284</xdr:rowOff>
    </xdr:from>
    <xdr:to>
      <xdr:col>4</xdr:col>
      <xdr:colOff>155575</xdr:colOff>
      <xdr:row>58</xdr:row>
      <xdr:rowOff>11680</xdr:rowOff>
    </xdr:to>
    <xdr:cxnSp macro="">
      <xdr:nvCxnSpPr>
        <xdr:cNvPr id="126" name="直線コネクタ 125"/>
        <xdr:cNvCxnSpPr/>
      </xdr:nvCxnSpPr>
      <xdr:spPr>
        <a:xfrm>
          <a:off x="2019300" y="9935934"/>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19072</xdr:rowOff>
    </xdr:from>
    <xdr:to>
      <xdr:col>2</xdr:col>
      <xdr:colOff>638175</xdr:colOff>
      <xdr:row>57</xdr:row>
      <xdr:rowOff>163284</xdr:rowOff>
    </xdr:to>
    <xdr:cxnSp macro="">
      <xdr:nvCxnSpPr>
        <xdr:cNvPr id="129" name="直線コネクタ 128"/>
        <xdr:cNvCxnSpPr/>
      </xdr:nvCxnSpPr>
      <xdr:spPr>
        <a:xfrm>
          <a:off x="1130300" y="9791722"/>
          <a:ext cx="889000" cy="1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70711</xdr:rowOff>
    </xdr:from>
    <xdr:to>
      <xdr:col>6</xdr:col>
      <xdr:colOff>561975</xdr:colOff>
      <xdr:row>58</xdr:row>
      <xdr:rowOff>861</xdr:rowOff>
    </xdr:to>
    <xdr:sp macro="" textlink="">
      <xdr:nvSpPr>
        <xdr:cNvPr id="139" name="円/楕円 138"/>
        <xdr:cNvSpPr/>
      </xdr:nvSpPr>
      <xdr:spPr>
        <a:xfrm>
          <a:off x="4584700" y="9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30088</xdr:rowOff>
    </xdr:from>
    <xdr:ext cx="534377" cy="259045"/>
    <xdr:sp macro="" textlink="">
      <xdr:nvSpPr>
        <xdr:cNvPr id="140" name="総務費該当値テキスト"/>
        <xdr:cNvSpPr txBox="1"/>
      </xdr:nvSpPr>
      <xdr:spPr>
        <a:xfrm>
          <a:off x="4686300" y="96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149780</xdr:rowOff>
    </xdr:from>
    <xdr:to>
      <xdr:col>5</xdr:col>
      <xdr:colOff>409575</xdr:colOff>
      <xdr:row>58</xdr:row>
      <xdr:rowOff>79930</xdr:rowOff>
    </xdr:to>
    <xdr:sp macro="" textlink="">
      <xdr:nvSpPr>
        <xdr:cNvPr id="141" name="円/楕円 140"/>
        <xdr:cNvSpPr/>
      </xdr:nvSpPr>
      <xdr:spPr>
        <a:xfrm>
          <a:off x="3746500" y="99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71057</xdr:rowOff>
    </xdr:from>
    <xdr:ext cx="534377" cy="259045"/>
    <xdr:sp macro="" textlink="">
      <xdr:nvSpPr>
        <xdr:cNvPr id="142" name="テキスト ボックス 141"/>
        <xdr:cNvSpPr txBox="1"/>
      </xdr:nvSpPr>
      <xdr:spPr>
        <a:xfrm>
          <a:off x="3530111" y="10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132330</xdr:rowOff>
    </xdr:from>
    <xdr:to>
      <xdr:col>4</xdr:col>
      <xdr:colOff>206375</xdr:colOff>
      <xdr:row>58</xdr:row>
      <xdr:rowOff>62480</xdr:rowOff>
    </xdr:to>
    <xdr:sp macro="" textlink="">
      <xdr:nvSpPr>
        <xdr:cNvPr id="143" name="円/楕円 142"/>
        <xdr:cNvSpPr/>
      </xdr:nvSpPr>
      <xdr:spPr>
        <a:xfrm>
          <a:off x="2857500" y="99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53607</xdr:rowOff>
    </xdr:from>
    <xdr:ext cx="534377" cy="259045"/>
    <xdr:sp macro="" textlink="">
      <xdr:nvSpPr>
        <xdr:cNvPr id="144" name="テキスト ボックス 143"/>
        <xdr:cNvSpPr txBox="1"/>
      </xdr:nvSpPr>
      <xdr:spPr>
        <a:xfrm>
          <a:off x="2641111" y="99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112484</xdr:rowOff>
    </xdr:from>
    <xdr:to>
      <xdr:col>3</xdr:col>
      <xdr:colOff>3175</xdr:colOff>
      <xdr:row>58</xdr:row>
      <xdr:rowOff>42634</xdr:rowOff>
    </xdr:to>
    <xdr:sp macro="" textlink="">
      <xdr:nvSpPr>
        <xdr:cNvPr id="145" name="円/楕円 144"/>
        <xdr:cNvSpPr/>
      </xdr:nvSpPr>
      <xdr:spPr>
        <a:xfrm>
          <a:off x="1968500" y="98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33761</xdr:rowOff>
    </xdr:from>
    <xdr:ext cx="534377" cy="259045"/>
    <xdr:sp macro="" textlink="">
      <xdr:nvSpPr>
        <xdr:cNvPr id="146" name="テキスト ボックス 145"/>
        <xdr:cNvSpPr txBox="1"/>
      </xdr:nvSpPr>
      <xdr:spPr>
        <a:xfrm>
          <a:off x="1752111" y="99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139722</xdr:rowOff>
    </xdr:from>
    <xdr:to>
      <xdr:col>1</xdr:col>
      <xdr:colOff>485775</xdr:colOff>
      <xdr:row>57</xdr:row>
      <xdr:rowOff>69872</xdr:rowOff>
    </xdr:to>
    <xdr:sp macro="" textlink="">
      <xdr:nvSpPr>
        <xdr:cNvPr id="147" name="円/楕円 146"/>
        <xdr:cNvSpPr/>
      </xdr:nvSpPr>
      <xdr:spPr>
        <a:xfrm>
          <a:off x="1079500" y="97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86399</xdr:rowOff>
    </xdr:from>
    <xdr:ext cx="534377" cy="259045"/>
    <xdr:sp macro="" textlink="">
      <xdr:nvSpPr>
        <xdr:cNvPr id="148" name="テキスト ボックス 147"/>
        <xdr:cNvSpPr txBox="1"/>
      </xdr:nvSpPr>
      <xdr:spPr>
        <a:xfrm>
          <a:off x="863111" y="951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84189</xdr:rowOff>
    </xdr:from>
    <xdr:to>
      <xdr:col>6</xdr:col>
      <xdr:colOff>511175</xdr:colOff>
      <xdr:row>78</xdr:row>
      <xdr:rowOff>102327</xdr:rowOff>
    </xdr:to>
    <xdr:cxnSp macro="">
      <xdr:nvCxnSpPr>
        <xdr:cNvPr id="178" name="直線コネクタ 177"/>
        <xdr:cNvCxnSpPr/>
      </xdr:nvCxnSpPr>
      <xdr:spPr>
        <a:xfrm flipV="1">
          <a:off x="3797300" y="13457289"/>
          <a:ext cx="8382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102327</xdr:rowOff>
    </xdr:from>
    <xdr:to>
      <xdr:col>5</xdr:col>
      <xdr:colOff>358775</xdr:colOff>
      <xdr:row>78</xdr:row>
      <xdr:rowOff>156262</xdr:rowOff>
    </xdr:to>
    <xdr:cxnSp macro="">
      <xdr:nvCxnSpPr>
        <xdr:cNvPr id="181" name="直線コネクタ 180"/>
        <xdr:cNvCxnSpPr/>
      </xdr:nvCxnSpPr>
      <xdr:spPr>
        <a:xfrm flipV="1">
          <a:off x="2908300" y="13475427"/>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84596</xdr:rowOff>
    </xdr:from>
    <xdr:to>
      <xdr:col>4</xdr:col>
      <xdr:colOff>155575</xdr:colOff>
      <xdr:row>78</xdr:row>
      <xdr:rowOff>156262</xdr:rowOff>
    </xdr:to>
    <xdr:cxnSp macro="">
      <xdr:nvCxnSpPr>
        <xdr:cNvPr id="184" name="直線コネクタ 183"/>
        <xdr:cNvCxnSpPr/>
      </xdr:nvCxnSpPr>
      <xdr:spPr>
        <a:xfrm>
          <a:off x="2019300" y="1345769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84596</xdr:rowOff>
    </xdr:from>
    <xdr:to>
      <xdr:col>2</xdr:col>
      <xdr:colOff>638175</xdr:colOff>
      <xdr:row>78</xdr:row>
      <xdr:rowOff>110401</xdr:rowOff>
    </xdr:to>
    <xdr:cxnSp macro="">
      <xdr:nvCxnSpPr>
        <xdr:cNvPr id="187" name="直線コネクタ 186"/>
        <xdr:cNvCxnSpPr/>
      </xdr:nvCxnSpPr>
      <xdr:spPr>
        <a:xfrm flipV="1">
          <a:off x="1130300" y="13457696"/>
          <a:ext cx="889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33389</xdr:rowOff>
    </xdr:from>
    <xdr:to>
      <xdr:col>6</xdr:col>
      <xdr:colOff>561975</xdr:colOff>
      <xdr:row>78</xdr:row>
      <xdr:rowOff>134989</xdr:rowOff>
    </xdr:to>
    <xdr:sp macro="" textlink="">
      <xdr:nvSpPr>
        <xdr:cNvPr id="197" name="円/楕円 196"/>
        <xdr:cNvSpPr/>
      </xdr:nvSpPr>
      <xdr:spPr>
        <a:xfrm>
          <a:off x="45847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51527</xdr:rowOff>
    </xdr:from>
    <xdr:to>
      <xdr:col>5</xdr:col>
      <xdr:colOff>409575</xdr:colOff>
      <xdr:row>78</xdr:row>
      <xdr:rowOff>153127</xdr:rowOff>
    </xdr:to>
    <xdr:sp macro="" textlink="">
      <xdr:nvSpPr>
        <xdr:cNvPr id="199" name="円/楕円 198"/>
        <xdr:cNvSpPr/>
      </xdr:nvSpPr>
      <xdr:spPr>
        <a:xfrm>
          <a:off x="3746500" y="134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144254</xdr:rowOff>
    </xdr:from>
    <xdr:ext cx="599010" cy="259045"/>
    <xdr:sp macro="" textlink="">
      <xdr:nvSpPr>
        <xdr:cNvPr id="200" name="テキスト ボックス 199"/>
        <xdr:cNvSpPr txBox="1"/>
      </xdr:nvSpPr>
      <xdr:spPr>
        <a:xfrm>
          <a:off x="3497794" y="135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105462</xdr:rowOff>
    </xdr:from>
    <xdr:to>
      <xdr:col>4</xdr:col>
      <xdr:colOff>206375</xdr:colOff>
      <xdr:row>79</xdr:row>
      <xdr:rowOff>35612</xdr:rowOff>
    </xdr:to>
    <xdr:sp macro="" textlink="">
      <xdr:nvSpPr>
        <xdr:cNvPr id="201" name="円/楕円 200"/>
        <xdr:cNvSpPr/>
      </xdr:nvSpPr>
      <xdr:spPr>
        <a:xfrm>
          <a:off x="2857500" y="13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26739</xdr:rowOff>
    </xdr:from>
    <xdr:ext cx="599010" cy="259045"/>
    <xdr:sp macro="" textlink="">
      <xdr:nvSpPr>
        <xdr:cNvPr id="202" name="テキスト ボックス 201"/>
        <xdr:cNvSpPr txBox="1"/>
      </xdr:nvSpPr>
      <xdr:spPr>
        <a:xfrm>
          <a:off x="2608794" y="13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33796</xdr:rowOff>
    </xdr:from>
    <xdr:to>
      <xdr:col>3</xdr:col>
      <xdr:colOff>3175</xdr:colOff>
      <xdr:row>78</xdr:row>
      <xdr:rowOff>135396</xdr:rowOff>
    </xdr:to>
    <xdr:sp macro="" textlink="">
      <xdr:nvSpPr>
        <xdr:cNvPr id="203" name="円/楕円 202"/>
        <xdr:cNvSpPr/>
      </xdr:nvSpPr>
      <xdr:spPr>
        <a:xfrm>
          <a:off x="1968500" y="13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126523</xdr:rowOff>
    </xdr:from>
    <xdr:ext cx="599010" cy="259045"/>
    <xdr:sp macro="" textlink="">
      <xdr:nvSpPr>
        <xdr:cNvPr id="204" name="テキスト ボックス 203"/>
        <xdr:cNvSpPr txBox="1"/>
      </xdr:nvSpPr>
      <xdr:spPr>
        <a:xfrm>
          <a:off x="1719794" y="134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59601</xdr:rowOff>
    </xdr:from>
    <xdr:to>
      <xdr:col>1</xdr:col>
      <xdr:colOff>485775</xdr:colOff>
      <xdr:row>78</xdr:row>
      <xdr:rowOff>161201</xdr:rowOff>
    </xdr:to>
    <xdr:sp macro="" textlink="">
      <xdr:nvSpPr>
        <xdr:cNvPr id="205" name="円/楕円 204"/>
        <xdr:cNvSpPr/>
      </xdr:nvSpPr>
      <xdr:spPr>
        <a:xfrm>
          <a:off x="1079500" y="134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152328</xdr:rowOff>
    </xdr:from>
    <xdr:ext cx="599010" cy="259045"/>
    <xdr:sp macro="" textlink="">
      <xdr:nvSpPr>
        <xdr:cNvPr id="206" name="テキスト ボックス 205"/>
        <xdr:cNvSpPr txBox="1"/>
      </xdr:nvSpPr>
      <xdr:spPr>
        <a:xfrm>
          <a:off x="830794" y="135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108953</xdr:rowOff>
    </xdr:from>
    <xdr:to>
      <xdr:col>6</xdr:col>
      <xdr:colOff>511175</xdr:colOff>
      <xdr:row>95</xdr:row>
      <xdr:rowOff>7488</xdr:rowOff>
    </xdr:to>
    <xdr:cxnSp macro="">
      <xdr:nvCxnSpPr>
        <xdr:cNvPr id="238" name="直線コネクタ 237"/>
        <xdr:cNvCxnSpPr/>
      </xdr:nvCxnSpPr>
      <xdr:spPr>
        <a:xfrm flipV="1">
          <a:off x="3797300" y="16225253"/>
          <a:ext cx="8382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7488</xdr:rowOff>
    </xdr:from>
    <xdr:to>
      <xdr:col>5</xdr:col>
      <xdr:colOff>358775</xdr:colOff>
      <xdr:row>96</xdr:row>
      <xdr:rowOff>5756</xdr:rowOff>
    </xdr:to>
    <xdr:cxnSp macro="">
      <xdr:nvCxnSpPr>
        <xdr:cNvPr id="241" name="直線コネクタ 240"/>
        <xdr:cNvCxnSpPr/>
      </xdr:nvCxnSpPr>
      <xdr:spPr>
        <a:xfrm flipV="1">
          <a:off x="2908300" y="16295238"/>
          <a:ext cx="889000" cy="16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5756</xdr:rowOff>
    </xdr:from>
    <xdr:to>
      <xdr:col>4</xdr:col>
      <xdr:colOff>155575</xdr:colOff>
      <xdr:row>96</xdr:row>
      <xdr:rowOff>9627</xdr:rowOff>
    </xdr:to>
    <xdr:cxnSp macro="">
      <xdr:nvCxnSpPr>
        <xdr:cNvPr id="244" name="直線コネクタ 243"/>
        <xdr:cNvCxnSpPr/>
      </xdr:nvCxnSpPr>
      <xdr:spPr>
        <a:xfrm flipV="1">
          <a:off x="2019300" y="16464956"/>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9627</xdr:rowOff>
    </xdr:from>
    <xdr:to>
      <xdr:col>2</xdr:col>
      <xdr:colOff>638175</xdr:colOff>
      <xdr:row>96</xdr:row>
      <xdr:rowOff>17007</xdr:rowOff>
    </xdr:to>
    <xdr:cxnSp macro="">
      <xdr:nvCxnSpPr>
        <xdr:cNvPr id="247" name="直線コネクタ 246"/>
        <xdr:cNvCxnSpPr/>
      </xdr:nvCxnSpPr>
      <xdr:spPr>
        <a:xfrm flipV="1">
          <a:off x="1130300" y="16468827"/>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58153</xdr:rowOff>
    </xdr:from>
    <xdr:to>
      <xdr:col>6</xdr:col>
      <xdr:colOff>561975</xdr:colOff>
      <xdr:row>94</xdr:row>
      <xdr:rowOff>159753</xdr:rowOff>
    </xdr:to>
    <xdr:sp macro="" textlink="">
      <xdr:nvSpPr>
        <xdr:cNvPr id="257" name="円/楕円 256"/>
        <xdr:cNvSpPr/>
      </xdr:nvSpPr>
      <xdr:spPr>
        <a:xfrm>
          <a:off x="4584700" y="161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81030</xdr:rowOff>
    </xdr:from>
    <xdr:ext cx="534377" cy="259045"/>
    <xdr:sp macro="" textlink="">
      <xdr:nvSpPr>
        <xdr:cNvPr id="258" name="衛生費該当値テキスト"/>
        <xdr:cNvSpPr txBox="1"/>
      </xdr:nvSpPr>
      <xdr:spPr>
        <a:xfrm>
          <a:off x="4686300" y="160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71,883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128138</xdr:rowOff>
    </xdr:from>
    <xdr:to>
      <xdr:col>5</xdr:col>
      <xdr:colOff>409575</xdr:colOff>
      <xdr:row>95</xdr:row>
      <xdr:rowOff>58288</xdr:rowOff>
    </xdr:to>
    <xdr:sp macro="" textlink="">
      <xdr:nvSpPr>
        <xdr:cNvPr id="259" name="円/楕円 258"/>
        <xdr:cNvSpPr/>
      </xdr:nvSpPr>
      <xdr:spPr>
        <a:xfrm>
          <a:off x="3746500" y="1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74815</xdr:rowOff>
    </xdr:from>
    <xdr:ext cx="534377" cy="259045"/>
    <xdr:sp macro="" textlink="">
      <xdr:nvSpPr>
        <xdr:cNvPr id="260" name="テキスト ボックス 259"/>
        <xdr:cNvSpPr txBox="1"/>
      </xdr:nvSpPr>
      <xdr:spPr>
        <a:xfrm>
          <a:off x="3530111" y="160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126406</xdr:rowOff>
    </xdr:from>
    <xdr:to>
      <xdr:col>4</xdr:col>
      <xdr:colOff>206375</xdr:colOff>
      <xdr:row>96</xdr:row>
      <xdr:rowOff>56556</xdr:rowOff>
    </xdr:to>
    <xdr:sp macro="" textlink="">
      <xdr:nvSpPr>
        <xdr:cNvPr id="261" name="円/楕円 260"/>
        <xdr:cNvSpPr/>
      </xdr:nvSpPr>
      <xdr:spPr>
        <a:xfrm>
          <a:off x="2857500" y="164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73083</xdr:rowOff>
    </xdr:from>
    <xdr:ext cx="534377" cy="259045"/>
    <xdr:sp macro="" textlink="">
      <xdr:nvSpPr>
        <xdr:cNvPr id="262" name="テキスト ボックス 261"/>
        <xdr:cNvSpPr txBox="1"/>
      </xdr:nvSpPr>
      <xdr:spPr>
        <a:xfrm>
          <a:off x="2641111" y="161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130277</xdr:rowOff>
    </xdr:from>
    <xdr:to>
      <xdr:col>3</xdr:col>
      <xdr:colOff>3175</xdr:colOff>
      <xdr:row>96</xdr:row>
      <xdr:rowOff>60427</xdr:rowOff>
    </xdr:to>
    <xdr:sp macro="" textlink="">
      <xdr:nvSpPr>
        <xdr:cNvPr id="263" name="円/楕円 262"/>
        <xdr:cNvSpPr/>
      </xdr:nvSpPr>
      <xdr:spPr>
        <a:xfrm>
          <a:off x="1968500" y="164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76954</xdr:rowOff>
    </xdr:from>
    <xdr:ext cx="534377" cy="259045"/>
    <xdr:sp macro="" textlink="">
      <xdr:nvSpPr>
        <xdr:cNvPr id="264" name="テキスト ボックス 263"/>
        <xdr:cNvSpPr txBox="1"/>
      </xdr:nvSpPr>
      <xdr:spPr>
        <a:xfrm>
          <a:off x="1752111" y="161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137657</xdr:rowOff>
    </xdr:from>
    <xdr:to>
      <xdr:col>1</xdr:col>
      <xdr:colOff>485775</xdr:colOff>
      <xdr:row>96</xdr:row>
      <xdr:rowOff>67807</xdr:rowOff>
    </xdr:to>
    <xdr:sp macro="" textlink="">
      <xdr:nvSpPr>
        <xdr:cNvPr id="265" name="円/楕円 264"/>
        <xdr:cNvSpPr/>
      </xdr:nvSpPr>
      <xdr:spPr>
        <a:xfrm>
          <a:off x="1079500" y="164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84334</xdr:rowOff>
    </xdr:from>
    <xdr:ext cx="534377" cy="259045"/>
    <xdr:sp macro="" textlink="">
      <xdr:nvSpPr>
        <xdr:cNvPr id="266" name="テキスト ボックス 265"/>
        <xdr:cNvSpPr txBox="1"/>
      </xdr:nvSpPr>
      <xdr:spPr>
        <a:xfrm>
          <a:off x="863111" y="162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18161</xdr:rowOff>
    </xdr:from>
    <xdr:to>
      <xdr:col>15</xdr:col>
      <xdr:colOff>180975</xdr:colOff>
      <xdr:row>35</xdr:row>
      <xdr:rowOff>41973</xdr:rowOff>
    </xdr:to>
    <xdr:cxnSp macro="">
      <xdr:nvCxnSpPr>
        <xdr:cNvPr id="295" name="直線コネクタ 294"/>
        <xdr:cNvCxnSpPr/>
      </xdr:nvCxnSpPr>
      <xdr:spPr>
        <a:xfrm>
          <a:off x="9639300" y="5504561"/>
          <a:ext cx="8382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103505</xdr:rowOff>
    </xdr:from>
    <xdr:to>
      <xdr:col>14</xdr:col>
      <xdr:colOff>28575</xdr:colOff>
      <xdr:row>32</xdr:row>
      <xdr:rowOff>18161</xdr:rowOff>
    </xdr:to>
    <xdr:cxnSp macro="">
      <xdr:nvCxnSpPr>
        <xdr:cNvPr id="298" name="直線コネクタ 297"/>
        <xdr:cNvCxnSpPr/>
      </xdr:nvCxnSpPr>
      <xdr:spPr>
        <a:xfrm>
          <a:off x="8750300" y="541845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103505</xdr:rowOff>
    </xdr:from>
    <xdr:to>
      <xdr:col>12</xdr:col>
      <xdr:colOff>511175</xdr:colOff>
      <xdr:row>31</xdr:row>
      <xdr:rowOff>103886</xdr:rowOff>
    </xdr:to>
    <xdr:cxnSp macro="">
      <xdr:nvCxnSpPr>
        <xdr:cNvPr id="301" name="直線コネクタ 300"/>
        <xdr:cNvCxnSpPr/>
      </xdr:nvCxnSpPr>
      <xdr:spPr>
        <a:xfrm flipV="1">
          <a:off x="7861300" y="54184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148099</xdr:rowOff>
    </xdr:from>
    <xdr:ext cx="469744" cy="259045"/>
    <xdr:sp macro="" textlink="">
      <xdr:nvSpPr>
        <xdr:cNvPr id="303" name="テキスト ボックス 302"/>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103886</xdr:rowOff>
    </xdr:from>
    <xdr:to>
      <xdr:col>11</xdr:col>
      <xdr:colOff>307975</xdr:colOff>
      <xdr:row>33</xdr:row>
      <xdr:rowOff>140462</xdr:rowOff>
    </xdr:to>
    <xdr:cxnSp macro="">
      <xdr:nvCxnSpPr>
        <xdr:cNvPr id="304" name="直線コネクタ 303"/>
        <xdr:cNvCxnSpPr/>
      </xdr:nvCxnSpPr>
      <xdr:spPr>
        <a:xfrm flipV="1">
          <a:off x="6972300" y="541883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66184</xdr:rowOff>
    </xdr:from>
    <xdr:ext cx="469744" cy="259045"/>
    <xdr:sp macro="" textlink="">
      <xdr:nvSpPr>
        <xdr:cNvPr id="306" name="テキスト ボックス 305"/>
        <xdr:cNvSpPr txBox="1"/>
      </xdr:nvSpPr>
      <xdr:spPr>
        <a:xfrm>
          <a:off x="7626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116286</xdr:rowOff>
    </xdr:from>
    <xdr:ext cx="469744" cy="259045"/>
    <xdr:sp macro="" textlink="">
      <xdr:nvSpPr>
        <xdr:cNvPr id="308" name="テキスト ボックス 307"/>
        <xdr:cNvSpPr txBox="1"/>
      </xdr:nvSpPr>
      <xdr:spPr>
        <a:xfrm>
          <a:off x="6737427" y="594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162623</xdr:rowOff>
    </xdr:from>
    <xdr:to>
      <xdr:col>15</xdr:col>
      <xdr:colOff>231775</xdr:colOff>
      <xdr:row>35</xdr:row>
      <xdr:rowOff>92773</xdr:rowOff>
    </xdr:to>
    <xdr:sp macro="" textlink="">
      <xdr:nvSpPr>
        <xdr:cNvPr id="314" name="円/楕円 313"/>
        <xdr:cNvSpPr/>
      </xdr:nvSpPr>
      <xdr:spPr>
        <a:xfrm>
          <a:off x="104267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14050</xdr:rowOff>
    </xdr:from>
    <xdr:ext cx="469744" cy="259045"/>
    <xdr:sp macro="" textlink="">
      <xdr:nvSpPr>
        <xdr:cNvPr id="315" name="労働費該当値テキスト"/>
        <xdr:cNvSpPr txBox="1"/>
      </xdr:nvSpPr>
      <xdr:spPr>
        <a:xfrm>
          <a:off x="10528300" y="58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138811</xdr:rowOff>
    </xdr:from>
    <xdr:to>
      <xdr:col>14</xdr:col>
      <xdr:colOff>79375</xdr:colOff>
      <xdr:row>32</xdr:row>
      <xdr:rowOff>68961</xdr:rowOff>
    </xdr:to>
    <xdr:sp macro="" textlink="">
      <xdr:nvSpPr>
        <xdr:cNvPr id="316" name="円/楕円 315"/>
        <xdr:cNvSpPr/>
      </xdr:nvSpPr>
      <xdr:spPr>
        <a:xfrm>
          <a:off x="9588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85488</xdr:rowOff>
    </xdr:from>
    <xdr:ext cx="469744" cy="259045"/>
    <xdr:sp macro="" textlink="">
      <xdr:nvSpPr>
        <xdr:cNvPr id="317" name="テキスト ボックス 316"/>
        <xdr:cNvSpPr txBox="1"/>
      </xdr:nvSpPr>
      <xdr:spPr>
        <a:xfrm>
          <a:off x="9404427" y="52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52705</xdr:rowOff>
    </xdr:from>
    <xdr:to>
      <xdr:col>12</xdr:col>
      <xdr:colOff>561975</xdr:colOff>
      <xdr:row>31</xdr:row>
      <xdr:rowOff>154305</xdr:rowOff>
    </xdr:to>
    <xdr:sp macro="" textlink="">
      <xdr:nvSpPr>
        <xdr:cNvPr id="318" name="円/楕円 317"/>
        <xdr:cNvSpPr/>
      </xdr:nvSpPr>
      <xdr:spPr>
        <a:xfrm>
          <a:off x="8699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170832</xdr:rowOff>
    </xdr:from>
    <xdr:ext cx="469744" cy="259045"/>
    <xdr:sp macro="" textlink="">
      <xdr:nvSpPr>
        <xdr:cNvPr id="319" name="テキスト ボックス 318"/>
        <xdr:cNvSpPr txBox="1"/>
      </xdr:nvSpPr>
      <xdr:spPr>
        <a:xfrm>
          <a:off x="8515427"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53086</xdr:rowOff>
    </xdr:from>
    <xdr:to>
      <xdr:col>11</xdr:col>
      <xdr:colOff>358775</xdr:colOff>
      <xdr:row>31</xdr:row>
      <xdr:rowOff>154686</xdr:rowOff>
    </xdr:to>
    <xdr:sp macro="" textlink="">
      <xdr:nvSpPr>
        <xdr:cNvPr id="320" name="円/楕円 319"/>
        <xdr:cNvSpPr/>
      </xdr:nvSpPr>
      <xdr:spPr>
        <a:xfrm>
          <a:off x="7810500" y="53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171213</xdr:rowOff>
    </xdr:from>
    <xdr:ext cx="469744" cy="259045"/>
    <xdr:sp macro="" textlink="">
      <xdr:nvSpPr>
        <xdr:cNvPr id="321" name="テキスト ボックス 320"/>
        <xdr:cNvSpPr txBox="1"/>
      </xdr:nvSpPr>
      <xdr:spPr>
        <a:xfrm>
          <a:off x="7626427" y="51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89662</xdr:rowOff>
    </xdr:from>
    <xdr:to>
      <xdr:col>10</xdr:col>
      <xdr:colOff>155575</xdr:colOff>
      <xdr:row>34</xdr:row>
      <xdr:rowOff>19812</xdr:rowOff>
    </xdr:to>
    <xdr:sp macro="" textlink="">
      <xdr:nvSpPr>
        <xdr:cNvPr id="322" name="円/楕円 321"/>
        <xdr:cNvSpPr/>
      </xdr:nvSpPr>
      <xdr:spPr>
        <a:xfrm>
          <a:off x="6921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36339</xdr:rowOff>
    </xdr:from>
    <xdr:ext cx="469744" cy="259045"/>
    <xdr:sp macro="" textlink="">
      <xdr:nvSpPr>
        <xdr:cNvPr id="323" name="テキスト ボックス 322"/>
        <xdr:cNvSpPr txBox="1"/>
      </xdr:nvSpPr>
      <xdr:spPr>
        <a:xfrm>
          <a:off x="6737427"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59809</xdr:rowOff>
    </xdr:from>
    <xdr:to>
      <xdr:col>15</xdr:col>
      <xdr:colOff>180975</xdr:colOff>
      <xdr:row>58</xdr:row>
      <xdr:rowOff>74672</xdr:rowOff>
    </xdr:to>
    <xdr:cxnSp macro="">
      <xdr:nvCxnSpPr>
        <xdr:cNvPr id="350" name="直線コネクタ 349"/>
        <xdr:cNvCxnSpPr/>
      </xdr:nvCxnSpPr>
      <xdr:spPr>
        <a:xfrm>
          <a:off x="9639300" y="10003909"/>
          <a:ext cx="8382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59809</xdr:rowOff>
    </xdr:from>
    <xdr:to>
      <xdr:col>14</xdr:col>
      <xdr:colOff>28575</xdr:colOff>
      <xdr:row>58</xdr:row>
      <xdr:rowOff>59928</xdr:rowOff>
    </xdr:to>
    <xdr:cxnSp macro="">
      <xdr:nvCxnSpPr>
        <xdr:cNvPr id="353" name="直線コネクタ 352"/>
        <xdr:cNvCxnSpPr/>
      </xdr:nvCxnSpPr>
      <xdr:spPr>
        <a:xfrm flipV="1">
          <a:off x="8750300" y="1000390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59928</xdr:rowOff>
    </xdr:from>
    <xdr:to>
      <xdr:col>12</xdr:col>
      <xdr:colOff>511175</xdr:colOff>
      <xdr:row>58</xdr:row>
      <xdr:rowOff>69968</xdr:rowOff>
    </xdr:to>
    <xdr:cxnSp macro="">
      <xdr:nvCxnSpPr>
        <xdr:cNvPr id="356" name="直線コネクタ 355"/>
        <xdr:cNvCxnSpPr/>
      </xdr:nvCxnSpPr>
      <xdr:spPr>
        <a:xfrm flipV="1">
          <a:off x="7861300" y="10004028"/>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69968</xdr:rowOff>
    </xdr:from>
    <xdr:to>
      <xdr:col>11</xdr:col>
      <xdr:colOff>307975</xdr:colOff>
      <xdr:row>58</xdr:row>
      <xdr:rowOff>82116</xdr:rowOff>
    </xdr:to>
    <xdr:cxnSp macro="">
      <xdr:nvCxnSpPr>
        <xdr:cNvPr id="359" name="直線コネクタ 358"/>
        <xdr:cNvCxnSpPr/>
      </xdr:nvCxnSpPr>
      <xdr:spPr>
        <a:xfrm flipV="1">
          <a:off x="6972300" y="10014068"/>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23872</xdr:rowOff>
    </xdr:from>
    <xdr:to>
      <xdr:col>15</xdr:col>
      <xdr:colOff>231775</xdr:colOff>
      <xdr:row>58</xdr:row>
      <xdr:rowOff>125472</xdr:rowOff>
    </xdr:to>
    <xdr:sp macro="" textlink="">
      <xdr:nvSpPr>
        <xdr:cNvPr id="369" name="円/楕円 368"/>
        <xdr:cNvSpPr/>
      </xdr:nvSpPr>
      <xdr:spPr>
        <a:xfrm>
          <a:off x="10426700" y="99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0"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9009</xdr:rowOff>
    </xdr:from>
    <xdr:to>
      <xdr:col>14</xdr:col>
      <xdr:colOff>79375</xdr:colOff>
      <xdr:row>58</xdr:row>
      <xdr:rowOff>110609</xdr:rowOff>
    </xdr:to>
    <xdr:sp macro="" textlink="">
      <xdr:nvSpPr>
        <xdr:cNvPr id="371" name="円/楕円 370"/>
        <xdr:cNvSpPr/>
      </xdr:nvSpPr>
      <xdr:spPr>
        <a:xfrm>
          <a:off x="9588500" y="99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101736</xdr:rowOff>
    </xdr:from>
    <xdr:ext cx="534377" cy="259045"/>
    <xdr:sp macro="" textlink="">
      <xdr:nvSpPr>
        <xdr:cNvPr id="372" name="テキスト ボックス 371"/>
        <xdr:cNvSpPr txBox="1"/>
      </xdr:nvSpPr>
      <xdr:spPr>
        <a:xfrm>
          <a:off x="9372111" y="100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9128</xdr:rowOff>
    </xdr:from>
    <xdr:to>
      <xdr:col>12</xdr:col>
      <xdr:colOff>561975</xdr:colOff>
      <xdr:row>58</xdr:row>
      <xdr:rowOff>110728</xdr:rowOff>
    </xdr:to>
    <xdr:sp macro="" textlink="">
      <xdr:nvSpPr>
        <xdr:cNvPr id="373" name="円/楕円 372"/>
        <xdr:cNvSpPr/>
      </xdr:nvSpPr>
      <xdr:spPr>
        <a:xfrm>
          <a:off x="8699500" y="9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101855</xdr:rowOff>
    </xdr:from>
    <xdr:ext cx="534377" cy="259045"/>
    <xdr:sp macro="" textlink="">
      <xdr:nvSpPr>
        <xdr:cNvPr id="374" name="テキスト ボックス 373"/>
        <xdr:cNvSpPr txBox="1"/>
      </xdr:nvSpPr>
      <xdr:spPr>
        <a:xfrm>
          <a:off x="8483111" y="100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19168</xdr:rowOff>
    </xdr:from>
    <xdr:to>
      <xdr:col>11</xdr:col>
      <xdr:colOff>358775</xdr:colOff>
      <xdr:row>58</xdr:row>
      <xdr:rowOff>120768</xdr:rowOff>
    </xdr:to>
    <xdr:sp macro="" textlink="">
      <xdr:nvSpPr>
        <xdr:cNvPr id="375" name="円/楕円 374"/>
        <xdr:cNvSpPr/>
      </xdr:nvSpPr>
      <xdr:spPr>
        <a:xfrm>
          <a:off x="7810500" y="99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111895</xdr:rowOff>
    </xdr:from>
    <xdr:ext cx="534377" cy="259045"/>
    <xdr:sp macro="" textlink="">
      <xdr:nvSpPr>
        <xdr:cNvPr id="376" name="テキスト ボックス 375"/>
        <xdr:cNvSpPr txBox="1"/>
      </xdr:nvSpPr>
      <xdr:spPr>
        <a:xfrm>
          <a:off x="7594111" y="100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31316</xdr:rowOff>
    </xdr:from>
    <xdr:to>
      <xdr:col>10</xdr:col>
      <xdr:colOff>155575</xdr:colOff>
      <xdr:row>58</xdr:row>
      <xdr:rowOff>132916</xdr:rowOff>
    </xdr:to>
    <xdr:sp macro="" textlink="">
      <xdr:nvSpPr>
        <xdr:cNvPr id="377" name="円/楕円 376"/>
        <xdr:cNvSpPr/>
      </xdr:nvSpPr>
      <xdr:spPr>
        <a:xfrm>
          <a:off x="6921500" y="99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124043</xdr:rowOff>
    </xdr:from>
    <xdr:ext cx="534377" cy="259045"/>
    <xdr:sp macro="" textlink="">
      <xdr:nvSpPr>
        <xdr:cNvPr id="378" name="テキスト ボックス 377"/>
        <xdr:cNvSpPr txBox="1"/>
      </xdr:nvSpPr>
      <xdr:spPr>
        <a:xfrm>
          <a:off x="6705111" y="100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6786</xdr:rowOff>
    </xdr:from>
    <xdr:to>
      <xdr:col>15</xdr:col>
      <xdr:colOff>180975</xdr:colOff>
      <xdr:row>76</xdr:row>
      <xdr:rowOff>52570</xdr:rowOff>
    </xdr:to>
    <xdr:cxnSp macro="">
      <xdr:nvCxnSpPr>
        <xdr:cNvPr id="409" name="直線コネクタ 408"/>
        <xdr:cNvCxnSpPr/>
      </xdr:nvCxnSpPr>
      <xdr:spPr>
        <a:xfrm flipV="1">
          <a:off x="9639300" y="12694086"/>
          <a:ext cx="838200" cy="3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52570</xdr:rowOff>
    </xdr:from>
    <xdr:to>
      <xdr:col>14</xdr:col>
      <xdr:colOff>28575</xdr:colOff>
      <xdr:row>76</xdr:row>
      <xdr:rowOff>145676</xdr:rowOff>
    </xdr:to>
    <xdr:cxnSp macro="">
      <xdr:nvCxnSpPr>
        <xdr:cNvPr id="412" name="直線コネクタ 411"/>
        <xdr:cNvCxnSpPr/>
      </xdr:nvCxnSpPr>
      <xdr:spPr>
        <a:xfrm flipV="1">
          <a:off x="8750300" y="13082770"/>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145676</xdr:rowOff>
    </xdr:from>
    <xdr:to>
      <xdr:col>12</xdr:col>
      <xdr:colOff>511175</xdr:colOff>
      <xdr:row>77</xdr:row>
      <xdr:rowOff>37843</xdr:rowOff>
    </xdr:to>
    <xdr:cxnSp macro="">
      <xdr:nvCxnSpPr>
        <xdr:cNvPr id="415" name="直線コネクタ 414"/>
        <xdr:cNvCxnSpPr/>
      </xdr:nvCxnSpPr>
      <xdr:spPr>
        <a:xfrm flipV="1">
          <a:off x="7861300" y="13175876"/>
          <a:ext cx="889000" cy="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37843</xdr:rowOff>
    </xdr:from>
    <xdr:to>
      <xdr:col>11</xdr:col>
      <xdr:colOff>307975</xdr:colOff>
      <xdr:row>77</xdr:row>
      <xdr:rowOff>62303</xdr:rowOff>
    </xdr:to>
    <xdr:cxnSp macro="">
      <xdr:nvCxnSpPr>
        <xdr:cNvPr id="418" name="直線コネクタ 417"/>
        <xdr:cNvCxnSpPr/>
      </xdr:nvCxnSpPr>
      <xdr:spPr>
        <a:xfrm flipV="1">
          <a:off x="6972300" y="1323949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127436</xdr:rowOff>
    </xdr:from>
    <xdr:to>
      <xdr:col>15</xdr:col>
      <xdr:colOff>231775</xdr:colOff>
      <xdr:row>74</xdr:row>
      <xdr:rowOff>57586</xdr:rowOff>
    </xdr:to>
    <xdr:sp macro="" textlink="">
      <xdr:nvSpPr>
        <xdr:cNvPr id="428" name="円/楕円 427"/>
        <xdr:cNvSpPr/>
      </xdr:nvSpPr>
      <xdr:spPr>
        <a:xfrm>
          <a:off x="10426700" y="12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150313</xdr:rowOff>
    </xdr:from>
    <xdr:ext cx="534377" cy="259045"/>
    <xdr:sp macro="" textlink="">
      <xdr:nvSpPr>
        <xdr:cNvPr id="429" name="商工費該当値テキスト"/>
        <xdr:cNvSpPr txBox="1"/>
      </xdr:nvSpPr>
      <xdr:spPr>
        <a:xfrm>
          <a:off x="10528300" y="124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1770</xdr:rowOff>
    </xdr:from>
    <xdr:to>
      <xdr:col>14</xdr:col>
      <xdr:colOff>79375</xdr:colOff>
      <xdr:row>76</xdr:row>
      <xdr:rowOff>103370</xdr:rowOff>
    </xdr:to>
    <xdr:sp macro="" textlink="">
      <xdr:nvSpPr>
        <xdr:cNvPr id="430" name="円/楕円 429"/>
        <xdr:cNvSpPr/>
      </xdr:nvSpPr>
      <xdr:spPr>
        <a:xfrm>
          <a:off x="9588500" y="130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119897</xdr:rowOff>
    </xdr:from>
    <xdr:ext cx="534377" cy="259045"/>
    <xdr:sp macro="" textlink="">
      <xdr:nvSpPr>
        <xdr:cNvPr id="431" name="テキスト ボックス 430"/>
        <xdr:cNvSpPr txBox="1"/>
      </xdr:nvSpPr>
      <xdr:spPr>
        <a:xfrm>
          <a:off x="9372111" y="128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94876</xdr:rowOff>
    </xdr:from>
    <xdr:to>
      <xdr:col>12</xdr:col>
      <xdr:colOff>561975</xdr:colOff>
      <xdr:row>77</xdr:row>
      <xdr:rowOff>25026</xdr:rowOff>
    </xdr:to>
    <xdr:sp macro="" textlink="">
      <xdr:nvSpPr>
        <xdr:cNvPr id="432" name="円/楕円 431"/>
        <xdr:cNvSpPr/>
      </xdr:nvSpPr>
      <xdr:spPr>
        <a:xfrm>
          <a:off x="8699500" y="131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16153</xdr:rowOff>
    </xdr:from>
    <xdr:ext cx="534377" cy="259045"/>
    <xdr:sp macro="" textlink="">
      <xdr:nvSpPr>
        <xdr:cNvPr id="433" name="テキスト ボックス 432"/>
        <xdr:cNvSpPr txBox="1"/>
      </xdr:nvSpPr>
      <xdr:spPr>
        <a:xfrm>
          <a:off x="8483111" y="132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158493</xdr:rowOff>
    </xdr:from>
    <xdr:to>
      <xdr:col>11</xdr:col>
      <xdr:colOff>358775</xdr:colOff>
      <xdr:row>77</xdr:row>
      <xdr:rowOff>88643</xdr:rowOff>
    </xdr:to>
    <xdr:sp macro="" textlink="">
      <xdr:nvSpPr>
        <xdr:cNvPr id="434" name="円/楕円 433"/>
        <xdr:cNvSpPr/>
      </xdr:nvSpPr>
      <xdr:spPr>
        <a:xfrm>
          <a:off x="7810500" y="131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79770</xdr:rowOff>
    </xdr:from>
    <xdr:ext cx="534377" cy="259045"/>
    <xdr:sp macro="" textlink="">
      <xdr:nvSpPr>
        <xdr:cNvPr id="435" name="テキスト ボックス 434"/>
        <xdr:cNvSpPr txBox="1"/>
      </xdr:nvSpPr>
      <xdr:spPr>
        <a:xfrm>
          <a:off x="7594111" y="132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11503</xdr:rowOff>
    </xdr:from>
    <xdr:to>
      <xdr:col>10</xdr:col>
      <xdr:colOff>155575</xdr:colOff>
      <xdr:row>77</xdr:row>
      <xdr:rowOff>113103</xdr:rowOff>
    </xdr:to>
    <xdr:sp macro="" textlink="">
      <xdr:nvSpPr>
        <xdr:cNvPr id="436" name="円/楕円 435"/>
        <xdr:cNvSpPr/>
      </xdr:nvSpPr>
      <xdr:spPr>
        <a:xfrm>
          <a:off x="6921500" y="132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104230</xdr:rowOff>
    </xdr:from>
    <xdr:ext cx="534377" cy="259045"/>
    <xdr:sp macro="" textlink="">
      <xdr:nvSpPr>
        <xdr:cNvPr id="437" name="テキスト ボックス 436"/>
        <xdr:cNvSpPr txBox="1"/>
      </xdr:nvSpPr>
      <xdr:spPr>
        <a:xfrm>
          <a:off x="6705111" y="133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147262</xdr:rowOff>
    </xdr:from>
    <xdr:to>
      <xdr:col>15</xdr:col>
      <xdr:colOff>180975</xdr:colOff>
      <xdr:row>98</xdr:row>
      <xdr:rowOff>31758</xdr:rowOff>
    </xdr:to>
    <xdr:cxnSp macro="">
      <xdr:nvCxnSpPr>
        <xdr:cNvPr id="464" name="直線コネクタ 463"/>
        <xdr:cNvCxnSpPr/>
      </xdr:nvCxnSpPr>
      <xdr:spPr>
        <a:xfrm flipV="1">
          <a:off x="9639300" y="16777912"/>
          <a:ext cx="838200" cy="5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31758</xdr:rowOff>
    </xdr:from>
    <xdr:to>
      <xdr:col>14</xdr:col>
      <xdr:colOff>28575</xdr:colOff>
      <xdr:row>98</xdr:row>
      <xdr:rowOff>32938</xdr:rowOff>
    </xdr:to>
    <xdr:cxnSp macro="">
      <xdr:nvCxnSpPr>
        <xdr:cNvPr id="467" name="直線コネクタ 466"/>
        <xdr:cNvCxnSpPr/>
      </xdr:nvCxnSpPr>
      <xdr:spPr>
        <a:xfrm flipV="1">
          <a:off x="8750300" y="16833858"/>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32938</xdr:rowOff>
    </xdr:from>
    <xdr:to>
      <xdr:col>12</xdr:col>
      <xdr:colOff>511175</xdr:colOff>
      <xdr:row>98</xdr:row>
      <xdr:rowOff>49344</xdr:rowOff>
    </xdr:to>
    <xdr:cxnSp macro="">
      <xdr:nvCxnSpPr>
        <xdr:cNvPr id="470" name="直線コネクタ 469"/>
        <xdr:cNvCxnSpPr/>
      </xdr:nvCxnSpPr>
      <xdr:spPr>
        <a:xfrm flipV="1">
          <a:off x="7861300" y="16835038"/>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49344</xdr:rowOff>
    </xdr:from>
    <xdr:to>
      <xdr:col>11</xdr:col>
      <xdr:colOff>307975</xdr:colOff>
      <xdr:row>98</xdr:row>
      <xdr:rowOff>67929</xdr:rowOff>
    </xdr:to>
    <xdr:cxnSp macro="">
      <xdr:nvCxnSpPr>
        <xdr:cNvPr id="473" name="直線コネクタ 472"/>
        <xdr:cNvCxnSpPr/>
      </xdr:nvCxnSpPr>
      <xdr:spPr>
        <a:xfrm flipV="1">
          <a:off x="6972300" y="16851444"/>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96462</xdr:rowOff>
    </xdr:from>
    <xdr:to>
      <xdr:col>15</xdr:col>
      <xdr:colOff>231775</xdr:colOff>
      <xdr:row>98</xdr:row>
      <xdr:rowOff>26612</xdr:rowOff>
    </xdr:to>
    <xdr:sp macro="" textlink="">
      <xdr:nvSpPr>
        <xdr:cNvPr id="483" name="円/楕円 482"/>
        <xdr:cNvSpPr/>
      </xdr:nvSpPr>
      <xdr:spPr>
        <a:xfrm>
          <a:off x="104267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55839</xdr:rowOff>
    </xdr:from>
    <xdr:ext cx="534377" cy="259045"/>
    <xdr:sp macro="" textlink="">
      <xdr:nvSpPr>
        <xdr:cNvPr id="484" name="土木費該当値テキスト"/>
        <xdr:cNvSpPr txBox="1"/>
      </xdr:nvSpPr>
      <xdr:spPr>
        <a:xfrm>
          <a:off x="10528300" y="165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152408</xdr:rowOff>
    </xdr:from>
    <xdr:to>
      <xdr:col>14</xdr:col>
      <xdr:colOff>79375</xdr:colOff>
      <xdr:row>98</xdr:row>
      <xdr:rowOff>82558</xdr:rowOff>
    </xdr:to>
    <xdr:sp macro="" textlink="">
      <xdr:nvSpPr>
        <xdr:cNvPr id="485" name="円/楕円 484"/>
        <xdr:cNvSpPr/>
      </xdr:nvSpPr>
      <xdr:spPr>
        <a:xfrm>
          <a:off x="9588500" y="167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73685</xdr:rowOff>
    </xdr:from>
    <xdr:ext cx="534377" cy="259045"/>
    <xdr:sp macro="" textlink="">
      <xdr:nvSpPr>
        <xdr:cNvPr id="486" name="テキスト ボックス 485"/>
        <xdr:cNvSpPr txBox="1"/>
      </xdr:nvSpPr>
      <xdr:spPr>
        <a:xfrm>
          <a:off x="9372111" y="168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153588</xdr:rowOff>
    </xdr:from>
    <xdr:to>
      <xdr:col>12</xdr:col>
      <xdr:colOff>561975</xdr:colOff>
      <xdr:row>98</xdr:row>
      <xdr:rowOff>83738</xdr:rowOff>
    </xdr:to>
    <xdr:sp macro="" textlink="">
      <xdr:nvSpPr>
        <xdr:cNvPr id="487" name="円/楕円 486"/>
        <xdr:cNvSpPr/>
      </xdr:nvSpPr>
      <xdr:spPr>
        <a:xfrm>
          <a:off x="8699500" y="1678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74865</xdr:rowOff>
    </xdr:from>
    <xdr:ext cx="534377" cy="259045"/>
    <xdr:sp macro="" textlink="">
      <xdr:nvSpPr>
        <xdr:cNvPr id="488" name="テキスト ボックス 487"/>
        <xdr:cNvSpPr txBox="1"/>
      </xdr:nvSpPr>
      <xdr:spPr>
        <a:xfrm>
          <a:off x="8483111" y="168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169994</xdr:rowOff>
    </xdr:from>
    <xdr:to>
      <xdr:col>11</xdr:col>
      <xdr:colOff>358775</xdr:colOff>
      <xdr:row>98</xdr:row>
      <xdr:rowOff>100144</xdr:rowOff>
    </xdr:to>
    <xdr:sp macro="" textlink="">
      <xdr:nvSpPr>
        <xdr:cNvPr id="489" name="円/楕円 488"/>
        <xdr:cNvSpPr/>
      </xdr:nvSpPr>
      <xdr:spPr>
        <a:xfrm>
          <a:off x="7810500" y="16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91271</xdr:rowOff>
    </xdr:from>
    <xdr:ext cx="534377" cy="259045"/>
    <xdr:sp macro="" textlink="">
      <xdr:nvSpPr>
        <xdr:cNvPr id="490" name="テキスト ボックス 489"/>
        <xdr:cNvSpPr txBox="1"/>
      </xdr:nvSpPr>
      <xdr:spPr>
        <a:xfrm>
          <a:off x="7594111" y="168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17129</xdr:rowOff>
    </xdr:from>
    <xdr:to>
      <xdr:col>10</xdr:col>
      <xdr:colOff>155575</xdr:colOff>
      <xdr:row>98</xdr:row>
      <xdr:rowOff>118729</xdr:rowOff>
    </xdr:to>
    <xdr:sp macro="" textlink="">
      <xdr:nvSpPr>
        <xdr:cNvPr id="491" name="円/楕円 490"/>
        <xdr:cNvSpPr/>
      </xdr:nvSpPr>
      <xdr:spPr>
        <a:xfrm>
          <a:off x="6921500" y="168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109856</xdr:rowOff>
    </xdr:from>
    <xdr:ext cx="534377" cy="259045"/>
    <xdr:sp macro="" textlink="">
      <xdr:nvSpPr>
        <xdr:cNvPr id="492" name="テキスト ボックス 491"/>
        <xdr:cNvSpPr txBox="1"/>
      </xdr:nvSpPr>
      <xdr:spPr>
        <a:xfrm>
          <a:off x="6705111" y="169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126441</xdr:rowOff>
    </xdr:from>
    <xdr:to>
      <xdr:col>23</xdr:col>
      <xdr:colOff>517525</xdr:colOff>
      <xdr:row>38</xdr:row>
      <xdr:rowOff>84836</xdr:rowOff>
    </xdr:to>
    <xdr:cxnSp macro="">
      <xdr:nvCxnSpPr>
        <xdr:cNvPr id="522" name="直線コネクタ 521"/>
        <xdr:cNvCxnSpPr/>
      </xdr:nvCxnSpPr>
      <xdr:spPr>
        <a:xfrm>
          <a:off x="15481300" y="6298641"/>
          <a:ext cx="8382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126441</xdr:rowOff>
    </xdr:from>
    <xdr:to>
      <xdr:col>22</xdr:col>
      <xdr:colOff>365125</xdr:colOff>
      <xdr:row>38</xdr:row>
      <xdr:rowOff>39001</xdr:rowOff>
    </xdr:to>
    <xdr:cxnSp macro="">
      <xdr:nvCxnSpPr>
        <xdr:cNvPr id="525" name="直線コネクタ 524"/>
        <xdr:cNvCxnSpPr/>
      </xdr:nvCxnSpPr>
      <xdr:spPr>
        <a:xfrm flipV="1">
          <a:off x="14592300" y="6298641"/>
          <a:ext cx="889000" cy="2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39001</xdr:rowOff>
    </xdr:from>
    <xdr:to>
      <xdr:col>21</xdr:col>
      <xdr:colOff>161925</xdr:colOff>
      <xdr:row>38</xdr:row>
      <xdr:rowOff>88303</xdr:rowOff>
    </xdr:to>
    <xdr:cxnSp macro="">
      <xdr:nvCxnSpPr>
        <xdr:cNvPr id="528" name="直線コネクタ 527"/>
        <xdr:cNvCxnSpPr/>
      </xdr:nvCxnSpPr>
      <xdr:spPr>
        <a:xfrm flipV="1">
          <a:off x="13703300" y="6554101"/>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57671</xdr:rowOff>
    </xdr:from>
    <xdr:to>
      <xdr:col>19</xdr:col>
      <xdr:colOff>644525</xdr:colOff>
      <xdr:row>38</xdr:row>
      <xdr:rowOff>88303</xdr:rowOff>
    </xdr:to>
    <xdr:cxnSp macro="">
      <xdr:nvCxnSpPr>
        <xdr:cNvPr id="531" name="直線コネクタ 530"/>
        <xdr:cNvCxnSpPr/>
      </xdr:nvCxnSpPr>
      <xdr:spPr>
        <a:xfrm>
          <a:off x="12814300" y="657277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34036</xdr:rowOff>
    </xdr:from>
    <xdr:to>
      <xdr:col>23</xdr:col>
      <xdr:colOff>568325</xdr:colOff>
      <xdr:row>38</xdr:row>
      <xdr:rowOff>135636</xdr:rowOff>
    </xdr:to>
    <xdr:sp macro="" textlink="">
      <xdr:nvSpPr>
        <xdr:cNvPr id="541" name="円/楕円 540"/>
        <xdr:cNvSpPr/>
      </xdr:nvSpPr>
      <xdr:spPr>
        <a:xfrm>
          <a:off x="16268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12463</xdr:rowOff>
    </xdr:from>
    <xdr:ext cx="534377" cy="259045"/>
    <xdr:sp macro="" textlink="">
      <xdr:nvSpPr>
        <xdr:cNvPr id="542" name="消防費該当値テキスト"/>
        <xdr:cNvSpPr txBox="1"/>
      </xdr:nvSpPr>
      <xdr:spPr>
        <a:xfrm>
          <a:off x="16370300"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75641</xdr:rowOff>
    </xdr:from>
    <xdr:to>
      <xdr:col>22</xdr:col>
      <xdr:colOff>415925</xdr:colOff>
      <xdr:row>37</xdr:row>
      <xdr:rowOff>5791</xdr:rowOff>
    </xdr:to>
    <xdr:sp macro="" textlink="">
      <xdr:nvSpPr>
        <xdr:cNvPr id="543" name="円/楕円 542"/>
        <xdr:cNvSpPr/>
      </xdr:nvSpPr>
      <xdr:spPr>
        <a:xfrm>
          <a:off x="15430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168368</xdr:rowOff>
    </xdr:from>
    <xdr:ext cx="534377" cy="259045"/>
    <xdr:sp macro="" textlink="">
      <xdr:nvSpPr>
        <xdr:cNvPr id="544" name="テキスト ボックス 543"/>
        <xdr:cNvSpPr txBox="1"/>
      </xdr:nvSpPr>
      <xdr:spPr>
        <a:xfrm>
          <a:off x="15214111" y="63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159651</xdr:rowOff>
    </xdr:from>
    <xdr:to>
      <xdr:col>21</xdr:col>
      <xdr:colOff>212725</xdr:colOff>
      <xdr:row>38</xdr:row>
      <xdr:rowOff>89801</xdr:rowOff>
    </xdr:to>
    <xdr:sp macro="" textlink="">
      <xdr:nvSpPr>
        <xdr:cNvPr id="545" name="円/楕円 544"/>
        <xdr:cNvSpPr/>
      </xdr:nvSpPr>
      <xdr:spPr>
        <a:xfrm>
          <a:off x="14541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80928</xdr:rowOff>
    </xdr:from>
    <xdr:ext cx="534377" cy="259045"/>
    <xdr:sp macro="" textlink="">
      <xdr:nvSpPr>
        <xdr:cNvPr id="546" name="テキスト ボックス 545"/>
        <xdr:cNvSpPr txBox="1"/>
      </xdr:nvSpPr>
      <xdr:spPr>
        <a:xfrm>
          <a:off x="14325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37503</xdr:rowOff>
    </xdr:from>
    <xdr:to>
      <xdr:col>20</xdr:col>
      <xdr:colOff>9525</xdr:colOff>
      <xdr:row>38</xdr:row>
      <xdr:rowOff>139103</xdr:rowOff>
    </xdr:to>
    <xdr:sp macro="" textlink="">
      <xdr:nvSpPr>
        <xdr:cNvPr id="547" name="円/楕円 546"/>
        <xdr:cNvSpPr/>
      </xdr:nvSpPr>
      <xdr:spPr>
        <a:xfrm>
          <a:off x="13652500" y="65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130230</xdr:rowOff>
    </xdr:from>
    <xdr:ext cx="534377" cy="259045"/>
    <xdr:sp macro="" textlink="">
      <xdr:nvSpPr>
        <xdr:cNvPr id="548" name="テキスト ボックス 547"/>
        <xdr:cNvSpPr txBox="1"/>
      </xdr:nvSpPr>
      <xdr:spPr>
        <a:xfrm>
          <a:off x="13436111" y="6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6871</xdr:rowOff>
    </xdr:from>
    <xdr:to>
      <xdr:col>18</xdr:col>
      <xdr:colOff>492125</xdr:colOff>
      <xdr:row>38</xdr:row>
      <xdr:rowOff>108471</xdr:rowOff>
    </xdr:to>
    <xdr:sp macro="" textlink="">
      <xdr:nvSpPr>
        <xdr:cNvPr id="549" name="円/楕円 548"/>
        <xdr:cNvSpPr/>
      </xdr:nvSpPr>
      <xdr:spPr>
        <a:xfrm>
          <a:off x="12763500" y="65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99598</xdr:rowOff>
    </xdr:from>
    <xdr:ext cx="534377" cy="259045"/>
    <xdr:sp macro="" textlink="">
      <xdr:nvSpPr>
        <xdr:cNvPr id="550" name="テキスト ボックス 549"/>
        <xdr:cNvSpPr txBox="1"/>
      </xdr:nvSpPr>
      <xdr:spPr>
        <a:xfrm>
          <a:off x="12547111" y="66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155310</xdr:rowOff>
    </xdr:from>
    <xdr:to>
      <xdr:col>23</xdr:col>
      <xdr:colOff>517525</xdr:colOff>
      <xdr:row>57</xdr:row>
      <xdr:rowOff>112023</xdr:rowOff>
    </xdr:to>
    <xdr:cxnSp macro="">
      <xdr:nvCxnSpPr>
        <xdr:cNvPr id="582" name="直線コネクタ 581"/>
        <xdr:cNvCxnSpPr/>
      </xdr:nvCxnSpPr>
      <xdr:spPr>
        <a:xfrm flipV="1">
          <a:off x="15481300" y="9413610"/>
          <a:ext cx="838200" cy="4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112023</xdr:rowOff>
    </xdr:from>
    <xdr:to>
      <xdr:col>22</xdr:col>
      <xdr:colOff>365125</xdr:colOff>
      <xdr:row>57</xdr:row>
      <xdr:rowOff>157857</xdr:rowOff>
    </xdr:to>
    <xdr:cxnSp macro="">
      <xdr:nvCxnSpPr>
        <xdr:cNvPr id="585" name="直線コネクタ 584"/>
        <xdr:cNvCxnSpPr/>
      </xdr:nvCxnSpPr>
      <xdr:spPr>
        <a:xfrm flipV="1">
          <a:off x="14592300" y="98846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157857</xdr:rowOff>
    </xdr:from>
    <xdr:to>
      <xdr:col>21</xdr:col>
      <xdr:colOff>161925</xdr:colOff>
      <xdr:row>58</xdr:row>
      <xdr:rowOff>33711</xdr:rowOff>
    </xdr:to>
    <xdr:cxnSp macro="">
      <xdr:nvCxnSpPr>
        <xdr:cNvPr id="588" name="直線コネクタ 587"/>
        <xdr:cNvCxnSpPr/>
      </xdr:nvCxnSpPr>
      <xdr:spPr>
        <a:xfrm flipV="1">
          <a:off x="13703300" y="9930507"/>
          <a:ext cx="8890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2964</xdr:rowOff>
    </xdr:from>
    <xdr:to>
      <xdr:col>19</xdr:col>
      <xdr:colOff>644525</xdr:colOff>
      <xdr:row>58</xdr:row>
      <xdr:rowOff>33711</xdr:rowOff>
    </xdr:to>
    <xdr:cxnSp macro="">
      <xdr:nvCxnSpPr>
        <xdr:cNvPr id="591" name="直線コネクタ 590"/>
        <xdr:cNvCxnSpPr/>
      </xdr:nvCxnSpPr>
      <xdr:spPr>
        <a:xfrm>
          <a:off x="12814300" y="9947064"/>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104510</xdr:rowOff>
    </xdr:from>
    <xdr:to>
      <xdr:col>23</xdr:col>
      <xdr:colOff>568325</xdr:colOff>
      <xdr:row>55</xdr:row>
      <xdr:rowOff>34660</xdr:rowOff>
    </xdr:to>
    <xdr:sp macro="" textlink="">
      <xdr:nvSpPr>
        <xdr:cNvPr id="601" name="円/楕円 600"/>
        <xdr:cNvSpPr/>
      </xdr:nvSpPr>
      <xdr:spPr>
        <a:xfrm>
          <a:off x="16268700" y="93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127387</xdr:rowOff>
    </xdr:from>
    <xdr:ext cx="534377" cy="259045"/>
    <xdr:sp macro="" textlink="">
      <xdr:nvSpPr>
        <xdr:cNvPr id="602" name="教育費該当値テキスト"/>
        <xdr:cNvSpPr txBox="1"/>
      </xdr:nvSpPr>
      <xdr:spPr>
        <a:xfrm>
          <a:off x="16370300" y="92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61223</xdr:rowOff>
    </xdr:from>
    <xdr:to>
      <xdr:col>22</xdr:col>
      <xdr:colOff>415925</xdr:colOff>
      <xdr:row>57</xdr:row>
      <xdr:rowOff>162823</xdr:rowOff>
    </xdr:to>
    <xdr:sp macro="" textlink="">
      <xdr:nvSpPr>
        <xdr:cNvPr id="603" name="円/楕円 602"/>
        <xdr:cNvSpPr/>
      </xdr:nvSpPr>
      <xdr:spPr>
        <a:xfrm>
          <a:off x="15430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153950</xdr:rowOff>
    </xdr:from>
    <xdr:ext cx="534377" cy="259045"/>
    <xdr:sp macro="" textlink="">
      <xdr:nvSpPr>
        <xdr:cNvPr id="604" name="テキスト ボックス 603"/>
        <xdr:cNvSpPr txBox="1"/>
      </xdr:nvSpPr>
      <xdr:spPr>
        <a:xfrm>
          <a:off x="15214111" y="99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107057</xdr:rowOff>
    </xdr:from>
    <xdr:to>
      <xdr:col>21</xdr:col>
      <xdr:colOff>212725</xdr:colOff>
      <xdr:row>58</xdr:row>
      <xdr:rowOff>37207</xdr:rowOff>
    </xdr:to>
    <xdr:sp macro="" textlink="">
      <xdr:nvSpPr>
        <xdr:cNvPr id="605" name="円/楕円 604"/>
        <xdr:cNvSpPr/>
      </xdr:nvSpPr>
      <xdr:spPr>
        <a:xfrm>
          <a:off x="14541500" y="9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28334</xdr:rowOff>
    </xdr:from>
    <xdr:ext cx="534377" cy="259045"/>
    <xdr:sp macro="" textlink="">
      <xdr:nvSpPr>
        <xdr:cNvPr id="606" name="テキスト ボックス 605"/>
        <xdr:cNvSpPr txBox="1"/>
      </xdr:nvSpPr>
      <xdr:spPr>
        <a:xfrm>
          <a:off x="14325111" y="99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154361</xdr:rowOff>
    </xdr:from>
    <xdr:to>
      <xdr:col>20</xdr:col>
      <xdr:colOff>9525</xdr:colOff>
      <xdr:row>58</xdr:row>
      <xdr:rowOff>84511</xdr:rowOff>
    </xdr:to>
    <xdr:sp macro="" textlink="">
      <xdr:nvSpPr>
        <xdr:cNvPr id="607" name="円/楕円 606"/>
        <xdr:cNvSpPr/>
      </xdr:nvSpPr>
      <xdr:spPr>
        <a:xfrm>
          <a:off x="13652500" y="99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75638</xdr:rowOff>
    </xdr:from>
    <xdr:ext cx="534377" cy="259045"/>
    <xdr:sp macro="" textlink="">
      <xdr:nvSpPr>
        <xdr:cNvPr id="608" name="テキスト ボックス 607"/>
        <xdr:cNvSpPr txBox="1"/>
      </xdr:nvSpPr>
      <xdr:spPr>
        <a:xfrm>
          <a:off x="13436111" y="100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123614</xdr:rowOff>
    </xdr:from>
    <xdr:to>
      <xdr:col>18</xdr:col>
      <xdr:colOff>492125</xdr:colOff>
      <xdr:row>58</xdr:row>
      <xdr:rowOff>53764</xdr:rowOff>
    </xdr:to>
    <xdr:sp macro="" textlink="">
      <xdr:nvSpPr>
        <xdr:cNvPr id="609" name="円/楕円 608"/>
        <xdr:cNvSpPr/>
      </xdr:nvSpPr>
      <xdr:spPr>
        <a:xfrm>
          <a:off x="12763500" y="98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44891</xdr:rowOff>
    </xdr:from>
    <xdr:ext cx="534377" cy="259045"/>
    <xdr:sp macro="" textlink="">
      <xdr:nvSpPr>
        <xdr:cNvPr id="610" name="テキスト ボックス 609"/>
        <xdr:cNvSpPr txBox="1"/>
      </xdr:nvSpPr>
      <xdr:spPr>
        <a:xfrm>
          <a:off x="12547111" y="9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166332</xdr:rowOff>
    </xdr:from>
    <xdr:to>
      <xdr:col>23</xdr:col>
      <xdr:colOff>517525</xdr:colOff>
      <xdr:row>77</xdr:row>
      <xdr:rowOff>169013</xdr:rowOff>
    </xdr:to>
    <xdr:cxnSp macro="">
      <xdr:nvCxnSpPr>
        <xdr:cNvPr id="635" name="直線コネクタ 634"/>
        <xdr:cNvCxnSpPr/>
      </xdr:nvCxnSpPr>
      <xdr:spPr>
        <a:xfrm flipV="1">
          <a:off x="15481300" y="13367982"/>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124966</xdr:rowOff>
    </xdr:from>
    <xdr:to>
      <xdr:col>22</xdr:col>
      <xdr:colOff>365125</xdr:colOff>
      <xdr:row>77</xdr:row>
      <xdr:rowOff>169013</xdr:rowOff>
    </xdr:to>
    <xdr:cxnSp macro="">
      <xdr:nvCxnSpPr>
        <xdr:cNvPr id="638" name="直線コネクタ 637"/>
        <xdr:cNvCxnSpPr/>
      </xdr:nvCxnSpPr>
      <xdr:spPr>
        <a:xfrm>
          <a:off x="14592300" y="13326616"/>
          <a:ext cx="889000" cy="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66765</xdr:rowOff>
    </xdr:from>
    <xdr:to>
      <xdr:col>21</xdr:col>
      <xdr:colOff>161925</xdr:colOff>
      <xdr:row>77</xdr:row>
      <xdr:rowOff>124966</xdr:rowOff>
    </xdr:to>
    <xdr:cxnSp macro="">
      <xdr:nvCxnSpPr>
        <xdr:cNvPr id="641" name="直線コネクタ 640"/>
        <xdr:cNvCxnSpPr/>
      </xdr:nvCxnSpPr>
      <xdr:spPr>
        <a:xfrm>
          <a:off x="13703300" y="13096965"/>
          <a:ext cx="889000" cy="2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22127</xdr:rowOff>
    </xdr:from>
    <xdr:ext cx="469744" cy="259045"/>
    <xdr:sp macro="" textlink="">
      <xdr:nvSpPr>
        <xdr:cNvPr id="643" name="テキスト ボックス 642"/>
        <xdr:cNvSpPr txBox="1"/>
      </xdr:nvSpPr>
      <xdr:spPr>
        <a:xfrm>
          <a:off x="14357427"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66765</xdr:rowOff>
    </xdr:from>
    <xdr:to>
      <xdr:col>19</xdr:col>
      <xdr:colOff>644525</xdr:colOff>
      <xdr:row>77</xdr:row>
      <xdr:rowOff>20754</xdr:rowOff>
    </xdr:to>
    <xdr:cxnSp macro="">
      <xdr:nvCxnSpPr>
        <xdr:cNvPr id="644" name="直線コネクタ 643"/>
        <xdr:cNvCxnSpPr/>
      </xdr:nvCxnSpPr>
      <xdr:spPr>
        <a:xfrm flipV="1">
          <a:off x="12814300" y="13096965"/>
          <a:ext cx="889000" cy="1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6" name="テキスト ボックス 645"/>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115532</xdr:rowOff>
    </xdr:from>
    <xdr:to>
      <xdr:col>23</xdr:col>
      <xdr:colOff>568325</xdr:colOff>
      <xdr:row>78</xdr:row>
      <xdr:rowOff>45682</xdr:rowOff>
    </xdr:to>
    <xdr:sp macro="" textlink="">
      <xdr:nvSpPr>
        <xdr:cNvPr id="654" name="円/楕円 653"/>
        <xdr:cNvSpPr/>
      </xdr:nvSpPr>
      <xdr:spPr>
        <a:xfrm>
          <a:off x="162687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74909</xdr:rowOff>
    </xdr:from>
    <xdr:ext cx="469744" cy="259045"/>
    <xdr:sp macro="" textlink="">
      <xdr:nvSpPr>
        <xdr:cNvPr id="655" name="災害復旧費該当値テキスト"/>
        <xdr:cNvSpPr txBox="1"/>
      </xdr:nvSpPr>
      <xdr:spPr>
        <a:xfrm>
          <a:off x="16370300" y="1310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118213</xdr:rowOff>
    </xdr:from>
    <xdr:to>
      <xdr:col>22</xdr:col>
      <xdr:colOff>415925</xdr:colOff>
      <xdr:row>78</xdr:row>
      <xdr:rowOff>48363</xdr:rowOff>
    </xdr:to>
    <xdr:sp macro="" textlink="">
      <xdr:nvSpPr>
        <xdr:cNvPr id="656" name="円/楕円 655"/>
        <xdr:cNvSpPr/>
      </xdr:nvSpPr>
      <xdr:spPr>
        <a:xfrm>
          <a:off x="15430500" y="133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39490</xdr:rowOff>
    </xdr:from>
    <xdr:ext cx="469744" cy="259045"/>
    <xdr:sp macro="" textlink="">
      <xdr:nvSpPr>
        <xdr:cNvPr id="657" name="テキスト ボックス 656"/>
        <xdr:cNvSpPr txBox="1"/>
      </xdr:nvSpPr>
      <xdr:spPr>
        <a:xfrm>
          <a:off x="15246427" y="134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74166</xdr:rowOff>
    </xdr:from>
    <xdr:to>
      <xdr:col>21</xdr:col>
      <xdr:colOff>212725</xdr:colOff>
      <xdr:row>78</xdr:row>
      <xdr:rowOff>4316</xdr:rowOff>
    </xdr:to>
    <xdr:sp macro="" textlink="">
      <xdr:nvSpPr>
        <xdr:cNvPr id="658" name="円/楕円 657"/>
        <xdr:cNvSpPr/>
      </xdr:nvSpPr>
      <xdr:spPr>
        <a:xfrm>
          <a:off x="14541500" y="132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20843</xdr:rowOff>
    </xdr:from>
    <xdr:ext cx="534377" cy="259045"/>
    <xdr:sp macro="" textlink="">
      <xdr:nvSpPr>
        <xdr:cNvPr id="659" name="テキスト ボックス 658"/>
        <xdr:cNvSpPr txBox="1"/>
      </xdr:nvSpPr>
      <xdr:spPr>
        <a:xfrm>
          <a:off x="14325111" y="130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15965</xdr:rowOff>
    </xdr:from>
    <xdr:to>
      <xdr:col>20</xdr:col>
      <xdr:colOff>9525</xdr:colOff>
      <xdr:row>76</xdr:row>
      <xdr:rowOff>117565</xdr:rowOff>
    </xdr:to>
    <xdr:sp macro="" textlink="">
      <xdr:nvSpPr>
        <xdr:cNvPr id="660" name="円/楕円 659"/>
        <xdr:cNvSpPr/>
      </xdr:nvSpPr>
      <xdr:spPr>
        <a:xfrm>
          <a:off x="13652500" y="130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134092</xdr:rowOff>
    </xdr:from>
    <xdr:ext cx="534377" cy="259045"/>
    <xdr:sp macro="" textlink="">
      <xdr:nvSpPr>
        <xdr:cNvPr id="661" name="テキスト ボックス 660"/>
        <xdr:cNvSpPr txBox="1"/>
      </xdr:nvSpPr>
      <xdr:spPr>
        <a:xfrm>
          <a:off x="13436111" y="128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141404</xdr:rowOff>
    </xdr:from>
    <xdr:to>
      <xdr:col>18</xdr:col>
      <xdr:colOff>492125</xdr:colOff>
      <xdr:row>77</xdr:row>
      <xdr:rowOff>71554</xdr:rowOff>
    </xdr:to>
    <xdr:sp macro="" textlink="">
      <xdr:nvSpPr>
        <xdr:cNvPr id="662" name="円/楕円 661"/>
        <xdr:cNvSpPr/>
      </xdr:nvSpPr>
      <xdr:spPr>
        <a:xfrm>
          <a:off x="12763500" y="131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88081</xdr:rowOff>
    </xdr:from>
    <xdr:ext cx="534377" cy="259045"/>
    <xdr:sp macro="" textlink="">
      <xdr:nvSpPr>
        <xdr:cNvPr id="663" name="テキスト ボックス 662"/>
        <xdr:cNvSpPr txBox="1"/>
      </xdr:nvSpPr>
      <xdr:spPr>
        <a:xfrm>
          <a:off x="12547111" y="129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152045</xdr:rowOff>
    </xdr:from>
    <xdr:to>
      <xdr:col>23</xdr:col>
      <xdr:colOff>517525</xdr:colOff>
      <xdr:row>97</xdr:row>
      <xdr:rowOff>119690</xdr:rowOff>
    </xdr:to>
    <xdr:cxnSp macro="">
      <xdr:nvCxnSpPr>
        <xdr:cNvPr id="692" name="直線コネクタ 691"/>
        <xdr:cNvCxnSpPr/>
      </xdr:nvCxnSpPr>
      <xdr:spPr>
        <a:xfrm flipV="1">
          <a:off x="15481300" y="16611245"/>
          <a:ext cx="838200" cy="13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119690</xdr:rowOff>
    </xdr:from>
    <xdr:to>
      <xdr:col>22</xdr:col>
      <xdr:colOff>365125</xdr:colOff>
      <xdr:row>97</xdr:row>
      <xdr:rowOff>134632</xdr:rowOff>
    </xdr:to>
    <xdr:cxnSp macro="">
      <xdr:nvCxnSpPr>
        <xdr:cNvPr id="695" name="直線コネクタ 694"/>
        <xdr:cNvCxnSpPr/>
      </xdr:nvCxnSpPr>
      <xdr:spPr>
        <a:xfrm flipV="1">
          <a:off x="14592300" y="1675034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97958</xdr:rowOff>
    </xdr:from>
    <xdr:to>
      <xdr:col>21</xdr:col>
      <xdr:colOff>161925</xdr:colOff>
      <xdr:row>97</xdr:row>
      <xdr:rowOff>134632</xdr:rowOff>
    </xdr:to>
    <xdr:cxnSp macro="">
      <xdr:nvCxnSpPr>
        <xdr:cNvPr id="698" name="直線コネクタ 697"/>
        <xdr:cNvCxnSpPr/>
      </xdr:nvCxnSpPr>
      <xdr:spPr>
        <a:xfrm>
          <a:off x="13703300" y="1672860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64284</xdr:rowOff>
    </xdr:from>
    <xdr:to>
      <xdr:col>19</xdr:col>
      <xdr:colOff>644525</xdr:colOff>
      <xdr:row>97</xdr:row>
      <xdr:rowOff>97958</xdr:rowOff>
    </xdr:to>
    <xdr:cxnSp macro="">
      <xdr:nvCxnSpPr>
        <xdr:cNvPr id="701" name="直線コネクタ 700"/>
        <xdr:cNvCxnSpPr/>
      </xdr:nvCxnSpPr>
      <xdr:spPr>
        <a:xfrm>
          <a:off x="12814300" y="16694934"/>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101245</xdr:rowOff>
    </xdr:from>
    <xdr:to>
      <xdr:col>23</xdr:col>
      <xdr:colOff>568325</xdr:colOff>
      <xdr:row>97</xdr:row>
      <xdr:rowOff>31395</xdr:rowOff>
    </xdr:to>
    <xdr:sp macro="" textlink="">
      <xdr:nvSpPr>
        <xdr:cNvPr id="711" name="円/楕円 710"/>
        <xdr:cNvSpPr/>
      </xdr:nvSpPr>
      <xdr:spPr>
        <a:xfrm>
          <a:off x="162687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79672</xdr:rowOff>
    </xdr:from>
    <xdr:ext cx="534377" cy="259045"/>
    <xdr:sp macro="" textlink="">
      <xdr:nvSpPr>
        <xdr:cNvPr id="712" name="公債費該当値テキスト"/>
        <xdr:cNvSpPr txBox="1"/>
      </xdr:nvSpPr>
      <xdr:spPr>
        <a:xfrm>
          <a:off x="16370300"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68890</xdr:rowOff>
    </xdr:from>
    <xdr:to>
      <xdr:col>22</xdr:col>
      <xdr:colOff>415925</xdr:colOff>
      <xdr:row>97</xdr:row>
      <xdr:rowOff>170490</xdr:rowOff>
    </xdr:to>
    <xdr:sp macro="" textlink="">
      <xdr:nvSpPr>
        <xdr:cNvPr id="713" name="円/楕円 712"/>
        <xdr:cNvSpPr/>
      </xdr:nvSpPr>
      <xdr:spPr>
        <a:xfrm>
          <a:off x="15430500" y="166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161617</xdr:rowOff>
    </xdr:from>
    <xdr:ext cx="534377" cy="259045"/>
    <xdr:sp macro="" textlink="">
      <xdr:nvSpPr>
        <xdr:cNvPr id="714" name="テキスト ボックス 713"/>
        <xdr:cNvSpPr txBox="1"/>
      </xdr:nvSpPr>
      <xdr:spPr>
        <a:xfrm>
          <a:off x="15214111" y="167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83832</xdr:rowOff>
    </xdr:from>
    <xdr:to>
      <xdr:col>21</xdr:col>
      <xdr:colOff>212725</xdr:colOff>
      <xdr:row>98</xdr:row>
      <xdr:rowOff>13982</xdr:rowOff>
    </xdr:to>
    <xdr:sp macro="" textlink="">
      <xdr:nvSpPr>
        <xdr:cNvPr id="715" name="円/楕円 714"/>
        <xdr:cNvSpPr/>
      </xdr:nvSpPr>
      <xdr:spPr>
        <a:xfrm>
          <a:off x="14541500" y="167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5109</xdr:rowOff>
    </xdr:from>
    <xdr:ext cx="534377" cy="259045"/>
    <xdr:sp macro="" textlink="">
      <xdr:nvSpPr>
        <xdr:cNvPr id="716" name="テキスト ボックス 715"/>
        <xdr:cNvSpPr txBox="1"/>
      </xdr:nvSpPr>
      <xdr:spPr>
        <a:xfrm>
          <a:off x="14325111" y="1680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47158</xdr:rowOff>
    </xdr:from>
    <xdr:to>
      <xdr:col>20</xdr:col>
      <xdr:colOff>9525</xdr:colOff>
      <xdr:row>97</xdr:row>
      <xdr:rowOff>148758</xdr:rowOff>
    </xdr:to>
    <xdr:sp macro="" textlink="">
      <xdr:nvSpPr>
        <xdr:cNvPr id="717" name="円/楕円 716"/>
        <xdr:cNvSpPr/>
      </xdr:nvSpPr>
      <xdr:spPr>
        <a:xfrm>
          <a:off x="13652500" y="166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139885</xdr:rowOff>
    </xdr:from>
    <xdr:ext cx="534377" cy="259045"/>
    <xdr:sp macro="" textlink="">
      <xdr:nvSpPr>
        <xdr:cNvPr id="718" name="テキスト ボックス 717"/>
        <xdr:cNvSpPr txBox="1"/>
      </xdr:nvSpPr>
      <xdr:spPr>
        <a:xfrm>
          <a:off x="13436111" y="167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13484</xdr:rowOff>
    </xdr:from>
    <xdr:to>
      <xdr:col>18</xdr:col>
      <xdr:colOff>492125</xdr:colOff>
      <xdr:row>97</xdr:row>
      <xdr:rowOff>115084</xdr:rowOff>
    </xdr:to>
    <xdr:sp macro="" textlink="">
      <xdr:nvSpPr>
        <xdr:cNvPr id="719" name="円/楕円 718"/>
        <xdr:cNvSpPr/>
      </xdr:nvSpPr>
      <xdr:spPr>
        <a:xfrm>
          <a:off x="12763500" y="166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106211</xdr:rowOff>
    </xdr:from>
    <xdr:ext cx="534377" cy="259045"/>
    <xdr:sp macro="" textlink="">
      <xdr:nvSpPr>
        <xdr:cNvPr id="720" name="テキスト ボックス 719"/>
        <xdr:cNvSpPr txBox="1"/>
      </xdr:nvSpPr>
      <xdr:spPr>
        <a:xfrm>
          <a:off x="12547111" y="167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85707</xdr:rowOff>
    </xdr:from>
    <xdr:to>
      <xdr:col>32</xdr:col>
      <xdr:colOff>187325</xdr:colOff>
      <xdr:row>39</xdr:row>
      <xdr:rowOff>98878</xdr:rowOff>
    </xdr:to>
    <xdr:cxnSp macro="">
      <xdr:nvCxnSpPr>
        <xdr:cNvPr id="751" name="直線コネクタ 750"/>
        <xdr:cNvCxnSpPr/>
      </xdr:nvCxnSpPr>
      <xdr:spPr>
        <a:xfrm flipV="1">
          <a:off x="21323300" y="6772257"/>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73297</xdr:rowOff>
    </xdr:from>
    <xdr:to>
      <xdr:col>31</xdr:col>
      <xdr:colOff>34925</xdr:colOff>
      <xdr:row>39</xdr:row>
      <xdr:rowOff>98878</xdr:rowOff>
    </xdr:to>
    <xdr:cxnSp macro="">
      <xdr:nvCxnSpPr>
        <xdr:cNvPr id="754" name="直線コネクタ 753"/>
        <xdr:cNvCxnSpPr/>
      </xdr:nvCxnSpPr>
      <xdr:spPr>
        <a:xfrm>
          <a:off x="20434300" y="6759847"/>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73297</xdr:rowOff>
    </xdr:from>
    <xdr:to>
      <xdr:col>29</xdr:col>
      <xdr:colOff>517525</xdr:colOff>
      <xdr:row>39</xdr:row>
      <xdr:rowOff>98878</xdr:rowOff>
    </xdr:to>
    <xdr:cxnSp macro="">
      <xdr:nvCxnSpPr>
        <xdr:cNvPr id="757" name="直線コネクタ 756"/>
        <xdr:cNvCxnSpPr/>
      </xdr:nvCxnSpPr>
      <xdr:spPr>
        <a:xfrm flipV="1">
          <a:off x="19545300" y="6759847"/>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34907</xdr:rowOff>
    </xdr:from>
    <xdr:to>
      <xdr:col>32</xdr:col>
      <xdr:colOff>238125</xdr:colOff>
      <xdr:row>39</xdr:row>
      <xdr:rowOff>136507</xdr:rowOff>
    </xdr:to>
    <xdr:sp macro="" textlink="">
      <xdr:nvSpPr>
        <xdr:cNvPr id="770" name="円/楕円 769"/>
        <xdr:cNvSpPr/>
      </xdr:nvSpPr>
      <xdr:spPr>
        <a:xfrm>
          <a:off x="22110700" y="67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6803</xdr:rowOff>
    </xdr:from>
    <xdr:ext cx="378565" cy="259045"/>
    <xdr:sp macro="" textlink="">
      <xdr:nvSpPr>
        <xdr:cNvPr id="771" name="諸支出金該当値テキスト"/>
        <xdr:cNvSpPr txBox="1"/>
      </xdr:nvSpPr>
      <xdr:spPr>
        <a:xfrm>
          <a:off x="22212300" y="669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22497</xdr:rowOff>
    </xdr:from>
    <xdr:to>
      <xdr:col>29</xdr:col>
      <xdr:colOff>568325</xdr:colOff>
      <xdr:row>39</xdr:row>
      <xdr:rowOff>124097</xdr:rowOff>
    </xdr:to>
    <xdr:sp macro="" textlink="">
      <xdr:nvSpPr>
        <xdr:cNvPr id="774" name="円/楕円 773"/>
        <xdr:cNvSpPr/>
      </xdr:nvSpPr>
      <xdr:spPr>
        <a:xfrm>
          <a:off x="20383500" y="67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115224</xdr:rowOff>
    </xdr:from>
    <xdr:ext cx="378565" cy="259045"/>
    <xdr:sp macro="" textlink="">
      <xdr:nvSpPr>
        <xdr:cNvPr id="775" name="テキスト ボックス 774"/>
        <xdr:cNvSpPr txBox="1"/>
      </xdr:nvSpPr>
      <xdr:spPr>
        <a:xfrm>
          <a:off x="20245017" y="680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５４１，４５１千円となっている。主な構成項目である民生費は住民一人当たり１３４，５７０円となっており、類似団体平均１４４，８９１円を下回っている。しかしながら、衛生費は住民一人当たり７１，８８３円となっており、類似団体平均４４，３３８円を大きく上回っている。これは、白石市外二町組合（病院）に対する出資金、補助金及び負担金が多額であり、増加傾向に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平成２７年度は、財政調整基金の取崩しがあったものの、学校給食センター整備事業に係る市債の繰上償還を行ったため、実質単年度収支比率が黒字となり、実質収支も黒字となっている。</a:t>
          </a:r>
        </a:p>
        <a:p>
          <a:r>
            <a:rPr kumimoji="1" lang="ja-JP" altLang="en-US" sz="1100">
              <a:latin typeface="ＭＳ ゴシック" pitchFamily="49" charset="-128"/>
              <a:ea typeface="ＭＳ ゴシック" pitchFamily="49" charset="-128"/>
            </a:rPr>
            <a:t>　また、標準財政規模に対する財政調整基金残高の比率は、歳計剰余金等の積立金を上回る金額を取り崩し、基金残高が減少したことから、前年度より０．２６％の減少となっている。</a:t>
          </a:r>
        </a:p>
        <a:p>
          <a:r>
            <a:rPr kumimoji="1" lang="ja-JP" altLang="en-US" sz="1100">
              <a:latin typeface="ＭＳ ゴシック" pitchFamily="49" charset="-128"/>
              <a:ea typeface="ＭＳ ゴシック" pitchFamily="49" charset="-128"/>
            </a:rPr>
            <a:t>　実質単年度収支比率が赤字となる年度も多く、財政調整基金の取り崩しによる財政運営を強いられていることから、市税収入等の財源確保や白石市行財政改革推進計画に基づき、経常経費の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全会計において赤字となる会計はなく、黒字の多くが水道事業会計及び一般会計によるものである。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19772826</v>
      </c>
      <c r="BO4" s="409"/>
      <c r="BP4" s="409"/>
      <c r="BQ4" s="409"/>
      <c r="BR4" s="409"/>
      <c r="BS4" s="409"/>
      <c r="BT4" s="409"/>
      <c r="BU4" s="410"/>
      <c r="BV4" s="408">
        <v>16633310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4.4000000000000004</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19271874</v>
      </c>
      <c r="BO5" s="414"/>
      <c r="BP5" s="414"/>
      <c r="BQ5" s="414"/>
      <c r="BR5" s="414"/>
      <c r="BS5" s="414"/>
      <c r="BT5" s="414"/>
      <c r="BU5" s="415"/>
      <c r="BV5" s="413">
        <v>15940495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95.6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500952</v>
      </c>
      <c r="BO6" s="414"/>
      <c r="BP6" s="414"/>
      <c r="BQ6" s="414"/>
      <c r="BR6" s="414"/>
      <c r="BS6" s="414"/>
      <c r="BT6" s="414"/>
      <c r="BU6" s="415"/>
      <c r="BV6" s="413">
        <v>692815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95.3</v>
      </c>
      <c r="CU6" s="560"/>
      <c r="CV6" s="560"/>
      <c r="CW6" s="560"/>
      <c r="CX6" s="560"/>
      <c r="CY6" s="560"/>
      <c r="CZ6" s="560"/>
      <c r="DA6" s="561"/>
      <c r="DB6" s="559">
        <v>102.5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85468</v>
      </c>
      <c r="BO7" s="414"/>
      <c r="BP7" s="414"/>
      <c r="BQ7" s="414"/>
      <c r="BR7" s="414"/>
      <c r="BS7" s="414"/>
      <c r="BT7" s="414"/>
      <c r="BU7" s="415"/>
      <c r="BV7" s="413">
        <v>219698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9493874</v>
      </c>
      <c r="CU7" s="414"/>
      <c r="CV7" s="414"/>
      <c r="CW7" s="414"/>
      <c r="CX7" s="414"/>
      <c r="CY7" s="414"/>
      <c r="CZ7" s="414"/>
      <c r="DA7" s="415"/>
      <c r="DB7" s="413">
        <v>9444540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415484</v>
      </c>
      <c r="BO8" s="414"/>
      <c r="BP8" s="414"/>
      <c r="BQ8" s="414"/>
      <c r="BR8" s="414"/>
      <c r="BS8" s="414"/>
      <c r="BT8" s="414"/>
      <c r="BU8" s="415"/>
      <c r="BV8" s="413">
        <v>473117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0.46</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35272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-57633</v>
      </c>
      <c r="BO9" s="414"/>
      <c r="BP9" s="414"/>
      <c r="BQ9" s="414"/>
      <c r="BR9" s="414"/>
      <c r="BS9" s="414"/>
      <c r="BT9" s="414"/>
      <c r="BU9" s="415"/>
      <c r="BV9" s="413">
        <v>-187103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13.3</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37422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635904</v>
      </c>
      <c r="BO10" s="414"/>
      <c r="BP10" s="414"/>
      <c r="BQ10" s="414"/>
      <c r="BR10" s="414"/>
      <c r="BS10" s="414"/>
      <c r="BT10" s="414"/>
      <c r="BU10" s="415"/>
      <c r="BV10" s="413">
        <v>2017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623667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35593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884000</v>
      </c>
      <c r="BO12" s="414"/>
      <c r="BP12" s="414"/>
      <c r="BQ12" s="414"/>
      <c r="BR12" s="414"/>
      <c r="BS12" s="414"/>
      <c r="BT12" s="414"/>
      <c r="BU12" s="415"/>
      <c r="BV12" s="413">
        <v>365161</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35429</v>
      </c>
      <c r="S13" s="515"/>
      <c r="T13" s="515"/>
      <c r="U13" s="515"/>
      <c r="V13" s="516"/>
      <c r="W13" s="502" t="s">
        <v>119</v>
      </c>
      <c r="X13" s="426"/>
      <c r="Y13" s="426"/>
      <c r="Z13" s="426"/>
      <c r="AA13" s="426"/>
      <c r="AB13" s="427"/>
      <c r="AC13" s="389">
        <v>1025</v>
      </c>
      <c r="AD13" s="390"/>
      <c r="AE13" s="390"/>
      <c r="AF13" s="390"/>
      <c r="AG13" s="391"/>
      <c r="AH13" s="389">
        <v>1399</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317938</v>
      </c>
      <c r="BO13" s="414"/>
      <c r="BP13" s="414"/>
      <c r="BQ13" s="414"/>
      <c r="BR13" s="414"/>
      <c r="BS13" s="414"/>
      <c r="BT13" s="414"/>
      <c r="BU13" s="415"/>
      <c r="BV13" s="413">
        <v>-550247</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36124</v>
      </c>
      <c r="S14" s="515"/>
      <c r="T14" s="515"/>
      <c r="U14" s="515"/>
      <c r="V14" s="516"/>
      <c r="W14" s="517"/>
      <c r="X14" s="429"/>
      <c r="Y14" s="429"/>
      <c r="Z14" s="429"/>
      <c r="AA14" s="429"/>
      <c r="AB14" s="430"/>
      <c r="AC14" s="507">
        <v>6.2</v>
      </c>
      <c r="AD14" s="508"/>
      <c r="AE14" s="508"/>
      <c r="AF14" s="508"/>
      <c r="AG14" s="509"/>
      <c r="AH14" s="507">
        <v>7.3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35965</v>
      </c>
      <c r="S15" s="515"/>
      <c r="T15" s="515"/>
      <c r="U15" s="515"/>
      <c r="V15" s="516"/>
      <c r="W15" s="502" t="s">
        <v>125</v>
      </c>
      <c r="X15" s="426"/>
      <c r="Y15" s="426"/>
      <c r="Z15" s="426"/>
      <c r="AA15" s="426"/>
      <c r="AB15" s="427"/>
      <c r="AC15" s="389">
        <v>5988</v>
      </c>
      <c r="AD15" s="390"/>
      <c r="AE15" s="390"/>
      <c r="AF15" s="390"/>
      <c r="AG15" s="391"/>
      <c r="AH15" s="389">
        <v>7056</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3726258</v>
      </c>
      <c r="BO15" s="409"/>
      <c r="BP15" s="409"/>
      <c r="BQ15" s="409"/>
      <c r="BR15" s="409"/>
      <c r="BS15" s="409"/>
      <c r="BT15" s="409"/>
      <c r="BU15" s="410"/>
      <c r="BV15" s="408">
        <v>3583411</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36</v>
      </c>
      <c r="AD16" s="508"/>
      <c r="AE16" s="508"/>
      <c r="AF16" s="508"/>
      <c r="AG16" s="509"/>
      <c r="AH16" s="507">
        <v>36.9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7946490</v>
      </c>
      <c r="BO16" s="414"/>
      <c r="BP16" s="414"/>
      <c r="BQ16" s="414"/>
      <c r="BR16" s="414"/>
      <c r="BS16" s="414"/>
      <c r="BT16" s="414"/>
      <c r="BU16" s="415"/>
      <c r="BV16" s="413">
        <v>7778653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9624</v>
      </c>
      <c r="AD17" s="390"/>
      <c r="AE17" s="390"/>
      <c r="AF17" s="390"/>
      <c r="AG17" s="391"/>
      <c r="AH17" s="389">
        <v>10485</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4702144</v>
      </c>
      <c r="BO17" s="414"/>
      <c r="BP17" s="414"/>
      <c r="BQ17" s="414"/>
      <c r="BR17" s="414"/>
      <c r="BS17" s="414"/>
      <c r="BT17" s="414"/>
      <c r="BU17" s="415"/>
      <c r="BV17" s="413">
        <v>4590404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286.48</v>
      </c>
      <c r="M18" s="478"/>
      <c r="N18" s="478"/>
      <c r="O18" s="478"/>
      <c r="P18" s="478"/>
      <c r="Q18" s="478"/>
      <c r="R18" s="479"/>
      <c r="S18" s="479"/>
      <c r="T18" s="479"/>
      <c r="U18" s="479"/>
      <c r="V18" s="480"/>
      <c r="W18" s="494"/>
      <c r="X18" s="495"/>
      <c r="Y18" s="495"/>
      <c r="Z18" s="495"/>
      <c r="AA18" s="495"/>
      <c r="AB18" s="503"/>
      <c r="AC18" s="377">
        <v>57.8</v>
      </c>
      <c r="AD18" s="378"/>
      <c r="AE18" s="378"/>
      <c r="AF18" s="378"/>
      <c r="AG18" s="481"/>
      <c r="AH18" s="377">
        <v>54.8</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8563822</v>
      </c>
      <c r="BO18" s="414"/>
      <c r="BP18" s="414"/>
      <c r="BQ18" s="414"/>
      <c r="BR18" s="414"/>
      <c r="BS18" s="414"/>
      <c r="BT18" s="414"/>
      <c r="BU18" s="415"/>
      <c r="BV18" s="413">
        <v>8977130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123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13927846</v>
      </c>
      <c r="BO19" s="414"/>
      <c r="BP19" s="414"/>
      <c r="BQ19" s="414"/>
      <c r="BR19" s="414"/>
      <c r="BS19" s="414"/>
      <c r="BT19" s="414"/>
      <c r="BU19" s="415"/>
      <c r="BV19" s="413">
        <v>12179520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12585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10860537</v>
      </c>
      <c r="BO23" s="414"/>
      <c r="BP23" s="414"/>
      <c r="BQ23" s="414"/>
      <c r="BR23" s="414"/>
      <c r="BS23" s="414"/>
      <c r="BT23" s="414"/>
      <c r="BU23" s="415"/>
      <c r="BV23" s="413">
        <v>10285231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8541</v>
      </c>
      <c r="R24" s="390"/>
      <c r="S24" s="390"/>
      <c r="T24" s="390"/>
      <c r="U24" s="390"/>
      <c r="V24" s="391"/>
      <c r="W24" s="455"/>
      <c r="X24" s="446"/>
      <c r="Y24" s="447"/>
      <c r="Z24" s="386" t="s">
        <v>148</v>
      </c>
      <c r="AA24" s="387"/>
      <c r="AB24" s="387"/>
      <c r="AC24" s="387"/>
      <c r="AD24" s="387"/>
      <c r="AE24" s="387"/>
      <c r="AF24" s="387"/>
      <c r="AG24" s="388"/>
      <c r="AH24" s="389">
        <v>294</v>
      </c>
      <c r="AI24" s="390"/>
      <c r="AJ24" s="390"/>
      <c r="AK24" s="390"/>
      <c r="AL24" s="391"/>
      <c r="AM24" s="389">
        <v>888174</v>
      </c>
      <c r="AN24" s="390"/>
      <c r="AO24" s="390"/>
      <c r="AP24" s="390"/>
      <c r="AQ24" s="390"/>
      <c r="AR24" s="391"/>
      <c r="AS24" s="389">
        <v>3021</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8497514</v>
      </c>
      <c r="BO24" s="414"/>
      <c r="BP24" s="414"/>
      <c r="BQ24" s="414"/>
      <c r="BR24" s="414"/>
      <c r="BS24" s="414"/>
      <c r="BT24" s="414"/>
      <c r="BU24" s="415"/>
      <c r="BV24" s="413">
        <v>8528896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7239</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3028701</v>
      </c>
      <c r="BO25" s="409"/>
      <c r="BP25" s="409"/>
      <c r="BQ25" s="409"/>
      <c r="BR25" s="409"/>
      <c r="BS25" s="409"/>
      <c r="BT25" s="409"/>
      <c r="BU25" s="410"/>
      <c r="BV25" s="408">
        <v>4570830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6070</v>
      </c>
      <c r="R26" s="390"/>
      <c r="S26" s="390"/>
      <c r="T26" s="390"/>
      <c r="U26" s="390"/>
      <c r="V26" s="391"/>
      <c r="W26" s="455"/>
      <c r="X26" s="446"/>
      <c r="Y26" s="447"/>
      <c r="Z26" s="386" t="s">
        <v>154</v>
      </c>
      <c r="AA26" s="468"/>
      <c r="AB26" s="468"/>
      <c r="AC26" s="468"/>
      <c r="AD26" s="468"/>
      <c r="AE26" s="468"/>
      <c r="AF26" s="468"/>
      <c r="AG26" s="469"/>
      <c r="AH26" s="389">
        <v>30</v>
      </c>
      <c r="AI26" s="390"/>
      <c r="AJ26" s="390"/>
      <c r="AK26" s="390"/>
      <c r="AL26" s="391"/>
      <c r="AM26" s="389">
        <v>83550</v>
      </c>
      <c r="AN26" s="390"/>
      <c r="AO26" s="390"/>
      <c r="AP26" s="390"/>
      <c r="AQ26" s="390"/>
      <c r="AR26" s="391"/>
      <c r="AS26" s="389">
        <v>2785</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4550</v>
      </c>
      <c r="R27" s="390"/>
      <c r="S27" s="390"/>
      <c r="T27" s="390"/>
      <c r="U27" s="390"/>
      <c r="V27" s="391"/>
      <c r="W27" s="455"/>
      <c r="X27" s="446"/>
      <c r="Y27" s="447"/>
      <c r="Z27" s="386" t="s">
        <v>157</v>
      </c>
      <c r="AA27" s="387"/>
      <c r="AB27" s="387"/>
      <c r="AC27" s="387"/>
      <c r="AD27" s="387"/>
      <c r="AE27" s="387"/>
      <c r="AF27" s="387"/>
      <c r="AG27" s="388"/>
      <c r="AH27" s="389">
        <v>21</v>
      </c>
      <c r="AI27" s="390"/>
      <c r="AJ27" s="390"/>
      <c r="AK27" s="390"/>
      <c r="AL27" s="391"/>
      <c r="AM27" s="389">
        <v>61605</v>
      </c>
      <c r="AN27" s="390"/>
      <c r="AO27" s="390"/>
      <c r="AP27" s="390"/>
      <c r="AQ27" s="390"/>
      <c r="AR27" s="391"/>
      <c r="AS27" s="389">
        <v>2934</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825448</v>
      </c>
      <c r="BO27" s="417"/>
      <c r="BP27" s="417"/>
      <c r="BQ27" s="417"/>
      <c r="BR27" s="417"/>
      <c r="BS27" s="417"/>
      <c r="BT27" s="417"/>
      <c r="BU27" s="418"/>
      <c r="BV27" s="416">
        <v>825352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3840</v>
      </c>
      <c r="R28" s="390"/>
      <c r="S28" s="390"/>
      <c r="T28" s="390"/>
      <c r="U28" s="390"/>
      <c r="V28" s="391"/>
      <c r="W28" s="455"/>
      <c r="X28" s="446"/>
      <c r="Y28" s="447"/>
      <c r="Z28" s="386" t="s">
        <v>160</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2777434</v>
      </c>
      <c r="BO28" s="409"/>
      <c r="BP28" s="409"/>
      <c r="BQ28" s="409"/>
      <c r="BR28" s="409"/>
      <c r="BS28" s="409"/>
      <c r="BT28" s="409"/>
      <c r="BU28" s="410"/>
      <c r="BV28" s="408">
        <v>2787830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16</v>
      </c>
      <c r="M29" s="390"/>
      <c r="N29" s="390"/>
      <c r="O29" s="390"/>
      <c r="P29" s="391"/>
      <c r="Q29" s="389">
        <v>3610</v>
      </c>
      <c r="R29" s="390"/>
      <c r="S29" s="390"/>
      <c r="T29" s="390"/>
      <c r="U29" s="390"/>
      <c r="V29" s="391"/>
      <c r="W29" s="456"/>
      <c r="X29" s="457"/>
      <c r="Y29" s="458"/>
      <c r="Z29" s="386" t="s">
        <v>164</v>
      </c>
      <c r="AA29" s="387"/>
      <c r="AB29" s="387"/>
      <c r="AC29" s="387"/>
      <c r="AD29" s="387"/>
      <c r="AE29" s="387"/>
      <c r="AF29" s="387"/>
      <c r="AG29" s="388"/>
      <c r="AH29" s="389">
        <v>315</v>
      </c>
      <c r="AI29" s="390"/>
      <c r="AJ29" s="390"/>
      <c r="AK29" s="390"/>
      <c r="AL29" s="391"/>
      <c r="AM29" s="389">
        <v>949779</v>
      </c>
      <c r="AN29" s="390"/>
      <c r="AO29" s="390"/>
      <c r="AP29" s="390"/>
      <c r="AQ29" s="390"/>
      <c r="AR29" s="391"/>
      <c r="AS29" s="389">
        <v>3015</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704340</v>
      </c>
      <c r="BO29" s="414"/>
      <c r="BP29" s="414"/>
      <c r="BQ29" s="414"/>
      <c r="BR29" s="414"/>
      <c r="BS29" s="414"/>
      <c r="BT29" s="414"/>
      <c r="BU29" s="415"/>
      <c r="BV29" s="413">
        <v>964138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95.5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3760727</v>
      </c>
      <c r="BO30" s="417"/>
      <c r="BP30" s="417"/>
      <c r="BQ30" s="417"/>
      <c r="BR30" s="417"/>
      <c r="BS30" s="417"/>
      <c r="BT30" s="417"/>
      <c r="BU30" s="418"/>
      <c r="BV30" s="416">
        <v>4070292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白石市水道事業会計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宮城県市町村職員退職手当組合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白石市土地開発公社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白石市下水道事業会計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宮城県市町村非常勤消防団員補償報償組合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（公財）白石市文化体育振興財団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宮城県市町村自治振興センター</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宮城県後期高齢者医療広域連合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うち一般会計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うち宮城県後期高齢者医療事業会計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白石市外二町組合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うち一般会計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うち公立綜合刈田病院事業会計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仙南地域広域行政事務組合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2" t="s">
        <v>522</v>
      </c>
      <c r="D34" s="1182"/>
      <c r="E34" s="1183"/>
      <c r="F34" s="32">
        <v>6.24</v>
      </c>
      <c r="G34" s="33">
        <v>6.61</v>
      </c>
      <c r="H34" s="33">
        <v>7.08</v>
      </c>
      <c r="I34" s="33">
        <v>7.82</v>
      </c>
      <c r="J34" s="34">
        <v>9.07</v>
      </c>
      <c r="K34" s="22"/>
      <c r="L34" s="22"/>
      <c r="M34" s="22"/>
      <c r="N34" s="22"/>
      <c r="O34" s="22"/>
      <c r="P34" s="22"/>
    </row>
    <row r="35" spans="1:16" ht="39" customHeight="1" x14ac:dyDescent="0.15">
      <c r="A35" s="22"/>
      <c r="B35" s="35"/>
      <c r="C35" s="1176" t="s">
        <v>523</v>
      </c>
      <c r="D35" s="1177"/>
      <c r="E35" s="1178"/>
      <c r="F35" s="36">
        <v>7.87</v>
      </c>
      <c r="G35" s="37">
        <v>8.4600000000000009</v>
      </c>
      <c r="H35" s="37">
        <v>6.91</v>
      </c>
      <c r="I35" s="37">
        <v>5</v>
      </c>
      <c r="J35" s="38">
        <v>4.37</v>
      </c>
      <c r="K35" s="22"/>
      <c r="L35" s="22"/>
      <c r="M35" s="22"/>
      <c r="N35" s="22"/>
      <c r="O35" s="22"/>
      <c r="P35" s="22"/>
    </row>
    <row r="36" spans="1:16" ht="39" customHeight="1" x14ac:dyDescent="0.15">
      <c r="A36" s="22"/>
      <c r="B36" s="35"/>
      <c r="C36" s="1176" t="s">
        <v>524</v>
      </c>
      <c r="D36" s="1177"/>
      <c r="E36" s="1178"/>
      <c r="F36" s="36">
        <v>2.9</v>
      </c>
      <c r="G36" s="37">
        <v>3.91</v>
      </c>
      <c r="H36" s="37">
        <v>3.58</v>
      </c>
      <c r="I36" s="37">
        <v>2.6</v>
      </c>
      <c r="J36" s="38">
        <v>3.92</v>
      </c>
      <c r="K36" s="22"/>
      <c r="L36" s="22"/>
      <c r="M36" s="22"/>
      <c r="N36" s="22"/>
      <c r="O36" s="22"/>
      <c r="P36" s="22"/>
    </row>
    <row r="37" spans="1:16" ht="39" customHeight="1" x14ac:dyDescent="0.15">
      <c r="A37" s="22"/>
      <c r="B37" s="35"/>
      <c r="C37" s="1176" t="s">
        <v>525</v>
      </c>
      <c r="D37" s="1177"/>
      <c r="E37" s="1178"/>
      <c r="F37" s="36">
        <v>1.99</v>
      </c>
      <c r="G37" s="37">
        <v>0.79</v>
      </c>
      <c r="H37" s="37">
        <v>0.95</v>
      </c>
      <c r="I37" s="37">
        <v>0.87</v>
      </c>
      <c r="J37" s="38">
        <v>1.47</v>
      </c>
      <c r="K37" s="22"/>
      <c r="L37" s="22"/>
      <c r="M37" s="22"/>
      <c r="N37" s="22"/>
      <c r="O37" s="22"/>
      <c r="P37" s="22"/>
    </row>
    <row r="38" spans="1:16" ht="39" customHeight="1" x14ac:dyDescent="0.15">
      <c r="A38" s="22"/>
      <c r="B38" s="35"/>
      <c r="C38" s="1176" t="s">
        <v>526</v>
      </c>
      <c r="D38" s="1177"/>
      <c r="E38" s="1178"/>
      <c r="F38" s="36">
        <v>1.8</v>
      </c>
      <c r="G38" s="37">
        <v>1.1200000000000001</v>
      </c>
      <c r="H38" s="37">
        <v>2.33</v>
      </c>
      <c r="I38" s="37">
        <v>0.88</v>
      </c>
      <c r="J38" s="38">
        <v>0.85</v>
      </c>
      <c r="K38" s="22"/>
      <c r="L38" s="22"/>
      <c r="M38" s="22"/>
      <c r="N38" s="22"/>
      <c r="O38" s="22"/>
      <c r="P38" s="22"/>
    </row>
    <row r="39" spans="1:16" ht="39" customHeight="1" x14ac:dyDescent="0.15">
      <c r="A39" s="22"/>
      <c r="B39" s="35"/>
      <c r="C39" s="1176" t="s">
        <v>527</v>
      </c>
      <c r="D39" s="1177"/>
      <c r="E39" s="1178"/>
      <c r="F39" s="36">
        <v>0.11</v>
      </c>
      <c r="G39" s="37">
        <v>0.15</v>
      </c>
      <c r="H39" s="37">
        <v>0.09</v>
      </c>
      <c r="I39" s="37">
        <v>0.22</v>
      </c>
      <c r="J39" s="38">
        <v>0.11</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528</v>
      </c>
      <c r="D42" s="1177"/>
      <c r="E42" s="1178"/>
      <c r="F42" s="36" t="s">
        <v>475</v>
      </c>
      <c r="G42" s="37" t="s">
        <v>475</v>
      </c>
      <c r="H42" s="37" t="s">
        <v>475</v>
      </c>
      <c r="I42" s="37" t="s">
        <v>475</v>
      </c>
      <c r="J42" s="38" t="s">
        <v>475</v>
      </c>
      <c r="K42" s="22"/>
      <c r="L42" s="22"/>
      <c r="M42" s="22"/>
      <c r="N42" s="22"/>
      <c r="O42" s="22"/>
      <c r="P42" s="22"/>
    </row>
    <row r="43" spans="1:16" ht="39" customHeight="1" thickBot="1" x14ac:dyDescent="0.2">
      <c r="A43" s="22"/>
      <c r="B43" s="40"/>
      <c r="C43" s="1179" t="s">
        <v>529</v>
      </c>
      <c r="D43" s="1180"/>
      <c r="E43" s="1181"/>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1575</v>
      </c>
      <c r="L45" s="60">
        <v>1366</v>
      </c>
      <c r="M45" s="60">
        <v>1215</v>
      </c>
      <c r="N45" s="60">
        <v>1269</v>
      </c>
      <c r="O45" s="61">
        <v>1276</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475</v>
      </c>
      <c r="L46" s="64" t="s">
        <v>475</v>
      </c>
      <c r="M46" s="64" t="s">
        <v>475</v>
      </c>
      <c r="N46" s="64" t="s">
        <v>475</v>
      </c>
      <c r="O46" s="65" t="s">
        <v>475</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475</v>
      </c>
      <c r="L47" s="64" t="s">
        <v>475</v>
      </c>
      <c r="M47" s="64" t="s">
        <v>475</v>
      </c>
      <c r="N47" s="64" t="s">
        <v>475</v>
      </c>
      <c r="O47" s="65" t="s">
        <v>475</v>
      </c>
      <c r="P47" s="48"/>
      <c r="Q47" s="48"/>
      <c r="R47" s="48"/>
      <c r="S47" s="48"/>
      <c r="T47" s="48"/>
      <c r="U47" s="48"/>
    </row>
    <row r="48" spans="1:21" ht="30.75" customHeight="1" x14ac:dyDescent="0.15">
      <c r="A48" s="48"/>
      <c r="B48" s="1194"/>
      <c r="C48" s="1195"/>
      <c r="D48" s="62"/>
      <c r="E48" s="1186" t="s">
        <v>14</v>
      </c>
      <c r="F48" s="1186"/>
      <c r="G48" s="1186"/>
      <c r="H48" s="1186"/>
      <c r="I48" s="1186"/>
      <c r="J48" s="1187"/>
      <c r="K48" s="63">
        <v>328</v>
      </c>
      <c r="L48" s="64">
        <v>299</v>
      </c>
      <c r="M48" s="64">
        <v>330</v>
      </c>
      <c r="N48" s="64">
        <v>344</v>
      </c>
      <c r="O48" s="65">
        <v>394</v>
      </c>
      <c r="P48" s="48"/>
      <c r="Q48" s="48"/>
      <c r="R48" s="48"/>
      <c r="S48" s="48"/>
      <c r="T48" s="48"/>
      <c r="U48" s="48"/>
    </row>
    <row r="49" spans="1:21" ht="30.75" customHeight="1" x14ac:dyDescent="0.15">
      <c r="A49" s="48"/>
      <c r="B49" s="1194"/>
      <c r="C49" s="1195"/>
      <c r="D49" s="62"/>
      <c r="E49" s="1186" t="s">
        <v>15</v>
      </c>
      <c r="F49" s="1186"/>
      <c r="G49" s="1186"/>
      <c r="H49" s="1186"/>
      <c r="I49" s="1186"/>
      <c r="J49" s="1187"/>
      <c r="K49" s="63">
        <v>590</v>
      </c>
      <c r="L49" s="64">
        <v>522</v>
      </c>
      <c r="M49" s="64">
        <v>513</v>
      </c>
      <c r="N49" s="64">
        <v>477</v>
      </c>
      <c r="O49" s="65">
        <v>457</v>
      </c>
      <c r="P49" s="48"/>
      <c r="Q49" s="48"/>
      <c r="R49" s="48"/>
      <c r="S49" s="48"/>
      <c r="T49" s="48"/>
      <c r="U49" s="48"/>
    </row>
    <row r="50" spans="1:21" ht="30.75" customHeight="1" x14ac:dyDescent="0.15">
      <c r="A50" s="48"/>
      <c r="B50" s="1194"/>
      <c r="C50" s="1195"/>
      <c r="D50" s="62"/>
      <c r="E50" s="1186" t="s">
        <v>16</v>
      </c>
      <c r="F50" s="1186"/>
      <c r="G50" s="1186"/>
      <c r="H50" s="1186"/>
      <c r="I50" s="1186"/>
      <c r="J50" s="1187"/>
      <c r="K50" s="63">
        <v>1</v>
      </c>
      <c r="L50" s="64">
        <v>1</v>
      </c>
      <c r="M50" s="64">
        <v>0</v>
      </c>
      <c r="N50" s="64">
        <v>0</v>
      </c>
      <c r="O50" s="65">
        <v>0</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475</v>
      </c>
      <c r="L51" s="64" t="s">
        <v>475</v>
      </c>
      <c r="M51" s="64" t="s">
        <v>475</v>
      </c>
      <c r="N51" s="64" t="s">
        <v>475</v>
      </c>
      <c r="O51" s="65" t="s">
        <v>475</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1704</v>
      </c>
      <c r="L52" s="64">
        <v>1655</v>
      </c>
      <c r="M52" s="64">
        <v>1597</v>
      </c>
      <c r="N52" s="64">
        <v>1569</v>
      </c>
      <c r="O52" s="65">
        <v>1496</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790</v>
      </c>
      <c r="L53" s="69">
        <v>533</v>
      </c>
      <c r="M53" s="69">
        <v>461</v>
      </c>
      <c r="N53" s="69">
        <v>521</v>
      </c>
      <c r="O53" s="70">
        <v>631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2" t="s">
        <v>23</v>
      </c>
      <c r="C41" s="1213"/>
      <c r="D41" s="81"/>
      <c r="E41" s="1214" t="s">
        <v>24</v>
      </c>
      <c r="F41" s="1214"/>
      <c r="G41" s="1214"/>
      <c r="H41" s="1215"/>
      <c r="I41" s="82">
        <v>10859</v>
      </c>
      <c r="J41" s="83">
        <v>10461</v>
      </c>
      <c r="K41" s="83">
        <v>10473</v>
      </c>
      <c r="L41" s="83">
        <v>10285</v>
      </c>
      <c r="M41" s="84">
        <v>10861</v>
      </c>
    </row>
    <row r="42" spans="2:13" ht="27.75" customHeight="1" x14ac:dyDescent="0.15">
      <c r="B42" s="1202"/>
      <c r="C42" s="1203"/>
      <c r="D42" s="85"/>
      <c r="E42" s="1206" t="s">
        <v>25</v>
      </c>
      <c r="F42" s="1206"/>
      <c r="G42" s="1206"/>
      <c r="H42" s="1207"/>
      <c r="I42" s="86" t="s">
        <v>475</v>
      </c>
      <c r="J42" s="87" t="s">
        <v>475</v>
      </c>
      <c r="K42" s="87" t="s">
        <v>475</v>
      </c>
      <c r="L42" s="87" t="s">
        <v>475</v>
      </c>
      <c r="M42" s="88" t="s">
        <v>475</v>
      </c>
    </row>
    <row r="43" spans="2:13" ht="27.75" customHeight="1" x14ac:dyDescent="0.15">
      <c r="B43" s="1202"/>
      <c r="C43" s="1203"/>
      <c r="D43" s="85"/>
      <c r="E43" s="1206" t="s">
        <v>26</v>
      </c>
      <c r="F43" s="1206"/>
      <c r="G43" s="1206"/>
      <c r="H43" s="1207"/>
      <c r="I43" s="86">
        <v>6601</v>
      </c>
      <c r="J43" s="87">
        <v>5975</v>
      </c>
      <c r="K43" s="87">
        <v>5764</v>
      </c>
      <c r="L43" s="87">
        <v>6031</v>
      </c>
      <c r="M43" s="88">
        <v>6387</v>
      </c>
    </row>
    <row r="44" spans="2:13" ht="27.75" customHeight="1" x14ac:dyDescent="0.15">
      <c r="B44" s="1202"/>
      <c r="C44" s="1203"/>
      <c r="D44" s="85"/>
      <c r="E44" s="1206" t="s">
        <v>27</v>
      </c>
      <c r="F44" s="1206"/>
      <c r="G44" s="1206"/>
      <c r="H44" s="1207"/>
      <c r="I44" s="86">
        <v>6155</v>
      </c>
      <c r="J44" s="87">
        <v>5600</v>
      </c>
      <c r="K44" s="87">
        <v>5231</v>
      </c>
      <c r="L44" s="87">
        <v>5000</v>
      </c>
      <c r="M44" s="88">
        <v>5418</v>
      </c>
    </row>
    <row r="45" spans="2:13" ht="27.75" customHeight="1" x14ac:dyDescent="0.15">
      <c r="B45" s="1202"/>
      <c r="C45" s="1203"/>
      <c r="D45" s="85"/>
      <c r="E45" s="1206" t="s">
        <v>28</v>
      </c>
      <c r="F45" s="1206"/>
      <c r="G45" s="1206"/>
      <c r="H45" s="1207"/>
      <c r="I45" s="86">
        <v>3693</v>
      </c>
      <c r="J45" s="87">
        <v>3645</v>
      </c>
      <c r="K45" s="87">
        <v>3502</v>
      </c>
      <c r="L45" s="87">
        <v>3243</v>
      </c>
      <c r="M45" s="88">
        <v>3011</v>
      </c>
    </row>
    <row r="46" spans="2:13" ht="27.75" customHeight="1" x14ac:dyDescent="0.15">
      <c r="B46" s="1202"/>
      <c r="C46" s="1203"/>
      <c r="D46" s="85"/>
      <c r="E46" s="1206" t="s">
        <v>29</v>
      </c>
      <c r="F46" s="1206"/>
      <c r="G46" s="1206"/>
      <c r="H46" s="1207"/>
      <c r="I46" s="86">
        <v>7</v>
      </c>
      <c r="J46" s="87">
        <v>2</v>
      </c>
      <c r="K46" s="87">
        <v>3</v>
      </c>
      <c r="L46" s="87">
        <v>3</v>
      </c>
      <c r="M46" s="88">
        <v>3</v>
      </c>
    </row>
    <row r="47" spans="2:13" ht="27.75" customHeight="1" x14ac:dyDescent="0.15">
      <c r="B47" s="1202"/>
      <c r="C47" s="1203"/>
      <c r="D47" s="85"/>
      <c r="E47" s="1206" t="s">
        <v>30</v>
      </c>
      <c r="F47" s="1206"/>
      <c r="G47" s="1206"/>
      <c r="H47" s="1207"/>
      <c r="I47" s="86" t="s">
        <v>475</v>
      </c>
      <c r="J47" s="87" t="s">
        <v>475</v>
      </c>
      <c r="K47" s="87" t="s">
        <v>475</v>
      </c>
      <c r="L47" s="87" t="s">
        <v>475</v>
      </c>
      <c r="M47" s="88" t="s">
        <v>475</v>
      </c>
    </row>
    <row r="48" spans="2:13" ht="27.75" customHeight="1" x14ac:dyDescent="0.15">
      <c r="B48" s="1204"/>
      <c r="C48" s="1205"/>
      <c r="D48" s="85"/>
      <c r="E48" s="1206" t="s">
        <v>31</v>
      </c>
      <c r="F48" s="1206"/>
      <c r="G48" s="1206"/>
      <c r="H48" s="1207"/>
      <c r="I48" s="86" t="s">
        <v>475</v>
      </c>
      <c r="J48" s="87" t="s">
        <v>475</v>
      </c>
      <c r="K48" s="87" t="s">
        <v>475</v>
      </c>
      <c r="L48" s="87" t="s">
        <v>475</v>
      </c>
      <c r="M48" s="88" t="s">
        <v>475</v>
      </c>
    </row>
    <row r="49" spans="2:13" ht="27.75" customHeight="1" x14ac:dyDescent="0.15">
      <c r="B49" s="1200" t="s">
        <v>32</v>
      </c>
      <c r="C49" s="1201"/>
      <c r="D49" s="89"/>
      <c r="E49" s="1206" t="s">
        <v>33</v>
      </c>
      <c r="F49" s="1206"/>
      <c r="G49" s="1206"/>
      <c r="H49" s="1207"/>
      <c r="I49" s="86">
        <v>7269</v>
      </c>
      <c r="J49" s="87">
        <v>8138</v>
      </c>
      <c r="K49" s="87">
        <v>9051</v>
      </c>
      <c r="L49" s="87">
        <v>9250</v>
      </c>
      <c r="M49" s="88">
        <v>8649</v>
      </c>
    </row>
    <row r="50" spans="2:13" ht="27.75" customHeight="1" x14ac:dyDescent="0.15">
      <c r="B50" s="1202"/>
      <c r="C50" s="1203"/>
      <c r="D50" s="85"/>
      <c r="E50" s="1206" t="s">
        <v>34</v>
      </c>
      <c r="F50" s="1206"/>
      <c r="G50" s="1206"/>
      <c r="H50" s="1207"/>
      <c r="I50" s="86">
        <v>1757</v>
      </c>
      <c r="J50" s="87">
        <v>1721</v>
      </c>
      <c r="K50" s="87">
        <v>1629</v>
      </c>
      <c r="L50" s="87">
        <v>1486</v>
      </c>
      <c r="M50" s="88">
        <v>1256</v>
      </c>
    </row>
    <row r="51" spans="2:13" ht="27.75" customHeight="1" x14ac:dyDescent="0.15">
      <c r="B51" s="1204"/>
      <c r="C51" s="1205"/>
      <c r="D51" s="85"/>
      <c r="E51" s="1206" t="s">
        <v>35</v>
      </c>
      <c r="F51" s="1206"/>
      <c r="G51" s="1206"/>
      <c r="H51" s="1207"/>
      <c r="I51" s="86">
        <v>17685</v>
      </c>
      <c r="J51" s="87">
        <v>17111</v>
      </c>
      <c r="K51" s="87">
        <v>17285</v>
      </c>
      <c r="L51" s="87">
        <v>17990</v>
      </c>
      <c r="M51" s="88">
        <v>16502</v>
      </c>
    </row>
    <row r="52" spans="2:13" ht="27.75" customHeight="1" thickBot="1" x14ac:dyDescent="0.2">
      <c r="B52" s="1208" t="s">
        <v>36</v>
      </c>
      <c r="C52" s="1209"/>
      <c r="D52" s="90"/>
      <c r="E52" s="1210" t="s">
        <v>37</v>
      </c>
      <c r="F52" s="1210"/>
      <c r="G52" s="1210"/>
      <c r="H52" s="1211"/>
      <c r="I52" s="91">
        <v>603</v>
      </c>
      <c r="J52" s="92">
        <v>-1286</v>
      </c>
      <c r="K52" s="92">
        <v>-2991</v>
      </c>
      <c r="L52" s="92">
        <v>-4164</v>
      </c>
      <c r="M52" s="93">
        <v>-727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37"/>
      <c r="H50" s="1238"/>
      <c r="I50" s="1238"/>
      <c r="J50" s="1239"/>
      <c r="K50" s="354" t="s">
        <v>514</v>
      </c>
      <c r="L50" s="354" t="s">
        <v>515</v>
      </c>
      <c r="M50" s="354" t="s">
        <v>516</v>
      </c>
      <c r="N50" s="354" t="s">
        <v>517</v>
      </c>
      <c r="O50" s="354" t="s">
        <v>518</v>
      </c>
    </row>
    <row r="51" spans="1:17" x14ac:dyDescent="0.15">
      <c r="B51" s="248"/>
      <c r="C51" s="244"/>
      <c r="D51" s="244"/>
      <c r="E51" s="244"/>
      <c r="F51" s="244"/>
      <c r="G51" s="1240" t="s">
        <v>548</v>
      </c>
      <c r="H51" s="1241"/>
      <c r="I51" s="1246" t="s">
        <v>549</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550</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551</v>
      </c>
      <c r="H55" s="1221"/>
      <c r="I55" s="1226" t="s">
        <v>549</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550</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8" t="s">
        <v>555</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37"/>
      <c r="H72" s="1238"/>
      <c r="I72" s="1238"/>
      <c r="J72" s="1239"/>
      <c r="K72" s="354" t="s">
        <v>514</v>
      </c>
      <c r="L72" s="354" t="s">
        <v>515</v>
      </c>
      <c r="M72" s="354" t="s">
        <v>516</v>
      </c>
      <c r="N72" s="354" t="s">
        <v>517</v>
      </c>
      <c r="O72" s="354" t="s">
        <v>518</v>
      </c>
    </row>
    <row r="73" spans="2:30" x14ac:dyDescent="0.15">
      <c r="B73" s="248"/>
      <c r="C73" s="244"/>
      <c r="D73" s="244"/>
      <c r="E73" s="244"/>
      <c r="F73" s="244"/>
      <c r="G73" s="1240" t="s">
        <v>548</v>
      </c>
      <c r="H73" s="1241"/>
      <c r="I73" s="1246" t="s">
        <v>549</v>
      </c>
      <c r="J73" s="1246"/>
      <c r="K73" s="1227">
        <v>7.2</v>
      </c>
      <c r="L73" s="1227"/>
      <c r="M73" s="1216"/>
      <c r="N73" s="1216"/>
      <c r="O73" s="1216"/>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554</v>
      </c>
      <c r="J75" s="1226"/>
      <c r="K75" s="1248">
        <v>11.2</v>
      </c>
      <c r="L75" s="1248">
        <v>9</v>
      </c>
      <c r="M75" s="1248">
        <v>7.2</v>
      </c>
      <c r="N75" s="1248">
        <v>6.2</v>
      </c>
      <c r="O75" s="1248">
        <v>6.6</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551</v>
      </c>
      <c r="H77" s="1221"/>
      <c r="I77" s="1226" t="s">
        <v>549</v>
      </c>
      <c r="J77" s="1226"/>
      <c r="K77" s="1227">
        <v>88.3</v>
      </c>
      <c r="L77" s="1227">
        <v>76.2</v>
      </c>
      <c r="M77" s="1216">
        <v>65.3</v>
      </c>
      <c r="N77" s="1216">
        <v>60.8</v>
      </c>
      <c r="O77" s="1216">
        <v>56.8</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554</v>
      </c>
      <c r="J79" s="1218"/>
      <c r="K79" s="1219">
        <v>13.8</v>
      </c>
      <c r="L79" s="1219">
        <v>12.8</v>
      </c>
      <c r="M79" s="1219">
        <v>12</v>
      </c>
      <c r="N79" s="1219">
        <v>11.1</v>
      </c>
      <c r="O79" s="1219">
        <v>10.199999999999999</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26815</v>
      </c>
      <c r="E3" s="116"/>
      <c r="F3" s="117">
        <v>67201</v>
      </c>
      <c r="G3" s="118"/>
      <c r="H3" s="119"/>
    </row>
    <row r="4" spans="1:8" x14ac:dyDescent="0.15">
      <c r="A4" s="120"/>
      <c r="B4" s="121"/>
      <c r="C4" s="122"/>
      <c r="D4" s="123">
        <v>13320</v>
      </c>
      <c r="E4" s="124"/>
      <c r="F4" s="125">
        <v>35210</v>
      </c>
      <c r="G4" s="126"/>
      <c r="H4" s="127"/>
    </row>
    <row r="5" spans="1:8" x14ac:dyDescent="0.15">
      <c r="A5" s="108" t="s">
        <v>508</v>
      </c>
      <c r="B5" s="113"/>
      <c r="C5" s="114"/>
      <c r="D5" s="115">
        <v>25872</v>
      </c>
      <c r="E5" s="116"/>
      <c r="F5" s="117">
        <v>75709</v>
      </c>
      <c r="G5" s="118"/>
      <c r="H5" s="119"/>
    </row>
    <row r="6" spans="1:8" x14ac:dyDescent="0.15">
      <c r="A6" s="120"/>
      <c r="B6" s="121"/>
      <c r="C6" s="122"/>
      <c r="D6" s="123">
        <v>6125</v>
      </c>
      <c r="E6" s="124"/>
      <c r="F6" s="125">
        <v>35212</v>
      </c>
      <c r="G6" s="126"/>
      <c r="H6" s="127"/>
    </row>
    <row r="7" spans="1:8" x14ac:dyDescent="0.15">
      <c r="A7" s="108" t="s">
        <v>509</v>
      </c>
      <c r="B7" s="113"/>
      <c r="C7" s="114"/>
      <c r="D7" s="115">
        <v>40542</v>
      </c>
      <c r="E7" s="116"/>
      <c r="F7" s="117">
        <v>90961</v>
      </c>
      <c r="G7" s="118"/>
      <c r="H7" s="119"/>
    </row>
    <row r="8" spans="1:8" x14ac:dyDescent="0.15">
      <c r="A8" s="120"/>
      <c r="B8" s="121"/>
      <c r="C8" s="122"/>
      <c r="D8" s="123">
        <v>13657</v>
      </c>
      <c r="E8" s="124"/>
      <c r="F8" s="125">
        <v>37720</v>
      </c>
      <c r="G8" s="126"/>
      <c r="H8" s="127"/>
    </row>
    <row r="9" spans="1:8" x14ac:dyDescent="0.15">
      <c r="A9" s="108" t="s">
        <v>510</v>
      </c>
      <c r="B9" s="113"/>
      <c r="C9" s="114"/>
      <c r="D9" s="115">
        <v>52888</v>
      </c>
      <c r="E9" s="116"/>
      <c r="F9" s="117">
        <v>106614</v>
      </c>
      <c r="G9" s="118"/>
      <c r="H9" s="119"/>
    </row>
    <row r="10" spans="1:8" x14ac:dyDescent="0.15">
      <c r="A10" s="120"/>
      <c r="B10" s="121"/>
      <c r="C10" s="122"/>
      <c r="D10" s="123">
        <v>25223</v>
      </c>
      <c r="E10" s="124"/>
      <c r="F10" s="125">
        <v>45545</v>
      </c>
      <c r="G10" s="126"/>
      <c r="H10" s="127"/>
    </row>
    <row r="11" spans="1:8" x14ac:dyDescent="0.15">
      <c r="A11" s="108" t="s">
        <v>511</v>
      </c>
      <c r="B11" s="113"/>
      <c r="C11" s="114"/>
      <c r="D11" s="115">
        <v>75759</v>
      </c>
      <c r="E11" s="116"/>
      <c r="F11" s="117">
        <v>81768</v>
      </c>
      <c r="G11" s="118"/>
      <c r="H11" s="119"/>
    </row>
    <row r="12" spans="1:8" x14ac:dyDescent="0.15">
      <c r="A12" s="120"/>
      <c r="B12" s="121"/>
      <c r="C12" s="128"/>
      <c r="D12" s="123">
        <v>41494</v>
      </c>
      <c r="E12" s="124"/>
      <c r="F12" s="125">
        <v>37917</v>
      </c>
      <c r="G12" s="126"/>
      <c r="H12" s="127"/>
    </row>
    <row r="13" spans="1:8" x14ac:dyDescent="0.15">
      <c r="A13" s="108"/>
      <c r="B13" s="113"/>
      <c r="C13" s="129"/>
      <c r="D13" s="130">
        <v>44375</v>
      </c>
      <c r="E13" s="131"/>
      <c r="F13" s="132">
        <v>84451</v>
      </c>
      <c r="G13" s="133"/>
      <c r="H13" s="119"/>
    </row>
    <row r="14" spans="1:8" x14ac:dyDescent="0.15">
      <c r="A14" s="120"/>
      <c r="B14" s="121"/>
      <c r="C14" s="122"/>
      <c r="D14" s="123">
        <v>19964</v>
      </c>
      <c r="E14" s="124"/>
      <c r="F14" s="125">
        <v>38321</v>
      </c>
      <c r="G14" s="126"/>
      <c r="H14" s="127"/>
    </row>
    <row r="17" spans="1:11" x14ac:dyDescent="0.15">
      <c r="A17" s="104" t="s">
        <v>40</v>
      </c>
    </row>
    <row r="18" spans="1:11" x14ac:dyDescent="0.15">
      <c r="A18" s="134"/>
      <c r="B18" s="134" t="str">
        <f>'実質収支比率等に係る経年分析(290306修正)'!F$46</f>
        <v>H23</v>
      </c>
      <c r="C18" s="134" t="str">
        <f>'実質収支比率等に係る経年分析(290306修正)'!G$46</f>
        <v>H24</v>
      </c>
      <c r="D18" s="134" t="str">
        <f>'実質収支比率等に係る経年分析(290306修正)'!H$46</f>
        <v>H25</v>
      </c>
      <c r="E18" s="134" t="str">
        <f>'実質収支比率等に係る経年分析(290306修正)'!I$46</f>
        <v>H26</v>
      </c>
      <c r="F18" s="134" t="str">
        <f>'実質収支比率等に係る経年分析(290306修正)'!J$46</f>
        <v>H27</v>
      </c>
    </row>
    <row r="19" spans="1:11" x14ac:dyDescent="0.15">
      <c r="A19" s="134" t="s">
        <v>41</v>
      </c>
      <c r="B19" s="134">
        <f>ROUND(VALUE(SUBSTITUTE('実質収支比率等に係る経年分析(290306修正)'!F$48,"▲","-")),2)</f>
        <v>7.88</v>
      </c>
      <c r="C19" s="134">
        <f>ROUND(VALUE(SUBSTITUTE('実質収支比率等に係る経年分析(290306修正)'!G$48,"▲","-")),2)</f>
        <v>8.4600000000000009</v>
      </c>
      <c r="D19" s="134">
        <f>ROUND(VALUE(SUBSTITUTE('実質収支比率等に係る経年分析(290306修正)'!H$48,"▲","-")),2)</f>
        <v>6.91</v>
      </c>
      <c r="E19" s="134">
        <f>ROUND(VALUE(SUBSTITUTE('実質収支比率等に係る経年分析(290306修正)'!I$48,"▲","-")),2)</f>
        <v>5.01</v>
      </c>
      <c r="F19" s="134">
        <f>ROUND(VALUE(SUBSTITUTE('実質収支比率等に係る経年分析(290306修正)'!J$48,"▲","-")),2)</f>
        <v>4.38</v>
      </c>
    </row>
    <row r="20" spans="1:11" x14ac:dyDescent="0.15">
      <c r="A20" s="134" t="s">
        <v>42</v>
      </c>
      <c r="B20" s="134">
        <f>ROUND(VALUE(SUBSTITUTE('実質収支比率等に係る経年分析(290306修正)'!F$47,"▲","-")),2)</f>
        <v>16.829999999999998</v>
      </c>
      <c r="C20" s="134">
        <f>ROUND(VALUE(SUBSTITUTE('実質収支比率等に係る経年分析(290306修正)'!G$47,"▲","-")),2)</f>
        <v>24.09</v>
      </c>
      <c r="D20" s="134">
        <f>ROUND(VALUE(SUBSTITUTE('実質収支比率等に係る経年分析(290306修正)'!H$47,"▲","-")),2)</f>
        <v>29.52</v>
      </c>
      <c r="E20" s="134">
        <f>ROUND(VALUE(SUBSTITUTE('実質収支比率等に係る経年分析(290306修正)'!I$47,"▲","-")),2)</f>
        <v>29.52</v>
      </c>
      <c r="F20" s="134">
        <f>ROUND(VALUE(SUBSTITUTE('実質収支比率等に係る経年分析(290306修正)'!J$47,"▲","-")),2)</f>
        <v>29.26</v>
      </c>
    </row>
    <row r="21" spans="1:11" x14ac:dyDescent="0.15">
      <c r="A21" s="134" t="s">
        <v>43</v>
      </c>
      <c r="B21" s="134">
        <f>IF(ISNUMBER(VALUE(SUBSTITUTE('実質収支比率等に係る経年分析(290306修正)'!F$49,"▲","-"))),ROUND(VALUE(SUBSTITUTE('実質収支比率等に係る経年分析(290306修正)'!F$49,"▲","-")),2),NA())</f>
        <v>-2.2200000000000002</v>
      </c>
      <c r="C21" s="134">
        <f>IF(ISNUMBER(VALUE(SUBSTITUTE('実質収支比率等に係る経年分析(290306修正)'!G$49,"▲","-"))),ROUND(VALUE(SUBSTITUTE('実質収支比率等に係る経年分析(290306修正)'!G$49,"▲","-")),2),NA())</f>
        <v>3.48</v>
      </c>
      <c r="D21" s="134">
        <f>IF(ISNUMBER(VALUE(SUBSTITUTE('実質収支比率等に係る経年分析(290306修正)'!H$49,"▲","-"))),ROUND(VALUE(SUBSTITUTE('実質収支比率等に係る経年分析(290306修正)'!H$49,"▲","-")),2),NA())</f>
        <v>-0.37</v>
      </c>
      <c r="E21" s="134">
        <f>IF(ISNUMBER(VALUE(SUBSTITUTE('実質収支比率等に係る経年分析(290306修正)'!I$49,"▲","-"))),ROUND(VALUE(SUBSTITUTE('実質収支比率等に係る経年分析(290306修正)'!I$49,"▲","-")),2),NA())</f>
        <v>-5.83</v>
      </c>
      <c r="F21" s="134">
        <f>IF(ISNUMBER(VALUE(SUBSTITUTE('実質収支比率等に係る経年分析(290306修正)'!J$49,"▲","-"))),ROUND(VALUE(SUBSTITUTE('実質収支比率等に係る経年分析(290306修正)'!J$49,"▲","-")),2),NA())</f>
        <v>3.35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白石市下水道事業会計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x14ac:dyDescent="0.15">
      <c r="A36" s="135" t="str">
        <f>IF(連結実質赤字比率に係る赤字・黒字の構成分析!C$34="",NA(),連結実質赤字比率に係る赤字・黒字の構成分析!C$34)</f>
        <v>白石市水道事業会計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1704</v>
      </c>
      <c r="E42" s="136"/>
      <c r="F42" s="136"/>
      <c r="G42" s="136">
        <f>'実質公債費比率（分子）の構造'!L$52</f>
        <v>1655</v>
      </c>
      <c r="H42" s="136"/>
      <c r="I42" s="136"/>
      <c r="J42" s="136">
        <f>'実質公債費比率（分子）の構造'!M$52</f>
        <v>1597</v>
      </c>
      <c r="K42" s="136"/>
      <c r="L42" s="136"/>
      <c r="M42" s="136">
        <f>'実質公債費比率（分子）の構造'!N$52</f>
        <v>1569</v>
      </c>
      <c r="N42" s="136"/>
      <c r="O42" s="136"/>
      <c r="P42" s="136">
        <f>'実質公債費比率（分子）の構造'!O$52</f>
        <v>1496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590</v>
      </c>
      <c r="C45" s="136"/>
      <c r="D45" s="136"/>
      <c r="E45" s="136">
        <f>'実質公債費比率（分子）の構造'!L$49</f>
        <v>522</v>
      </c>
      <c r="F45" s="136"/>
      <c r="G45" s="136"/>
      <c r="H45" s="136">
        <f>'実質公債費比率（分子）の構造'!M$49</f>
        <v>513</v>
      </c>
      <c r="I45" s="136"/>
      <c r="J45" s="136"/>
      <c r="K45" s="136">
        <f>'実質公債費比率（分子）の構造'!N$49</f>
        <v>477</v>
      </c>
      <c r="L45" s="136"/>
      <c r="M45" s="136"/>
      <c r="N45" s="136">
        <f>'実質公債費比率（分子）の構造'!O$49</f>
        <v>457</v>
      </c>
      <c r="O45" s="136"/>
      <c r="P45" s="136"/>
    </row>
    <row r="46" spans="1:16" x14ac:dyDescent="0.15">
      <c r="A46" s="136" t="s">
        <v>54</v>
      </c>
      <c r="B46" s="136">
        <f>'実質公債費比率（分子）の構造'!K$48</f>
        <v>328</v>
      </c>
      <c r="C46" s="136"/>
      <c r="D46" s="136"/>
      <c r="E46" s="136">
        <f>'実質公債費比率（分子）の構造'!L$48</f>
        <v>299</v>
      </c>
      <c r="F46" s="136"/>
      <c r="G46" s="136"/>
      <c r="H46" s="136">
        <f>'実質公債費比率（分子）の構造'!M$48</f>
        <v>330</v>
      </c>
      <c r="I46" s="136"/>
      <c r="J46" s="136"/>
      <c r="K46" s="136">
        <f>'実質公債費比率（分子）の構造'!N$48</f>
        <v>344</v>
      </c>
      <c r="L46" s="136"/>
      <c r="M46" s="136"/>
      <c r="N46" s="136">
        <f>'実質公債費比率（分子）の構造'!O$48</f>
        <v>394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1575</v>
      </c>
      <c r="C49" s="136"/>
      <c r="D49" s="136"/>
      <c r="E49" s="136">
        <f>'実質公債費比率（分子）の構造'!L$45</f>
        <v>1366</v>
      </c>
      <c r="F49" s="136"/>
      <c r="G49" s="136"/>
      <c r="H49" s="136">
        <f>'実質公債費比率（分子）の構造'!M$45</f>
        <v>1215</v>
      </c>
      <c r="I49" s="136"/>
      <c r="J49" s="136"/>
      <c r="K49" s="136">
        <f>'実質公債費比率（分子）の構造'!N$45</f>
        <v>1269</v>
      </c>
      <c r="L49" s="136"/>
      <c r="M49" s="136"/>
      <c r="N49" s="136">
        <f>'実質公債費比率（分子）の構造'!O$45</f>
        <v>1276</v>
      </c>
      <c r="O49" s="136"/>
      <c r="P49" s="136"/>
    </row>
    <row r="50" spans="1:16" x14ac:dyDescent="0.15">
      <c r="A50" s="136" t="s">
        <v>58</v>
      </c>
      <c r="B50" s="136" t="e">
        <f>NA()</f>
        <v>#N/A</v>
      </c>
      <c r="C50" s="136">
        <f>IF(ISNUMBER('実質公債費比率（分子）の構造'!K$53),'実質公債費比率（分子）の構造'!K$53,NA())</f>
        <v>790</v>
      </c>
      <c r="D50" s="136" t="e">
        <f>NA()</f>
        <v>#N/A</v>
      </c>
      <c r="E50" s="136" t="e">
        <f>NA()</f>
        <v>#N/A</v>
      </c>
      <c r="F50" s="136">
        <f>IF(ISNUMBER('実質公債費比率（分子）の構造'!L$53),'実質公債費比率（分子）の構造'!L$53,NA())</f>
        <v>533</v>
      </c>
      <c r="G50" s="136" t="e">
        <f>NA()</f>
        <v>#N/A</v>
      </c>
      <c r="H50" s="136" t="e">
        <f>NA()</f>
        <v>#N/A</v>
      </c>
      <c r="I50" s="136">
        <f>IF(ISNUMBER('実質公債費比率（分子）の構造'!M$53),'実質公債費比率（分子）の構造'!M$53,NA())</f>
        <v>461</v>
      </c>
      <c r="J50" s="136" t="e">
        <f>NA()</f>
        <v>#N/A</v>
      </c>
      <c r="K50" s="136" t="e">
        <f>NA()</f>
        <v>#N/A</v>
      </c>
      <c r="L50" s="136">
        <f>IF(ISNUMBER('実質公債費比率（分子）の構造'!N$53),'実質公債費比率（分子）の構造'!N$53,NA())</f>
        <v>521</v>
      </c>
      <c r="M50" s="136" t="e">
        <f>NA()</f>
        <v>#N/A</v>
      </c>
      <c r="N50" s="136" t="e">
        <f>NA()</f>
        <v>#N/A</v>
      </c>
      <c r="O50" s="136">
        <f>IF(ISNUMBER('実質公債費比率（分子）の構造'!O$53),'実質公債費比率（分子）の構造'!O$53,NA())</f>
        <v>631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17685</v>
      </c>
      <c r="E56" s="135"/>
      <c r="F56" s="135"/>
      <c r="G56" s="135">
        <f>'将来負担比率（分子）の構造'!J$51</f>
        <v>17111</v>
      </c>
      <c r="H56" s="135"/>
      <c r="I56" s="135"/>
      <c r="J56" s="135">
        <f>'将来負担比率（分子）の構造'!K$51</f>
        <v>17285</v>
      </c>
      <c r="K56" s="135"/>
      <c r="L56" s="135"/>
      <c r="M56" s="135">
        <f>'将来負担比率（分子）の構造'!L$51</f>
        <v>17990</v>
      </c>
      <c r="N56" s="135"/>
      <c r="O56" s="135"/>
      <c r="P56" s="135">
        <f>'将来負担比率（分子）の構造'!M$51</f>
        <v>16502</v>
      </c>
    </row>
    <row r="57" spans="1:16" x14ac:dyDescent="0.15">
      <c r="A57" s="135" t="s">
        <v>34</v>
      </c>
      <c r="B57" s="135"/>
      <c r="C57" s="135"/>
      <c r="D57" s="135">
        <f>'将来負担比率（分子）の構造'!I$50</f>
        <v>1757</v>
      </c>
      <c r="E57" s="135"/>
      <c r="F57" s="135"/>
      <c r="G57" s="135">
        <f>'将来負担比率（分子）の構造'!J$50</f>
        <v>1721</v>
      </c>
      <c r="H57" s="135"/>
      <c r="I57" s="135"/>
      <c r="J57" s="135">
        <f>'将来負担比率（分子）の構造'!K$50</f>
        <v>1629</v>
      </c>
      <c r="K57" s="135"/>
      <c r="L57" s="135"/>
      <c r="M57" s="135">
        <f>'将来負担比率（分子）の構造'!L$50</f>
        <v>1486</v>
      </c>
      <c r="N57" s="135"/>
      <c r="O57" s="135"/>
      <c r="P57" s="135">
        <f>'将来負担比率（分子）の構造'!M$50</f>
        <v>1256</v>
      </c>
    </row>
    <row r="58" spans="1:16" x14ac:dyDescent="0.15">
      <c r="A58" s="135" t="s">
        <v>33</v>
      </c>
      <c r="B58" s="135"/>
      <c r="C58" s="135"/>
      <c r="D58" s="135">
        <f>'将来負担比率（分子）の構造'!I$49</f>
        <v>7269</v>
      </c>
      <c r="E58" s="135"/>
      <c r="F58" s="135"/>
      <c r="G58" s="135">
        <f>'将来負担比率（分子）の構造'!J$49</f>
        <v>8138</v>
      </c>
      <c r="H58" s="135"/>
      <c r="I58" s="135"/>
      <c r="J58" s="135">
        <f>'将来負担比率（分子）の構造'!K$49</f>
        <v>9051</v>
      </c>
      <c r="K58" s="135"/>
      <c r="L58" s="135"/>
      <c r="M58" s="135">
        <f>'将来負担比率（分子）の構造'!L$49</f>
        <v>9250</v>
      </c>
      <c r="N58" s="135"/>
      <c r="O58" s="135"/>
      <c r="P58" s="135">
        <f>'将来負担比率（分子）の構造'!M$49</f>
        <v>8649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v>
      </c>
      <c r="C61" s="135"/>
      <c r="D61" s="135"/>
      <c r="E61" s="135">
        <f>'将来負担比率（分子）の構造'!J$46</f>
        <v>2</v>
      </c>
      <c r="F61" s="135"/>
      <c r="G61" s="135"/>
      <c r="H61" s="135">
        <f>'将来負担比率（分子）の構造'!K$46</f>
        <v>3</v>
      </c>
      <c r="I61" s="135"/>
      <c r="J61" s="135"/>
      <c r="K61" s="135">
        <f>'将来負担比率（分子）の構造'!L$46</f>
        <v>3</v>
      </c>
      <c r="L61" s="135"/>
      <c r="M61" s="135"/>
      <c r="N61" s="135">
        <f>'将来負担比率（分子）の構造'!M$46</f>
        <v>3</v>
      </c>
      <c r="O61" s="135"/>
      <c r="P61" s="135"/>
    </row>
    <row r="62" spans="1:16" x14ac:dyDescent="0.15">
      <c r="A62" s="135" t="s">
        <v>28</v>
      </c>
      <c r="B62" s="135">
        <f>'将来負担比率（分子）の構造'!I$45</f>
        <v>3693</v>
      </c>
      <c r="C62" s="135"/>
      <c r="D62" s="135"/>
      <c r="E62" s="135">
        <f>'将来負担比率（分子）の構造'!J$45</f>
        <v>3645</v>
      </c>
      <c r="F62" s="135"/>
      <c r="G62" s="135"/>
      <c r="H62" s="135">
        <f>'将来負担比率（分子）の構造'!K$45</f>
        <v>3502</v>
      </c>
      <c r="I62" s="135"/>
      <c r="J62" s="135"/>
      <c r="K62" s="135">
        <f>'将来負担比率（分子）の構造'!L$45</f>
        <v>3243</v>
      </c>
      <c r="L62" s="135"/>
      <c r="M62" s="135"/>
      <c r="N62" s="135">
        <f>'将来負担比率（分子）の構造'!M$45</f>
        <v>3011</v>
      </c>
      <c r="O62" s="135"/>
      <c r="P62" s="135"/>
    </row>
    <row r="63" spans="1:16" x14ac:dyDescent="0.15">
      <c r="A63" s="135" t="s">
        <v>27</v>
      </c>
      <c r="B63" s="135">
        <f>'将来負担比率（分子）の構造'!I$44</f>
        <v>6155</v>
      </c>
      <c r="C63" s="135"/>
      <c r="D63" s="135"/>
      <c r="E63" s="135">
        <f>'将来負担比率（分子）の構造'!J$44</f>
        <v>5600</v>
      </c>
      <c r="F63" s="135"/>
      <c r="G63" s="135"/>
      <c r="H63" s="135">
        <f>'将来負担比率（分子）の構造'!K$44</f>
        <v>5231</v>
      </c>
      <c r="I63" s="135"/>
      <c r="J63" s="135"/>
      <c r="K63" s="135">
        <f>'将来負担比率（分子）の構造'!L$44</f>
        <v>5000</v>
      </c>
      <c r="L63" s="135"/>
      <c r="M63" s="135"/>
      <c r="N63" s="135">
        <f>'将来負担比率（分子）の構造'!M$44</f>
        <v>5418</v>
      </c>
      <c r="O63" s="135"/>
      <c r="P63" s="135"/>
    </row>
    <row r="64" spans="1:16" x14ac:dyDescent="0.15">
      <c r="A64" s="135" t="s">
        <v>26</v>
      </c>
      <c r="B64" s="135">
        <f>'将来負担比率（分子）の構造'!I$43</f>
        <v>6601</v>
      </c>
      <c r="C64" s="135"/>
      <c r="D64" s="135"/>
      <c r="E64" s="135">
        <f>'将来負担比率（分子）の構造'!J$43</f>
        <v>5975</v>
      </c>
      <c r="F64" s="135"/>
      <c r="G64" s="135"/>
      <c r="H64" s="135">
        <f>'将来負担比率（分子）の構造'!K$43</f>
        <v>5764</v>
      </c>
      <c r="I64" s="135"/>
      <c r="J64" s="135"/>
      <c r="K64" s="135">
        <f>'将来負担比率（分子）の構造'!L$43</f>
        <v>6031</v>
      </c>
      <c r="L64" s="135"/>
      <c r="M64" s="135"/>
      <c r="N64" s="135">
        <f>'将来負担比率（分子）の構造'!M$43</f>
        <v>6387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10859</v>
      </c>
      <c r="C66" s="135"/>
      <c r="D66" s="135"/>
      <c r="E66" s="135">
        <f>'将来負担比率（分子）の構造'!J$41</f>
        <v>10461</v>
      </c>
      <c r="F66" s="135"/>
      <c r="G66" s="135"/>
      <c r="H66" s="135">
        <f>'将来負担比率（分子）の構造'!K$41</f>
        <v>10473</v>
      </c>
      <c r="I66" s="135"/>
      <c r="J66" s="135"/>
      <c r="K66" s="135">
        <f>'将来負担比率（分子）の構造'!L$41</f>
        <v>10285</v>
      </c>
      <c r="L66" s="135"/>
      <c r="M66" s="135"/>
      <c r="N66" s="135">
        <f>'将来負担比率（分子）の構造'!M$41</f>
        <v>10861</v>
      </c>
      <c r="O66" s="135"/>
      <c r="P66" s="135"/>
    </row>
    <row r="67" spans="1:16" x14ac:dyDescent="0.15">
      <c r="A67" s="135" t="s">
        <v>62</v>
      </c>
      <c r="B67" s="135" t="e">
        <f>NA()</f>
        <v>#N/A</v>
      </c>
      <c r="C67" s="135">
        <f>IF(ISNUMBER('将来負担比率（分子）の構造'!I$52), IF('将来負担比率（分子）の構造'!I$52 &lt; 0, 0, '将来負担比率（分子）の構造'!I$52), NA())</f>
        <v>603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3923627</v>
      </c>
      <c r="S5" s="669"/>
      <c r="T5" s="669"/>
      <c r="U5" s="669"/>
      <c r="V5" s="669"/>
      <c r="W5" s="669"/>
      <c r="X5" s="669"/>
      <c r="Y5" s="716"/>
      <c r="Z5" s="729">
        <v>19.8</v>
      </c>
      <c r="AA5" s="729"/>
      <c r="AB5" s="729"/>
      <c r="AC5" s="729"/>
      <c r="AD5" s="730">
        <v>3790372</v>
      </c>
      <c r="AE5" s="730"/>
      <c r="AF5" s="730"/>
      <c r="AG5" s="730"/>
      <c r="AH5" s="730"/>
      <c r="AI5" s="730"/>
      <c r="AJ5" s="730"/>
      <c r="AK5" s="730"/>
      <c r="AL5" s="717">
        <v>42.2</v>
      </c>
      <c r="AM5" s="686"/>
      <c r="AN5" s="686"/>
      <c r="AO5" s="718"/>
      <c r="AP5" s="705" t="s">
        <v>203</v>
      </c>
      <c r="AQ5" s="706"/>
      <c r="AR5" s="706"/>
      <c r="AS5" s="706"/>
      <c r="AT5" s="706"/>
      <c r="AU5" s="706"/>
      <c r="AV5" s="706"/>
      <c r="AW5" s="706"/>
      <c r="AX5" s="706"/>
      <c r="AY5" s="706"/>
      <c r="AZ5" s="706"/>
      <c r="BA5" s="706"/>
      <c r="BB5" s="706"/>
      <c r="BC5" s="706"/>
      <c r="BD5" s="706"/>
      <c r="BE5" s="706"/>
      <c r="BF5" s="707"/>
      <c r="BG5" s="618">
        <v>3781058</v>
      </c>
      <c r="BH5" s="619"/>
      <c r="BI5" s="619"/>
      <c r="BJ5" s="619"/>
      <c r="BK5" s="619"/>
      <c r="BL5" s="619"/>
      <c r="BM5" s="619"/>
      <c r="BN5" s="620"/>
      <c r="BO5" s="671">
        <v>96.4</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182592</v>
      </c>
      <c r="S6" s="619"/>
      <c r="T6" s="619"/>
      <c r="U6" s="619"/>
      <c r="V6" s="619"/>
      <c r="W6" s="619"/>
      <c r="X6" s="619"/>
      <c r="Y6" s="620"/>
      <c r="Z6" s="671">
        <v>0.9</v>
      </c>
      <c r="AA6" s="671"/>
      <c r="AB6" s="671"/>
      <c r="AC6" s="671"/>
      <c r="AD6" s="672">
        <v>182592</v>
      </c>
      <c r="AE6" s="672"/>
      <c r="AF6" s="672"/>
      <c r="AG6" s="672"/>
      <c r="AH6" s="672"/>
      <c r="AI6" s="672"/>
      <c r="AJ6" s="672"/>
      <c r="AK6" s="672"/>
      <c r="AL6" s="641">
        <v>2</v>
      </c>
      <c r="AM6" s="673"/>
      <c r="AN6" s="673"/>
      <c r="AO6" s="674"/>
      <c r="AP6" s="615" t="s">
        <v>209</v>
      </c>
      <c r="AQ6" s="616"/>
      <c r="AR6" s="616"/>
      <c r="AS6" s="616"/>
      <c r="AT6" s="616"/>
      <c r="AU6" s="616"/>
      <c r="AV6" s="616"/>
      <c r="AW6" s="616"/>
      <c r="AX6" s="616"/>
      <c r="AY6" s="616"/>
      <c r="AZ6" s="616"/>
      <c r="BA6" s="616"/>
      <c r="BB6" s="616"/>
      <c r="BC6" s="616"/>
      <c r="BD6" s="616"/>
      <c r="BE6" s="616"/>
      <c r="BF6" s="617"/>
      <c r="BG6" s="618">
        <v>3781058</v>
      </c>
      <c r="BH6" s="619"/>
      <c r="BI6" s="619"/>
      <c r="BJ6" s="619"/>
      <c r="BK6" s="619"/>
      <c r="BL6" s="619"/>
      <c r="BM6" s="619"/>
      <c r="BN6" s="620"/>
      <c r="BO6" s="671">
        <v>96.4</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188728</v>
      </c>
      <c r="CS6" s="619"/>
      <c r="CT6" s="619"/>
      <c r="CU6" s="619"/>
      <c r="CV6" s="619"/>
      <c r="CW6" s="619"/>
      <c r="CX6" s="619"/>
      <c r="CY6" s="620"/>
      <c r="CZ6" s="671">
        <v>1</v>
      </c>
      <c r="DA6" s="671"/>
      <c r="DB6" s="671"/>
      <c r="DC6" s="671"/>
      <c r="DD6" s="624" t="s">
        <v>204</v>
      </c>
      <c r="DE6" s="619"/>
      <c r="DF6" s="619"/>
      <c r="DG6" s="619"/>
      <c r="DH6" s="619"/>
      <c r="DI6" s="619"/>
      <c r="DJ6" s="619"/>
      <c r="DK6" s="619"/>
      <c r="DL6" s="619"/>
      <c r="DM6" s="619"/>
      <c r="DN6" s="619"/>
      <c r="DO6" s="619"/>
      <c r="DP6" s="620"/>
      <c r="DQ6" s="624">
        <v>188728</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5506</v>
      </c>
      <c r="S7" s="619"/>
      <c r="T7" s="619"/>
      <c r="U7" s="619"/>
      <c r="V7" s="619"/>
      <c r="W7" s="619"/>
      <c r="X7" s="619"/>
      <c r="Y7" s="620"/>
      <c r="Z7" s="671">
        <v>0</v>
      </c>
      <c r="AA7" s="671"/>
      <c r="AB7" s="671"/>
      <c r="AC7" s="671"/>
      <c r="AD7" s="672">
        <v>5506</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1602887</v>
      </c>
      <c r="BH7" s="619"/>
      <c r="BI7" s="619"/>
      <c r="BJ7" s="619"/>
      <c r="BK7" s="619"/>
      <c r="BL7" s="619"/>
      <c r="BM7" s="619"/>
      <c r="BN7" s="620"/>
      <c r="BO7" s="671">
        <v>40.9</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2483462</v>
      </c>
      <c r="CS7" s="619"/>
      <c r="CT7" s="619"/>
      <c r="CU7" s="619"/>
      <c r="CV7" s="619"/>
      <c r="CW7" s="619"/>
      <c r="CX7" s="619"/>
      <c r="CY7" s="620"/>
      <c r="CZ7" s="671">
        <v>12.9</v>
      </c>
      <c r="DA7" s="671"/>
      <c r="DB7" s="671"/>
      <c r="DC7" s="671"/>
      <c r="DD7" s="624">
        <v>77494</v>
      </c>
      <c r="DE7" s="619"/>
      <c r="DF7" s="619"/>
      <c r="DG7" s="619"/>
      <c r="DH7" s="619"/>
      <c r="DI7" s="619"/>
      <c r="DJ7" s="619"/>
      <c r="DK7" s="619"/>
      <c r="DL7" s="619"/>
      <c r="DM7" s="619"/>
      <c r="DN7" s="619"/>
      <c r="DO7" s="619"/>
      <c r="DP7" s="620"/>
      <c r="DQ7" s="624">
        <v>2098717</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12306</v>
      </c>
      <c r="S8" s="619"/>
      <c r="T8" s="619"/>
      <c r="U8" s="619"/>
      <c r="V8" s="619"/>
      <c r="W8" s="619"/>
      <c r="X8" s="619"/>
      <c r="Y8" s="620"/>
      <c r="Z8" s="671">
        <v>0.1</v>
      </c>
      <c r="AA8" s="671"/>
      <c r="AB8" s="671"/>
      <c r="AC8" s="671"/>
      <c r="AD8" s="672">
        <v>12306</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56229</v>
      </c>
      <c r="BH8" s="619"/>
      <c r="BI8" s="619"/>
      <c r="BJ8" s="619"/>
      <c r="BK8" s="619"/>
      <c r="BL8" s="619"/>
      <c r="BM8" s="619"/>
      <c r="BN8" s="620"/>
      <c r="BO8" s="671">
        <v>1.4</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4789747</v>
      </c>
      <c r="CS8" s="619"/>
      <c r="CT8" s="619"/>
      <c r="CU8" s="619"/>
      <c r="CV8" s="619"/>
      <c r="CW8" s="619"/>
      <c r="CX8" s="619"/>
      <c r="CY8" s="620"/>
      <c r="CZ8" s="671">
        <v>24.9</v>
      </c>
      <c r="DA8" s="671"/>
      <c r="DB8" s="671"/>
      <c r="DC8" s="671"/>
      <c r="DD8" s="624">
        <v>17010</v>
      </c>
      <c r="DE8" s="619"/>
      <c r="DF8" s="619"/>
      <c r="DG8" s="619"/>
      <c r="DH8" s="619"/>
      <c r="DI8" s="619"/>
      <c r="DJ8" s="619"/>
      <c r="DK8" s="619"/>
      <c r="DL8" s="619"/>
      <c r="DM8" s="619"/>
      <c r="DN8" s="619"/>
      <c r="DO8" s="619"/>
      <c r="DP8" s="620"/>
      <c r="DQ8" s="624">
        <v>2722473</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12613</v>
      </c>
      <c r="S9" s="619"/>
      <c r="T9" s="619"/>
      <c r="U9" s="619"/>
      <c r="V9" s="619"/>
      <c r="W9" s="619"/>
      <c r="X9" s="619"/>
      <c r="Y9" s="620"/>
      <c r="Z9" s="671">
        <v>0.1</v>
      </c>
      <c r="AA9" s="671"/>
      <c r="AB9" s="671"/>
      <c r="AC9" s="671"/>
      <c r="AD9" s="672">
        <v>12613</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1252493</v>
      </c>
      <c r="BH9" s="619"/>
      <c r="BI9" s="619"/>
      <c r="BJ9" s="619"/>
      <c r="BK9" s="619"/>
      <c r="BL9" s="619"/>
      <c r="BM9" s="619"/>
      <c r="BN9" s="620"/>
      <c r="BO9" s="671">
        <v>31.9</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2558538</v>
      </c>
      <c r="CS9" s="619"/>
      <c r="CT9" s="619"/>
      <c r="CU9" s="619"/>
      <c r="CV9" s="619"/>
      <c r="CW9" s="619"/>
      <c r="CX9" s="619"/>
      <c r="CY9" s="620"/>
      <c r="CZ9" s="671">
        <v>13.3</v>
      </c>
      <c r="DA9" s="671"/>
      <c r="DB9" s="671"/>
      <c r="DC9" s="671"/>
      <c r="DD9" s="624">
        <v>39732</v>
      </c>
      <c r="DE9" s="619"/>
      <c r="DF9" s="619"/>
      <c r="DG9" s="619"/>
      <c r="DH9" s="619"/>
      <c r="DI9" s="619"/>
      <c r="DJ9" s="619"/>
      <c r="DK9" s="619"/>
      <c r="DL9" s="619"/>
      <c r="DM9" s="619"/>
      <c r="DN9" s="619"/>
      <c r="DO9" s="619"/>
      <c r="DP9" s="620"/>
      <c r="DQ9" s="624">
        <v>2475155</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679025</v>
      </c>
      <c r="S10" s="619"/>
      <c r="T10" s="619"/>
      <c r="U10" s="619"/>
      <c r="V10" s="619"/>
      <c r="W10" s="619"/>
      <c r="X10" s="619"/>
      <c r="Y10" s="620"/>
      <c r="Z10" s="671">
        <v>3.4</v>
      </c>
      <c r="AA10" s="671"/>
      <c r="AB10" s="671"/>
      <c r="AC10" s="671"/>
      <c r="AD10" s="672">
        <v>679025</v>
      </c>
      <c r="AE10" s="672"/>
      <c r="AF10" s="672"/>
      <c r="AG10" s="672"/>
      <c r="AH10" s="672"/>
      <c r="AI10" s="672"/>
      <c r="AJ10" s="672"/>
      <c r="AK10" s="672"/>
      <c r="AL10" s="641">
        <v>7.6</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100051</v>
      </c>
      <c r="BH10" s="619"/>
      <c r="BI10" s="619"/>
      <c r="BJ10" s="619"/>
      <c r="BK10" s="619"/>
      <c r="BL10" s="619"/>
      <c r="BM10" s="619"/>
      <c r="BN10" s="620"/>
      <c r="BO10" s="671">
        <v>2.5</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128593</v>
      </c>
      <c r="CS10" s="619"/>
      <c r="CT10" s="619"/>
      <c r="CU10" s="619"/>
      <c r="CV10" s="619"/>
      <c r="CW10" s="619"/>
      <c r="CX10" s="619"/>
      <c r="CY10" s="620"/>
      <c r="CZ10" s="671">
        <v>0.7</v>
      </c>
      <c r="DA10" s="671"/>
      <c r="DB10" s="671"/>
      <c r="DC10" s="671"/>
      <c r="DD10" s="624" t="s">
        <v>107</v>
      </c>
      <c r="DE10" s="619"/>
      <c r="DF10" s="619"/>
      <c r="DG10" s="619"/>
      <c r="DH10" s="619"/>
      <c r="DI10" s="619"/>
      <c r="DJ10" s="619"/>
      <c r="DK10" s="619"/>
      <c r="DL10" s="619"/>
      <c r="DM10" s="619"/>
      <c r="DN10" s="619"/>
      <c r="DO10" s="619"/>
      <c r="DP10" s="620"/>
      <c r="DQ10" s="624">
        <v>1068</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7305</v>
      </c>
      <c r="S11" s="619"/>
      <c r="T11" s="619"/>
      <c r="U11" s="619"/>
      <c r="V11" s="619"/>
      <c r="W11" s="619"/>
      <c r="X11" s="619"/>
      <c r="Y11" s="620"/>
      <c r="Z11" s="671">
        <v>0</v>
      </c>
      <c r="AA11" s="671"/>
      <c r="AB11" s="671"/>
      <c r="AC11" s="671"/>
      <c r="AD11" s="672">
        <v>7305</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194114</v>
      </c>
      <c r="BH11" s="619"/>
      <c r="BI11" s="619"/>
      <c r="BJ11" s="619"/>
      <c r="BK11" s="619"/>
      <c r="BL11" s="619"/>
      <c r="BM11" s="619"/>
      <c r="BN11" s="620"/>
      <c r="BO11" s="671">
        <v>4.9000000000000004</v>
      </c>
      <c r="BP11" s="671"/>
      <c r="BQ11" s="671"/>
      <c r="BR11" s="671"/>
      <c r="BS11" s="624" t="s">
        <v>107</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506226</v>
      </c>
      <c r="CS11" s="619"/>
      <c r="CT11" s="619"/>
      <c r="CU11" s="619"/>
      <c r="CV11" s="619"/>
      <c r="CW11" s="619"/>
      <c r="CX11" s="619"/>
      <c r="CY11" s="620"/>
      <c r="CZ11" s="671">
        <v>2.6</v>
      </c>
      <c r="DA11" s="671"/>
      <c r="DB11" s="671"/>
      <c r="DC11" s="671"/>
      <c r="DD11" s="624">
        <v>78686</v>
      </c>
      <c r="DE11" s="619"/>
      <c r="DF11" s="619"/>
      <c r="DG11" s="619"/>
      <c r="DH11" s="619"/>
      <c r="DI11" s="619"/>
      <c r="DJ11" s="619"/>
      <c r="DK11" s="619"/>
      <c r="DL11" s="619"/>
      <c r="DM11" s="619"/>
      <c r="DN11" s="619"/>
      <c r="DO11" s="619"/>
      <c r="DP11" s="620"/>
      <c r="DQ11" s="624">
        <v>255471</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1834771</v>
      </c>
      <c r="BH12" s="619"/>
      <c r="BI12" s="619"/>
      <c r="BJ12" s="619"/>
      <c r="BK12" s="619"/>
      <c r="BL12" s="619"/>
      <c r="BM12" s="619"/>
      <c r="BN12" s="620"/>
      <c r="BO12" s="671">
        <v>46.8</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1034704</v>
      </c>
      <c r="CS12" s="619"/>
      <c r="CT12" s="619"/>
      <c r="CU12" s="619"/>
      <c r="CV12" s="619"/>
      <c r="CW12" s="619"/>
      <c r="CX12" s="619"/>
      <c r="CY12" s="620"/>
      <c r="CZ12" s="671">
        <v>5.4</v>
      </c>
      <c r="DA12" s="671"/>
      <c r="DB12" s="671"/>
      <c r="DC12" s="671"/>
      <c r="DD12" s="624">
        <v>465363</v>
      </c>
      <c r="DE12" s="619"/>
      <c r="DF12" s="619"/>
      <c r="DG12" s="619"/>
      <c r="DH12" s="619"/>
      <c r="DI12" s="619"/>
      <c r="DJ12" s="619"/>
      <c r="DK12" s="619"/>
      <c r="DL12" s="619"/>
      <c r="DM12" s="619"/>
      <c r="DN12" s="619"/>
      <c r="DO12" s="619"/>
      <c r="DP12" s="620"/>
      <c r="DQ12" s="624">
        <v>403788</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44212</v>
      </c>
      <c r="S13" s="619"/>
      <c r="T13" s="619"/>
      <c r="U13" s="619"/>
      <c r="V13" s="619"/>
      <c r="W13" s="619"/>
      <c r="X13" s="619"/>
      <c r="Y13" s="620"/>
      <c r="Z13" s="671">
        <v>0.2</v>
      </c>
      <c r="AA13" s="671"/>
      <c r="AB13" s="671"/>
      <c r="AC13" s="671"/>
      <c r="AD13" s="672">
        <v>44212</v>
      </c>
      <c r="AE13" s="672"/>
      <c r="AF13" s="672"/>
      <c r="AG13" s="672"/>
      <c r="AH13" s="672"/>
      <c r="AI13" s="672"/>
      <c r="AJ13" s="672"/>
      <c r="AK13" s="672"/>
      <c r="AL13" s="641">
        <v>0.5</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1827435</v>
      </c>
      <c r="BH13" s="619"/>
      <c r="BI13" s="619"/>
      <c r="BJ13" s="619"/>
      <c r="BK13" s="619"/>
      <c r="BL13" s="619"/>
      <c r="BM13" s="619"/>
      <c r="BN13" s="620"/>
      <c r="BO13" s="671">
        <v>46.6</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2551727</v>
      </c>
      <c r="CS13" s="619"/>
      <c r="CT13" s="619"/>
      <c r="CU13" s="619"/>
      <c r="CV13" s="619"/>
      <c r="CW13" s="619"/>
      <c r="CX13" s="619"/>
      <c r="CY13" s="620"/>
      <c r="CZ13" s="671">
        <v>13.2</v>
      </c>
      <c r="DA13" s="671"/>
      <c r="DB13" s="671"/>
      <c r="DC13" s="671"/>
      <c r="DD13" s="624">
        <v>937075</v>
      </c>
      <c r="DE13" s="619"/>
      <c r="DF13" s="619"/>
      <c r="DG13" s="619"/>
      <c r="DH13" s="619"/>
      <c r="DI13" s="619"/>
      <c r="DJ13" s="619"/>
      <c r="DK13" s="619"/>
      <c r="DL13" s="619"/>
      <c r="DM13" s="619"/>
      <c r="DN13" s="619"/>
      <c r="DO13" s="619"/>
      <c r="DP13" s="620"/>
      <c r="DQ13" s="624">
        <v>1329748</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85375</v>
      </c>
      <c r="BH14" s="619"/>
      <c r="BI14" s="619"/>
      <c r="BJ14" s="619"/>
      <c r="BK14" s="619"/>
      <c r="BL14" s="619"/>
      <c r="BM14" s="619"/>
      <c r="BN14" s="620"/>
      <c r="BO14" s="671">
        <v>2.2000000000000002</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478359</v>
      </c>
      <c r="CS14" s="619"/>
      <c r="CT14" s="619"/>
      <c r="CU14" s="619"/>
      <c r="CV14" s="619"/>
      <c r="CW14" s="619"/>
      <c r="CX14" s="619"/>
      <c r="CY14" s="620"/>
      <c r="CZ14" s="671">
        <v>2.5</v>
      </c>
      <c r="DA14" s="671"/>
      <c r="DB14" s="671"/>
      <c r="DC14" s="671"/>
      <c r="DD14" s="624">
        <v>15494</v>
      </c>
      <c r="DE14" s="619"/>
      <c r="DF14" s="619"/>
      <c r="DG14" s="619"/>
      <c r="DH14" s="619"/>
      <c r="DI14" s="619"/>
      <c r="DJ14" s="619"/>
      <c r="DK14" s="619"/>
      <c r="DL14" s="619"/>
      <c r="DM14" s="619"/>
      <c r="DN14" s="619"/>
      <c r="DO14" s="619"/>
      <c r="DP14" s="620"/>
      <c r="DQ14" s="624">
        <v>458404</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10392</v>
      </c>
      <c r="S15" s="619"/>
      <c r="T15" s="619"/>
      <c r="U15" s="619"/>
      <c r="V15" s="619"/>
      <c r="W15" s="619"/>
      <c r="X15" s="619"/>
      <c r="Y15" s="620"/>
      <c r="Z15" s="671">
        <v>0.1</v>
      </c>
      <c r="AA15" s="671"/>
      <c r="AB15" s="671"/>
      <c r="AC15" s="671"/>
      <c r="AD15" s="672">
        <v>10392</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258025</v>
      </c>
      <c r="BH15" s="619"/>
      <c r="BI15" s="619"/>
      <c r="BJ15" s="619"/>
      <c r="BK15" s="619"/>
      <c r="BL15" s="619"/>
      <c r="BM15" s="619"/>
      <c r="BN15" s="620"/>
      <c r="BO15" s="671">
        <v>6.6</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2457478</v>
      </c>
      <c r="CS15" s="619"/>
      <c r="CT15" s="619"/>
      <c r="CU15" s="619"/>
      <c r="CV15" s="619"/>
      <c r="CW15" s="619"/>
      <c r="CX15" s="619"/>
      <c r="CY15" s="620"/>
      <c r="CZ15" s="671">
        <v>12.8</v>
      </c>
      <c r="DA15" s="671"/>
      <c r="DB15" s="671"/>
      <c r="DC15" s="671"/>
      <c r="DD15" s="624">
        <v>1061316</v>
      </c>
      <c r="DE15" s="619"/>
      <c r="DF15" s="619"/>
      <c r="DG15" s="619"/>
      <c r="DH15" s="619"/>
      <c r="DI15" s="619"/>
      <c r="DJ15" s="619"/>
      <c r="DK15" s="619"/>
      <c r="DL15" s="619"/>
      <c r="DM15" s="619"/>
      <c r="DN15" s="619"/>
      <c r="DO15" s="619"/>
      <c r="DP15" s="620"/>
      <c r="DQ15" s="624">
        <v>1575597</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6113370</v>
      </c>
      <c r="S16" s="619"/>
      <c r="T16" s="619"/>
      <c r="U16" s="619"/>
      <c r="V16" s="619"/>
      <c r="W16" s="619"/>
      <c r="X16" s="619"/>
      <c r="Y16" s="620"/>
      <c r="Z16" s="671">
        <v>30.9</v>
      </c>
      <c r="AA16" s="671"/>
      <c r="AB16" s="671"/>
      <c r="AC16" s="671"/>
      <c r="AD16" s="672">
        <v>4222684</v>
      </c>
      <c r="AE16" s="672"/>
      <c r="AF16" s="672"/>
      <c r="AG16" s="672"/>
      <c r="AH16" s="672"/>
      <c r="AI16" s="672"/>
      <c r="AJ16" s="672"/>
      <c r="AK16" s="672"/>
      <c r="AL16" s="641">
        <v>47</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190050</v>
      </c>
      <c r="CS16" s="619"/>
      <c r="CT16" s="619"/>
      <c r="CU16" s="619"/>
      <c r="CV16" s="619"/>
      <c r="CW16" s="619"/>
      <c r="CX16" s="619"/>
      <c r="CY16" s="620"/>
      <c r="CZ16" s="671">
        <v>1</v>
      </c>
      <c r="DA16" s="671"/>
      <c r="DB16" s="671"/>
      <c r="DC16" s="671"/>
      <c r="DD16" s="624" t="s">
        <v>107</v>
      </c>
      <c r="DE16" s="619"/>
      <c r="DF16" s="619"/>
      <c r="DG16" s="619"/>
      <c r="DH16" s="619"/>
      <c r="DI16" s="619"/>
      <c r="DJ16" s="619"/>
      <c r="DK16" s="619"/>
      <c r="DL16" s="619"/>
      <c r="DM16" s="619"/>
      <c r="DN16" s="619"/>
      <c r="DO16" s="619"/>
      <c r="DP16" s="620"/>
      <c r="DQ16" s="624">
        <v>67860</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4222684</v>
      </c>
      <c r="S17" s="619"/>
      <c r="T17" s="619"/>
      <c r="U17" s="619"/>
      <c r="V17" s="619"/>
      <c r="W17" s="619"/>
      <c r="X17" s="619"/>
      <c r="Y17" s="620"/>
      <c r="Z17" s="671">
        <v>21.4</v>
      </c>
      <c r="AA17" s="671"/>
      <c r="AB17" s="671"/>
      <c r="AC17" s="671"/>
      <c r="AD17" s="672">
        <v>4222684</v>
      </c>
      <c r="AE17" s="672"/>
      <c r="AF17" s="672"/>
      <c r="AG17" s="672"/>
      <c r="AH17" s="672"/>
      <c r="AI17" s="672"/>
      <c r="AJ17" s="672"/>
      <c r="AK17" s="672"/>
      <c r="AL17" s="641">
        <v>47</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1899942</v>
      </c>
      <c r="CS17" s="619"/>
      <c r="CT17" s="619"/>
      <c r="CU17" s="619"/>
      <c r="CV17" s="619"/>
      <c r="CW17" s="619"/>
      <c r="CX17" s="619"/>
      <c r="CY17" s="620"/>
      <c r="CZ17" s="671">
        <v>9.9</v>
      </c>
      <c r="DA17" s="671"/>
      <c r="DB17" s="671"/>
      <c r="DC17" s="671"/>
      <c r="DD17" s="624" t="s">
        <v>107</v>
      </c>
      <c r="DE17" s="619"/>
      <c r="DF17" s="619"/>
      <c r="DG17" s="619"/>
      <c r="DH17" s="619"/>
      <c r="DI17" s="619"/>
      <c r="DJ17" s="619"/>
      <c r="DK17" s="619"/>
      <c r="DL17" s="619"/>
      <c r="DM17" s="619"/>
      <c r="DN17" s="619"/>
      <c r="DO17" s="619"/>
      <c r="DP17" s="620"/>
      <c r="DQ17" s="624">
        <v>1845565</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575345</v>
      </c>
      <c r="S18" s="619"/>
      <c r="T18" s="619"/>
      <c r="U18" s="619"/>
      <c r="V18" s="619"/>
      <c r="W18" s="619"/>
      <c r="X18" s="619"/>
      <c r="Y18" s="620"/>
      <c r="Z18" s="671">
        <v>2.9</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v>4320</v>
      </c>
      <c r="CS18" s="619"/>
      <c r="CT18" s="619"/>
      <c r="CU18" s="619"/>
      <c r="CV18" s="619"/>
      <c r="CW18" s="619"/>
      <c r="CX18" s="619"/>
      <c r="CY18" s="620"/>
      <c r="CZ18" s="671">
        <v>0</v>
      </c>
      <c r="DA18" s="671"/>
      <c r="DB18" s="671"/>
      <c r="DC18" s="671"/>
      <c r="DD18" s="624">
        <v>4320</v>
      </c>
      <c r="DE18" s="619"/>
      <c r="DF18" s="619"/>
      <c r="DG18" s="619"/>
      <c r="DH18" s="619"/>
      <c r="DI18" s="619"/>
      <c r="DJ18" s="619"/>
      <c r="DK18" s="619"/>
      <c r="DL18" s="619"/>
      <c r="DM18" s="619"/>
      <c r="DN18" s="619"/>
      <c r="DO18" s="619"/>
      <c r="DP18" s="620"/>
      <c r="DQ18" s="624">
        <v>4320</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1315341</v>
      </c>
      <c r="S19" s="619"/>
      <c r="T19" s="619"/>
      <c r="U19" s="619"/>
      <c r="V19" s="619"/>
      <c r="W19" s="619"/>
      <c r="X19" s="619"/>
      <c r="Y19" s="620"/>
      <c r="Z19" s="671">
        <v>6.7</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142569</v>
      </c>
      <c r="BH19" s="619"/>
      <c r="BI19" s="619"/>
      <c r="BJ19" s="619"/>
      <c r="BK19" s="619"/>
      <c r="BL19" s="619"/>
      <c r="BM19" s="619"/>
      <c r="BN19" s="620"/>
      <c r="BO19" s="671">
        <v>3.6</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10990948</v>
      </c>
      <c r="S20" s="619"/>
      <c r="T20" s="619"/>
      <c r="U20" s="619"/>
      <c r="V20" s="619"/>
      <c r="W20" s="619"/>
      <c r="X20" s="619"/>
      <c r="Y20" s="620"/>
      <c r="Z20" s="671">
        <v>55.6</v>
      </c>
      <c r="AA20" s="671"/>
      <c r="AB20" s="671"/>
      <c r="AC20" s="671"/>
      <c r="AD20" s="672">
        <v>8967007</v>
      </c>
      <c r="AE20" s="672"/>
      <c r="AF20" s="672"/>
      <c r="AG20" s="672"/>
      <c r="AH20" s="672"/>
      <c r="AI20" s="672"/>
      <c r="AJ20" s="672"/>
      <c r="AK20" s="672"/>
      <c r="AL20" s="641">
        <v>99.7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142569</v>
      </c>
      <c r="BH20" s="619"/>
      <c r="BI20" s="619"/>
      <c r="BJ20" s="619"/>
      <c r="BK20" s="619"/>
      <c r="BL20" s="619"/>
      <c r="BM20" s="619"/>
      <c r="BN20" s="620"/>
      <c r="BO20" s="671">
        <v>3.6</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19271874</v>
      </c>
      <c r="CS20" s="619"/>
      <c r="CT20" s="619"/>
      <c r="CU20" s="619"/>
      <c r="CV20" s="619"/>
      <c r="CW20" s="619"/>
      <c r="CX20" s="619"/>
      <c r="CY20" s="620"/>
      <c r="CZ20" s="671">
        <v>100</v>
      </c>
      <c r="DA20" s="671"/>
      <c r="DB20" s="671"/>
      <c r="DC20" s="671"/>
      <c r="DD20" s="624">
        <v>2696490</v>
      </c>
      <c r="DE20" s="619"/>
      <c r="DF20" s="619"/>
      <c r="DG20" s="619"/>
      <c r="DH20" s="619"/>
      <c r="DI20" s="619"/>
      <c r="DJ20" s="619"/>
      <c r="DK20" s="619"/>
      <c r="DL20" s="619"/>
      <c r="DM20" s="619"/>
      <c r="DN20" s="619"/>
      <c r="DO20" s="619"/>
      <c r="DP20" s="620"/>
      <c r="DQ20" s="624">
        <v>13426894</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4228</v>
      </c>
      <c r="S21" s="619"/>
      <c r="T21" s="619"/>
      <c r="U21" s="619"/>
      <c r="V21" s="619"/>
      <c r="W21" s="619"/>
      <c r="X21" s="619"/>
      <c r="Y21" s="620"/>
      <c r="Z21" s="671">
        <v>0</v>
      </c>
      <c r="AA21" s="671"/>
      <c r="AB21" s="671"/>
      <c r="AC21" s="671"/>
      <c r="AD21" s="672">
        <v>4228</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9314</v>
      </c>
      <c r="BH21" s="619"/>
      <c r="BI21" s="619"/>
      <c r="BJ21" s="619"/>
      <c r="BK21" s="619"/>
      <c r="BL21" s="619"/>
      <c r="BM21" s="619"/>
      <c r="BN21" s="620"/>
      <c r="BO21" s="671">
        <v>0.2</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45435</v>
      </c>
      <c r="S22" s="619"/>
      <c r="T22" s="619"/>
      <c r="U22" s="619"/>
      <c r="V22" s="619"/>
      <c r="W22" s="619"/>
      <c r="X22" s="619"/>
      <c r="Y22" s="620"/>
      <c r="Z22" s="671">
        <v>0.2</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297545</v>
      </c>
      <c r="S23" s="619"/>
      <c r="T23" s="619"/>
      <c r="U23" s="619"/>
      <c r="V23" s="619"/>
      <c r="W23" s="619"/>
      <c r="X23" s="619"/>
      <c r="Y23" s="620"/>
      <c r="Z23" s="671">
        <v>1.5</v>
      </c>
      <c r="AA23" s="671"/>
      <c r="AB23" s="671"/>
      <c r="AC23" s="671"/>
      <c r="AD23" s="672">
        <v>12903</v>
      </c>
      <c r="AE23" s="672"/>
      <c r="AF23" s="672"/>
      <c r="AG23" s="672"/>
      <c r="AH23" s="672"/>
      <c r="AI23" s="672"/>
      <c r="AJ23" s="672"/>
      <c r="AK23" s="672"/>
      <c r="AL23" s="641">
        <v>0.1</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133255</v>
      </c>
      <c r="BH23" s="619"/>
      <c r="BI23" s="619"/>
      <c r="BJ23" s="619"/>
      <c r="BK23" s="619"/>
      <c r="BL23" s="619"/>
      <c r="BM23" s="619"/>
      <c r="BN23" s="620"/>
      <c r="BO23" s="671">
        <v>3.4</v>
      </c>
      <c r="BP23" s="671"/>
      <c r="BQ23" s="671"/>
      <c r="BR23" s="671"/>
      <c r="BS23" s="624" t="s">
        <v>107</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23683</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6951617</v>
      </c>
      <c r="CS24" s="669"/>
      <c r="CT24" s="669"/>
      <c r="CU24" s="669"/>
      <c r="CV24" s="669"/>
      <c r="CW24" s="669"/>
      <c r="CX24" s="669"/>
      <c r="CY24" s="716"/>
      <c r="CZ24" s="720">
        <v>36.1</v>
      </c>
      <c r="DA24" s="721"/>
      <c r="DB24" s="721"/>
      <c r="DC24" s="722"/>
      <c r="DD24" s="715">
        <v>5090253</v>
      </c>
      <c r="DE24" s="669"/>
      <c r="DF24" s="669"/>
      <c r="DG24" s="669"/>
      <c r="DH24" s="669"/>
      <c r="DI24" s="669"/>
      <c r="DJ24" s="669"/>
      <c r="DK24" s="716"/>
      <c r="DL24" s="715">
        <v>4397612</v>
      </c>
      <c r="DM24" s="669"/>
      <c r="DN24" s="669"/>
      <c r="DO24" s="669"/>
      <c r="DP24" s="669"/>
      <c r="DQ24" s="669"/>
      <c r="DR24" s="669"/>
      <c r="DS24" s="669"/>
      <c r="DT24" s="669"/>
      <c r="DU24" s="669"/>
      <c r="DV24" s="716"/>
      <c r="DW24" s="717">
        <v>46</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2019565</v>
      </c>
      <c r="S25" s="619"/>
      <c r="T25" s="619"/>
      <c r="U25" s="619"/>
      <c r="V25" s="619"/>
      <c r="W25" s="619"/>
      <c r="X25" s="619"/>
      <c r="Y25" s="620"/>
      <c r="Z25" s="671">
        <v>10.199999999999999</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2658827</v>
      </c>
      <c r="CS25" s="637"/>
      <c r="CT25" s="637"/>
      <c r="CU25" s="637"/>
      <c r="CV25" s="637"/>
      <c r="CW25" s="637"/>
      <c r="CX25" s="637"/>
      <c r="CY25" s="638"/>
      <c r="CZ25" s="621">
        <v>13.8</v>
      </c>
      <c r="DA25" s="639"/>
      <c r="DB25" s="639"/>
      <c r="DC25" s="640"/>
      <c r="DD25" s="624">
        <v>2462527</v>
      </c>
      <c r="DE25" s="637"/>
      <c r="DF25" s="637"/>
      <c r="DG25" s="637"/>
      <c r="DH25" s="637"/>
      <c r="DI25" s="637"/>
      <c r="DJ25" s="637"/>
      <c r="DK25" s="638"/>
      <c r="DL25" s="624">
        <v>2394452</v>
      </c>
      <c r="DM25" s="637"/>
      <c r="DN25" s="637"/>
      <c r="DO25" s="637"/>
      <c r="DP25" s="637"/>
      <c r="DQ25" s="637"/>
      <c r="DR25" s="637"/>
      <c r="DS25" s="637"/>
      <c r="DT25" s="637"/>
      <c r="DU25" s="637"/>
      <c r="DV25" s="638"/>
      <c r="DW25" s="641">
        <v>25</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1692102</v>
      </c>
      <c r="CS26" s="619"/>
      <c r="CT26" s="619"/>
      <c r="CU26" s="619"/>
      <c r="CV26" s="619"/>
      <c r="CW26" s="619"/>
      <c r="CX26" s="619"/>
      <c r="CY26" s="620"/>
      <c r="CZ26" s="621">
        <v>8.8000000000000007</v>
      </c>
      <c r="DA26" s="639"/>
      <c r="DB26" s="639"/>
      <c r="DC26" s="640"/>
      <c r="DD26" s="624">
        <v>1527333</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992105</v>
      </c>
      <c r="S27" s="619"/>
      <c r="T27" s="619"/>
      <c r="U27" s="619"/>
      <c r="V27" s="619"/>
      <c r="W27" s="619"/>
      <c r="X27" s="619"/>
      <c r="Y27" s="620"/>
      <c r="Z27" s="671">
        <v>5</v>
      </c>
      <c r="AA27" s="671"/>
      <c r="AB27" s="671"/>
      <c r="AC27" s="671"/>
      <c r="AD27" s="672" t="s">
        <v>107</v>
      </c>
      <c r="AE27" s="672"/>
      <c r="AF27" s="672"/>
      <c r="AG27" s="672"/>
      <c r="AH27" s="672"/>
      <c r="AI27" s="672"/>
      <c r="AJ27" s="672"/>
      <c r="AK27" s="672"/>
      <c r="AL27" s="641" t="s">
        <v>107</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3923627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2392848</v>
      </c>
      <c r="CS27" s="637"/>
      <c r="CT27" s="637"/>
      <c r="CU27" s="637"/>
      <c r="CV27" s="637"/>
      <c r="CW27" s="637"/>
      <c r="CX27" s="637"/>
      <c r="CY27" s="638"/>
      <c r="CZ27" s="621">
        <v>12.4</v>
      </c>
      <c r="DA27" s="639"/>
      <c r="DB27" s="639"/>
      <c r="DC27" s="640"/>
      <c r="DD27" s="624">
        <v>782161</v>
      </c>
      <c r="DE27" s="637"/>
      <c r="DF27" s="637"/>
      <c r="DG27" s="637"/>
      <c r="DH27" s="637"/>
      <c r="DI27" s="637"/>
      <c r="DJ27" s="637"/>
      <c r="DK27" s="638"/>
      <c r="DL27" s="624">
        <v>781262</v>
      </c>
      <c r="DM27" s="637"/>
      <c r="DN27" s="637"/>
      <c r="DO27" s="637"/>
      <c r="DP27" s="637"/>
      <c r="DQ27" s="637"/>
      <c r="DR27" s="637"/>
      <c r="DS27" s="637"/>
      <c r="DT27" s="637"/>
      <c r="DU27" s="637"/>
      <c r="DV27" s="638"/>
      <c r="DW27" s="641">
        <v>8.1999999999999993</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194819</v>
      </c>
      <c r="S28" s="619"/>
      <c r="T28" s="619"/>
      <c r="U28" s="619"/>
      <c r="V28" s="619"/>
      <c r="W28" s="619"/>
      <c r="X28" s="619"/>
      <c r="Y28" s="620"/>
      <c r="Z28" s="671">
        <v>1</v>
      </c>
      <c r="AA28" s="671"/>
      <c r="AB28" s="671"/>
      <c r="AC28" s="671"/>
      <c r="AD28" s="672">
        <v>5966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1899942</v>
      </c>
      <c r="CS28" s="619"/>
      <c r="CT28" s="619"/>
      <c r="CU28" s="619"/>
      <c r="CV28" s="619"/>
      <c r="CW28" s="619"/>
      <c r="CX28" s="619"/>
      <c r="CY28" s="620"/>
      <c r="CZ28" s="621">
        <v>9.9</v>
      </c>
      <c r="DA28" s="639"/>
      <c r="DB28" s="639"/>
      <c r="DC28" s="640"/>
      <c r="DD28" s="624">
        <v>1845565</v>
      </c>
      <c r="DE28" s="619"/>
      <c r="DF28" s="619"/>
      <c r="DG28" s="619"/>
      <c r="DH28" s="619"/>
      <c r="DI28" s="619"/>
      <c r="DJ28" s="619"/>
      <c r="DK28" s="620"/>
      <c r="DL28" s="624">
        <v>1221898</v>
      </c>
      <c r="DM28" s="619"/>
      <c r="DN28" s="619"/>
      <c r="DO28" s="619"/>
      <c r="DP28" s="619"/>
      <c r="DQ28" s="619"/>
      <c r="DR28" s="619"/>
      <c r="DS28" s="619"/>
      <c r="DT28" s="619"/>
      <c r="DU28" s="619"/>
      <c r="DV28" s="620"/>
      <c r="DW28" s="641">
        <v>12.8</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61975</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1899942</v>
      </c>
      <c r="CS29" s="637"/>
      <c r="CT29" s="637"/>
      <c r="CU29" s="637"/>
      <c r="CV29" s="637"/>
      <c r="CW29" s="637"/>
      <c r="CX29" s="637"/>
      <c r="CY29" s="638"/>
      <c r="CZ29" s="621">
        <v>9.9</v>
      </c>
      <c r="DA29" s="639"/>
      <c r="DB29" s="639"/>
      <c r="DC29" s="640"/>
      <c r="DD29" s="624">
        <v>1845565</v>
      </c>
      <c r="DE29" s="637"/>
      <c r="DF29" s="637"/>
      <c r="DG29" s="637"/>
      <c r="DH29" s="637"/>
      <c r="DI29" s="637"/>
      <c r="DJ29" s="637"/>
      <c r="DK29" s="638"/>
      <c r="DL29" s="624">
        <v>1221898</v>
      </c>
      <c r="DM29" s="637"/>
      <c r="DN29" s="637"/>
      <c r="DO29" s="637"/>
      <c r="DP29" s="637"/>
      <c r="DQ29" s="637"/>
      <c r="DR29" s="637"/>
      <c r="DS29" s="637"/>
      <c r="DT29" s="637"/>
      <c r="DU29" s="637"/>
      <c r="DV29" s="638"/>
      <c r="DW29" s="641">
        <v>12.8</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1737814</v>
      </c>
      <c r="S30" s="619"/>
      <c r="T30" s="619"/>
      <c r="U30" s="619"/>
      <c r="V30" s="619"/>
      <c r="W30" s="619"/>
      <c r="X30" s="619"/>
      <c r="Y30" s="620"/>
      <c r="Z30" s="671">
        <v>8.8000000000000007</v>
      </c>
      <c r="AA30" s="671"/>
      <c r="AB30" s="671"/>
      <c r="AC30" s="671"/>
      <c r="AD30" s="672" t="s">
        <v>107</v>
      </c>
      <c r="AE30" s="672"/>
      <c r="AF30" s="672"/>
      <c r="AG30" s="672"/>
      <c r="AH30" s="672"/>
      <c r="AI30" s="672"/>
      <c r="AJ30" s="672"/>
      <c r="AK30" s="672"/>
      <c r="AL30" s="641" t="s">
        <v>107</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98.2</v>
      </c>
      <c r="BH30" s="685"/>
      <c r="BI30" s="685"/>
      <c r="BJ30" s="685"/>
      <c r="BK30" s="685"/>
      <c r="BL30" s="685"/>
      <c r="BM30" s="686">
        <v>90.9</v>
      </c>
      <c r="BN30" s="685"/>
      <c r="BO30" s="685"/>
      <c r="BP30" s="685"/>
      <c r="BQ30" s="687"/>
      <c r="BR30" s="684">
        <v>98.2</v>
      </c>
      <c r="BS30" s="685"/>
      <c r="BT30" s="685"/>
      <c r="BU30" s="685"/>
      <c r="BV30" s="685"/>
      <c r="BW30" s="685"/>
      <c r="BX30" s="686">
        <v>91</v>
      </c>
      <c r="BY30" s="685"/>
      <c r="BZ30" s="685"/>
      <c r="CA30" s="685"/>
      <c r="CB30" s="687"/>
      <c r="CD30" s="690"/>
      <c r="CE30" s="691"/>
      <c r="CF30" s="655" t="s">
        <v>287</v>
      </c>
      <c r="CG30" s="652"/>
      <c r="CH30" s="652"/>
      <c r="CI30" s="652"/>
      <c r="CJ30" s="652"/>
      <c r="CK30" s="652"/>
      <c r="CL30" s="652"/>
      <c r="CM30" s="652"/>
      <c r="CN30" s="652"/>
      <c r="CO30" s="652"/>
      <c r="CP30" s="652"/>
      <c r="CQ30" s="653"/>
      <c r="CR30" s="618">
        <v>1777640</v>
      </c>
      <c r="CS30" s="619"/>
      <c r="CT30" s="619"/>
      <c r="CU30" s="619"/>
      <c r="CV30" s="619"/>
      <c r="CW30" s="619"/>
      <c r="CX30" s="619"/>
      <c r="CY30" s="620"/>
      <c r="CZ30" s="621">
        <v>9.1999999999999993</v>
      </c>
      <c r="DA30" s="639"/>
      <c r="DB30" s="639"/>
      <c r="DC30" s="640"/>
      <c r="DD30" s="624">
        <v>1730468</v>
      </c>
      <c r="DE30" s="619"/>
      <c r="DF30" s="619"/>
      <c r="DG30" s="619"/>
      <c r="DH30" s="619"/>
      <c r="DI30" s="619"/>
      <c r="DJ30" s="619"/>
      <c r="DK30" s="620"/>
      <c r="DL30" s="624">
        <v>1106983</v>
      </c>
      <c r="DM30" s="619"/>
      <c r="DN30" s="619"/>
      <c r="DO30" s="619"/>
      <c r="DP30" s="619"/>
      <c r="DQ30" s="619"/>
      <c r="DR30" s="619"/>
      <c r="DS30" s="619"/>
      <c r="DT30" s="619"/>
      <c r="DU30" s="619"/>
      <c r="DV30" s="620"/>
      <c r="DW30" s="641">
        <v>11.6</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455115</v>
      </c>
      <c r="S31" s="619"/>
      <c r="T31" s="619"/>
      <c r="U31" s="619"/>
      <c r="V31" s="619"/>
      <c r="W31" s="619"/>
      <c r="X31" s="619"/>
      <c r="Y31" s="620"/>
      <c r="Z31" s="671">
        <v>2.2999999999999998</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98.4</v>
      </c>
      <c r="BH31" s="637"/>
      <c r="BI31" s="637"/>
      <c r="BJ31" s="637"/>
      <c r="BK31" s="637"/>
      <c r="BL31" s="637"/>
      <c r="BM31" s="673">
        <v>93.9</v>
      </c>
      <c r="BN31" s="683"/>
      <c r="BO31" s="683"/>
      <c r="BP31" s="683"/>
      <c r="BQ31" s="647"/>
      <c r="BR31" s="682">
        <v>98.4</v>
      </c>
      <c r="BS31" s="637"/>
      <c r="BT31" s="637"/>
      <c r="BU31" s="637"/>
      <c r="BV31" s="637"/>
      <c r="BW31" s="637"/>
      <c r="BX31" s="673">
        <v>93.5</v>
      </c>
      <c r="BY31" s="683"/>
      <c r="BZ31" s="683"/>
      <c r="CA31" s="683"/>
      <c r="CB31" s="647"/>
      <c r="CD31" s="690"/>
      <c r="CE31" s="691"/>
      <c r="CF31" s="655" t="s">
        <v>291</v>
      </c>
      <c r="CG31" s="652"/>
      <c r="CH31" s="652"/>
      <c r="CI31" s="652"/>
      <c r="CJ31" s="652"/>
      <c r="CK31" s="652"/>
      <c r="CL31" s="652"/>
      <c r="CM31" s="652"/>
      <c r="CN31" s="652"/>
      <c r="CO31" s="652"/>
      <c r="CP31" s="652"/>
      <c r="CQ31" s="653"/>
      <c r="CR31" s="618">
        <v>122302</v>
      </c>
      <c r="CS31" s="637"/>
      <c r="CT31" s="637"/>
      <c r="CU31" s="637"/>
      <c r="CV31" s="637"/>
      <c r="CW31" s="637"/>
      <c r="CX31" s="637"/>
      <c r="CY31" s="638"/>
      <c r="CZ31" s="621">
        <v>0.6</v>
      </c>
      <c r="DA31" s="639"/>
      <c r="DB31" s="639"/>
      <c r="DC31" s="640"/>
      <c r="DD31" s="624">
        <v>115097</v>
      </c>
      <c r="DE31" s="637"/>
      <c r="DF31" s="637"/>
      <c r="DG31" s="637"/>
      <c r="DH31" s="637"/>
      <c r="DI31" s="637"/>
      <c r="DJ31" s="637"/>
      <c r="DK31" s="638"/>
      <c r="DL31" s="624">
        <v>114915</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596648</v>
      </c>
      <c r="S32" s="619"/>
      <c r="T32" s="619"/>
      <c r="U32" s="619"/>
      <c r="V32" s="619"/>
      <c r="W32" s="619"/>
      <c r="X32" s="619"/>
      <c r="Y32" s="620"/>
      <c r="Z32" s="671">
        <v>3</v>
      </c>
      <c r="AA32" s="671"/>
      <c r="AB32" s="671"/>
      <c r="AC32" s="671"/>
      <c r="AD32" s="672">
        <v>702</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97.8</v>
      </c>
      <c r="BH32" s="603"/>
      <c r="BI32" s="603"/>
      <c r="BJ32" s="603"/>
      <c r="BK32" s="603"/>
      <c r="BL32" s="603"/>
      <c r="BM32" s="666">
        <v>88</v>
      </c>
      <c r="BN32" s="603"/>
      <c r="BO32" s="603"/>
      <c r="BP32" s="603"/>
      <c r="BQ32" s="660"/>
      <c r="BR32" s="681">
        <v>97.9</v>
      </c>
      <c r="BS32" s="603"/>
      <c r="BT32" s="603"/>
      <c r="BU32" s="603"/>
      <c r="BV32" s="603"/>
      <c r="BW32" s="603"/>
      <c r="BX32" s="666">
        <v>88.4</v>
      </c>
      <c r="BY32" s="603"/>
      <c r="BZ32" s="603"/>
      <c r="CA32" s="603"/>
      <c r="CB32" s="660"/>
      <c r="CD32" s="692"/>
      <c r="CE32" s="693"/>
      <c r="CF32" s="655" t="s">
        <v>294</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2352946</v>
      </c>
      <c r="S33" s="619"/>
      <c r="T33" s="619"/>
      <c r="U33" s="619"/>
      <c r="V33" s="619"/>
      <c r="W33" s="619"/>
      <c r="X33" s="619"/>
      <c r="Y33" s="620"/>
      <c r="Z33" s="671">
        <v>11.9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9433717</v>
      </c>
      <c r="CS33" s="637"/>
      <c r="CT33" s="637"/>
      <c r="CU33" s="637"/>
      <c r="CV33" s="637"/>
      <c r="CW33" s="637"/>
      <c r="CX33" s="637"/>
      <c r="CY33" s="638"/>
      <c r="CZ33" s="621">
        <v>49</v>
      </c>
      <c r="DA33" s="639"/>
      <c r="DB33" s="639"/>
      <c r="DC33" s="640"/>
      <c r="DD33" s="624">
        <v>7430579</v>
      </c>
      <c r="DE33" s="637"/>
      <c r="DF33" s="637"/>
      <c r="DG33" s="637"/>
      <c r="DH33" s="637"/>
      <c r="DI33" s="637"/>
      <c r="DJ33" s="637"/>
      <c r="DK33" s="638"/>
      <c r="DL33" s="624">
        <v>4166210</v>
      </c>
      <c r="DM33" s="637"/>
      <c r="DN33" s="637"/>
      <c r="DO33" s="637"/>
      <c r="DP33" s="637"/>
      <c r="DQ33" s="637"/>
      <c r="DR33" s="637"/>
      <c r="DS33" s="637"/>
      <c r="DT33" s="637"/>
      <c r="DU33" s="637"/>
      <c r="DV33" s="638"/>
      <c r="DW33" s="641">
        <v>43.6</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2547199</v>
      </c>
      <c r="CS34" s="619"/>
      <c r="CT34" s="619"/>
      <c r="CU34" s="619"/>
      <c r="CV34" s="619"/>
      <c r="CW34" s="619"/>
      <c r="CX34" s="619"/>
      <c r="CY34" s="620"/>
      <c r="CZ34" s="621">
        <v>13.2</v>
      </c>
      <c r="DA34" s="639"/>
      <c r="DB34" s="639"/>
      <c r="DC34" s="640"/>
      <c r="DD34" s="624">
        <v>1922545</v>
      </c>
      <c r="DE34" s="619"/>
      <c r="DF34" s="619"/>
      <c r="DG34" s="619"/>
      <c r="DH34" s="619"/>
      <c r="DI34" s="619"/>
      <c r="DJ34" s="619"/>
      <c r="DK34" s="620"/>
      <c r="DL34" s="624">
        <v>1400784</v>
      </c>
      <c r="DM34" s="619"/>
      <c r="DN34" s="619"/>
      <c r="DO34" s="619"/>
      <c r="DP34" s="619"/>
      <c r="DQ34" s="619"/>
      <c r="DR34" s="619"/>
      <c r="DS34" s="619"/>
      <c r="DT34" s="619"/>
      <c r="DU34" s="619"/>
      <c r="DV34" s="620"/>
      <c r="DW34" s="641">
        <v>14.7</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569046</v>
      </c>
      <c r="S35" s="619"/>
      <c r="T35" s="619"/>
      <c r="U35" s="619"/>
      <c r="V35" s="619"/>
      <c r="W35" s="619"/>
      <c r="X35" s="619"/>
      <c r="Y35" s="620"/>
      <c r="Z35" s="671">
        <v>2.9</v>
      </c>
      <c r="AA35" s="671"/>
      <c r="AB35" s="671"/>
      <c r="AC35" s="671"/>
      <c r="AD35" s="672" t="s">
        <v>107</v>
      </c>
      <c r="AE35" s="672"/>
      <c r="AF35" s="672"/>
      <c r="AG35" s="672"/>
      <c r="AH35" s="672"/>
      <c r="AI35" s="672"/>
      <c r="AJ35" s="672"/>
      <c r="AK35" s="672"/>
      <c r="AL35" s="641" t="s">
        <v>107</v>
      </c>
      <c r="AM35" s="673"/>
      <c r="AN35" s="673"/>
      <c r="AO35" s="674"/>
      <c r="AP35" s="186"/>
      <c r="AQ35" s="675" t="s">
        <v>302</v>
      </c>
      <c r="AR35" s="676"/>
      <c r="AS35" s="676"/>
      <c r="AT35" s="676"/>
      <c r="AU35" s="676"/>
      <c r="AV35" s="676"/>
      <c r="AW35" s="676"/>
      <c r="AX35" s="676"/>
      <c r="AY35" s="677"/>
      <c r="AZ35" s="668">
        <v>3804271</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372743</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182083</v>
      </c>
      <c r="CS35" s="637"/>
      <c r="CT35" s="637"/>
      <c r="CU35" s="637"/>
      <c r="CV35" s="637"/>
      <c r="CW35" s="637"/>
      <c r="CX35" s="637"/>
      <c r="CY35" s="638"/>
      <c r="CZ35" s="621">
        <v>0.9</v>
      </c>
      <c r="DA35" s="639"/>
      <c r="DB35" s="639"/>
      <c r="DC35" s="640"/>
      <c r="DD35" s="624">
        <v>162197</v>
      </c>
      <c r="DE35" s="637"/>
      <c r="DF35" s="637"/>
      <c r="DG35" s="637"/>
      <c r="DH35" s="637"/>
      <c r="DI35" s="637"/>
      <c r="DJ35" s="637"/>
      <c r="DK35" s="638"/>
      <c r="DL35" s="624">
        <v>162122</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19772826</v>
      </c>
      <c r="S36" s="659"/>
      <c r="T36" s="659"/>
      <c r="U36" s="659"/>
      <c r="V36" s="659"/>
      <c r="W36" s="659"/>
      <c r="X36" s="659"/>
      <c r="Y36" s="662"/>
      <c r="Z36" s="663">
        <v>100</v>
      </c>
      <c r="AA36" s="663"/>
      <c r="AB36" s="663"/>
      <c r="AC36" s="663"/>
      <c r="AD36" s="664">
        <v>8990806</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1173078</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280340</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3703170</v>
      </c>
      <c r="CS36" s="619"/>
      <c r="CT36" s="619"/>
      <c r="CU36" s="619"/>
      <c r="CV36" s="619"/>
      <c r="CW36" s="619"/>
      <c r="CX36" s="619"/>
      <c r="CY36" s="620"/>
      <c r="CZ36" s="621">
        <v>19.2</v>
      </c>
      <c r="DA36" s="639"/>
      <c r="DB36" s="639"/>
      <c r="DC36" s="640"/>
      <c r="DD36" s="624">
        <v>3028366</v>
      </c>
      <c r="DE36" s="619"/>
      <c r="DF36" s="619"/>
      <c r="DG36" s="619"/>
      <c r="DH36" s="619"/>
      <c r="DI36" s="619"/>
      <c r="DJ36" s="619"/>
      <c r="DK36" s="620"/>
      <c r="DL36" s="624">
        <v>1485707</v>
      </c>
      <c r="DM36" s="619"/>
      <c r="DN36" s="619"/>
      <c r="DO36" s="619"/>
      <c r="DP36" s="619"/>
      <c r="DQ36" s="619"/>
      <c r="DR36" s="619"/>
      <c r="DS36" s="619"/>
      <c r="DT36" s="619"/>
      <c r="DU36" s="619"/>
      <c r="DV36" s="620"/>
      <c r="DW36" s="641">
        <v>15.5</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1136477</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5431</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1187669</v>
      </c>
      <c r="CS37" s="637"/>
      <c r="CT37" s="637"/>
      <c r="CU37" s="637"/>
      <c r="CV37" s="637"/>
      <c r="CW37" s="637"/>
      <c r="CX37" s="637"/>
      <c r="CY37" s="638"/>
      <c r="CZ37" s="621">
        <v>6.2</v>
      </c>
      <c r="DA37" s="639"/>
      <c r="DB37" s="639"/>
      <c r="DC37" s="640"/>
      <c r="DD37" s="624">
        <v>1187474</v>
      </c>
      <c r="DE37" s="637"/>
      <c r="DF37" s="637"/>
      <c r="DG37" s="637"/>
      <c r="DH37" s="637"/>
      <c r="DI37" s="637"/>
      <c r="DJ37" s="637"/>
      <c r="DK37" s="638"/>
      <c r="DL37" s="624">
        <v>661348</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42168</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8915</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1452548</v>
      </c>
      <c r="CS38" s="619"/>
      <c r="CT38" s="619"/>
      <c r="CU38" s="619"/>
      <c r="CV38" s="619"/>
      <c r="CW38" s="619"/>
      <c r="CX38" s="619"/>
      <c r="CY38" s="620"/>
      <c r="CZ38" s="621">
        <v>7.5</v>
      </c>
      <c r="DA38" s="639"/>
      <c r="DB38" s="639"/>
      <c r="DC38" s="640"/>
      <c r="DD38" s="624">
        <v>1198755</v>
      </c>
      <c r="DE38" s="619"/>
      <c r="DF38" s="619"/>
      <c r="DG38" s="619"/>
      <c r="DH38" s="619"/>
      <c r="DI38" s="619"/>
      <c r="DJ38" s="619"/>
      <c r="DK38" s="620"/>
      <c r="DL38" s="624">
        <v>1117597</v>
      </c>
      <c r="DM38" s="619"/>
      <c r="DN38" s="619"/>
      <c r="DO38" s="619"/>
      <c r="DP38" s="619"/>
      <c r="DQ38" s="619"/>
      <c r="DR38" s="619"/>
      <c r="DS38" s="619"/>
      <c r="DT38" s="619"/>
      <c r="DU38" s="619"/>
      <c r="DV38" s="620"/>
      <c r="DW38" s="641">
        <v>11.7</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t="s">
        <v>107</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88</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826903</v>
      </c>
      <c r="CS39" s="637"/>
      <c r="CT39" s="637"/>
      <c r="CU39" s="637"/>
      <c r="CV39" s="637"/>
      <c r="CW39" s="637"/>
      <c r="CX39" s="637"/>
      <c r="CY39" s="638"/>
      <c r="CZ39" s="621">
        <v>4.3</v>
      </c>
      <c r="DA39" s="639"/>
      <c r="DB39" s="639"/>
      <c r="DC39" s="640"/>
      <c r="DD39" s="624">
        <v>648102</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347079</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130</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721814</v>
      </c>
      <c r="CS40" s="619"/>
      <c r="CT40" s="619"/>
      <c r="CU40" s="619"/>
      <c r="CV40" s="619"/>
      <c r="CW40" s="619"/>
      <c r="CX40" s="619"/>
      <c r="CY40" s="620"/>
      <c r="CZ40" s="621">
        <v>3.7</v>
      </c>
      <c r="DA40" s="639"/>
      <c r="DB40" s="639"/>
      <c r="DC40" s="640"/>
      <c r="DD40" s="624">
        <v>470614</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1105469</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333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2886540</v>
      </c>
      <c r="CS42" s="619"/>
      <c r="CT42" s="619"/>
      <c r="CU42" s="619"/>
      <c r="CV42" s="619"/>
      <c r="CW42" s="619"/>
      <c r="CX42" s="619"/>
      <c r="CY42" s="620"/>
      <c r="CZ42" s="621">
        <v>15</v>
      </c>
      <c r="DA42" s="622"/>
      <c r="DB42" s="622"/>
      <c r="DC42" s="623"/>
      <c r="DD42" s="624">
        <v>906062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80141</v>
      </c>
      <c r="CS43" s="637"/>
      <c r="CT43" s="637"/>
      <c r="CU43" s="637"/>
      <c r="CV43" s="637"/>
      <c r="CW43" s="637"/>
      <c r="CX43" s="637"/>
      <c r="CY43" s="638"/>
      <c r="CZ43" s="621">
        <v>0.4</v>
      </c>
      <c r="DA43" s="639"/>
      <c r="DB43" s="639"/>
      <c r="DC43" s="640"/>
      <c r="DD43" s="624">
        <v>80141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2696490</v>
      </c>
      <c r="CS44" s="619"/>
      <c r="CT44" s="619"/>
      <c r="CU44" s="619"/>
      <c r="CV44" s="619"/>
      <c r="CW44" s="619"/>
      <c r="CX44" s="619"/>
      <c r="CY44" s="620"/>
      <c r="CZ44" s="621">
        <v>14</v>
      </c>
      <c r="DA44" s="622"/>
      <c r="DB44" s="622"/>
      <c r="DC44" s="623"/>
      <c r="DD44" s="624">
        <v>838202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1218613</v>
      </c>
      <c r="CS45" s="637"/>
      <c r="CT45" s="637"/>
      <c r="CU45" s="637"/>
      <c r="CV45" s="637"/>
      <c r="CW45" s="637"/>
      <c r="CX45" s="637"/>
      <c r="CY45" s="638"/>
      <c r="CZ45" s="621">
        <v>6.3</v>
      </c>
      <c r="DA45" s="639"/>
      <c r="DB45" s="639"/>
      <c r="DC45" s="640"/>
      <c r="DD45" s="624">
        <v>116898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1476913</v>
      </c>
      <c r="CS46" s="619"/>
      <c r="CT46" s="619"/>
      <c r="CU46" s="619"/>
      <c r="CV46" s="619"/>
      <c r="CW46" s="619"/>
      <c r="CX46" s="619"/>
      <c r="CY46" s="620"/>
      <c r="CZ46" s="621">
        <v>7.7</v>
      </c>
      <c r="DA46" s="622"/>
      <c r="DB46" s="622"/>
      <c r="DC46" s="623"/>
      <c r="DD46" s="624">
        <v>721140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190050</v>
      </c>
      <c r="CS47" s="637"/>
      <c r="CT47" s="637"/>
      <c r="CU47" s="637"/>
      <c r="CV47" s="637"/>
      <c r="CW47" s="637"/>
      <c r="CX47" s="637"/>
      <c r="CY47" s="638"/>
      <c r="CZ47" s="621">
        <v>1</v>
      </c>
      <c r="DA47" s="639"/>
      <c r="DB47" s="639"/>
      <c r="DC47" s="640"/>
      <c r="DD47" s="624">
        <v>67860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19271874</v>
      </c>
      <c r="CS49" s="603"/>
      <c r="CT49" s="603"/>
      <c r="CU49" s="603"/>
      <c r="CV49" s="603"/>
      <c r="CW49" s="603"/>
      <c r="CX49" s="603"/>
      <c r="CY49" s="604"/>
      <c r="CZ49" s="605">
        <v>100</v>
      </c>
      <c r="DA49" s="606"/>
      <c r="DB49" s="606"/>
      <c r="DC49" s="607"/>
      <c r="DD49" s="608">
        <v>13426894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337</v>
      </c>
      <c r="DK2" s="1138"/>
      <c r="DL2" s="1138"/>
      <c r="DM2" s="1138"/>
      <c r="DN2" s="1138"/>
      <c r="DO2" s="1139"/>
      <c r="DP2" s="200"/>
      <c r="DQ2" s="1137" t="s">
        <v>338</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339</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40"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5" t="s">
        <v>355</v>
      </c>
      <c r="DH5" s="1126"/>
      <c r="DI5" s="1126"/>
      <c r="DJ5" s="1126"/>
      <c r="DK5" s="1127"/>
      <c r="DL5" s="1125" t="s">
        <v>356</v>
      </c>
      <c r="DM5" s="1126"/>
      <c r="DN5" s="1126"/>
      <c r="DO5" s="1126"/>
      <c r="DP5" s="1127"/>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7" t="s">
        <v>358</v>
      </c>
      <c r="C7" s="1078"/>
      <c r="D7" s="1078"/>
      <c r="E7" s="1078"/>
      <c r="F7" s="1078"/>
      <c r="G7" s="1078"/>
      <c r="H7" s="1078"/>
      <c r="I7" s="1078"/>
      <c r="J7" s="1078"/>
      <c r="K7" s="1078"/>
      <c r="L7" s="1078"/>
      <c r="M7" s="1078"/>
      <c r="N7" s="1078"/>
      <c r="O7" s="1078"/>
      <c r="P7" s="1079"/>
      <c r="Q7" s="1131">
        <v>19785</v>
      </c>
      <c r="R7" s="1132"/>
      <c r="S7" s="1132"/>
      <c r="T7" s="1132"/>
      <c r="U7" s="1132"/>
      <c r="V7" s="1132">
        <v>19284</v>
      </c>
      <c r="W7" s="1132"/>
      <c r="X7" s="1132"/>
      <c r="Y7" s="1132"/>
      <c r="Z7" s="1132"/>
      <c r="AA7" s="1132">
        <v>501</v>
      </c>
      <c r="AB7" s="1132"/>
      <c r="AC7" s="1132"/>
      <c r="AD7" s="1132"/>
      <c r="AE7" s="1133"/>
      <c r="AF7" s="1134">
        <v>415</v>
      </c>
      <c r="AG7" s="1135"/>
      <c r="AH7" s="1135"/>
      <c r="AI7" s="1135"/>
      <c r="AJ7" s="1136"/>
      <c r="AK7" s="1118">
        <v>1696</v>
      </c>
      <c r="AL7" s="1119"/>
      <c r="AM7" s="1119"/>
      <c r="AN7" s="1119"/>
      <c r="AO7" s="1119"/>
      <c r="AP7" s="1119">
        <v>10861</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542</v>
      </c>
      <c r="BT7" s="1123"/>
      <c r="BU7" s="1123"/>
      <c r="BV7" s="1123"/>
      <c r="BW7" s="1123"/>
      <c r="BX7" s="1123"/>
      <c r="BY7" s="1123"/>
      <c r="BZ7" s="1123"/>
      <c r="CA7" s="1123"/>
      <c r="CB7" s="1123"/>
      <c r="CC7" s="1123"/>
      <c r="CD7" s="1123"/>
      <c r="CE7" s="1123"/>
      <c r="CF7" s="1123"/>
      <c r="CG7" s="1124"/>
      <c r="CH7" s="1115">
        <v>-2</v>
      </c>
      <c r="CI7" s="1116"/>
      <c r="CJ7" s="1116"/>
      <c r="CK7" s="1116"/>
      <c r="CL7" s="1117"/>
      <c r="CM7" s="1115">
        <v>523</v>
      </c>
      <c r="CN7" s="1116"/>
      <c r="CO7" s="1116"/>
      <c r="CP7" s="1116"/>
      <c r="CQ7" s="1117"/>
      <c r="CR7" s="1115">
        <v>20</v>
      </c>
      <c r="CS7" s="1116"/>
      <c r="CT7" s="1116"/>
      <c r="CU7" s="1116"/>
      <c r="CV7" s="1117"/>
      <c r="CW7" s="1115" t="s">
        <v>475</v>
      </c>
      <c r="CX7" s="1116"/>
      <c r="CY7" s="1116"/>
      <c r="CZ7" s="1116"/>
      <c r="DA7" s="1117"/>
      <c r="DB7" s="1115" t="s">
        <v>475</v>
      </c>
      <c r="DC7" s="1116"/>
      <c r="DD7" s="1116"/>
      <c r="DE7" s="1116"/>
      <c r="DF7" s="1117"/>
      <c r="DG7" s="1115" t="s">
        <v>475</v>
      </c>
      <c r="DH7" s="1116"/>
      <c r="DI7" s="1116"/>
      <c r="DJ7" s="1116"/>
      <c r="DK7" s="1117"/>
      <c r="DL7" s="1115" t="s">
        <v>475</v>
      </c>
      <c r="DM7" s="1116"/>
      <c r="DN7" s="1116"/>
      <c r="DO7" s="1116"/>
      <c r="DP7" s="1117"/>
      <c r="DQ7" s="1115" t="s">
        <v>475</v>
      </c>
      <c r="DR7" s="1116"/>
      <c r="DS7" s="1116"/>
      <c r="DT7" s="1116"/>
      <c r="DU7" s="1117"/>
      <c r="DV7" s="1142"/>
      <c r="DW7" s="1143"/>
      <c r="DX7" s="1143"/>
      <c r="DY7" s="1143"/>
      <c r="DZ7" s="1144"/>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543</v>
      </c>
      <c r="BT8" s="1041"/>
      <c r="BU8" s="1041"/>
      <c r="BV8" s="1041"/>
      <c r="BW8" s="1041"/>
      <c r="BX8" s="1041"/>
      <c r="BY8" s="1041"/>
      <c r="BZ8" s="1041"/>
      <c r="CA8" s="1041"/>
      <c r="CB8" s="1041"/>
      <c r="CC8" s="1041"/>
      <c r="CD8" s="1041"/>
      <c r="CE8" s="1041"/>
      <c r="CF8" s="1041"/>
      <c r="CG8" s="1042"/>
      <c r="CH8" s="1015">
        <v>20</v>
      </c>
      <c r="CI8" s="1016"/>
      <c r="CJ8" s="1016"/>
      <c r="CK8" s="1016"/>
      <c r="CL8" s="1017"/>
      <c r="CM8" s="1015">
        <v>793</v>
      </c>
      <c r="CN8" s="1016"/>
      <c r="CO8" s="1016"/>
      <c r="CP8" s="1016"/>
      <c r="CQ8" s="1017"/>
      <c r="CR8" s="1015">
        <v>200</v>
      </c>
      <c r="CS8" s="1016"/>
      <c r="CT8" s="1016"/>
      <c r="CU8" s="1016"/>
      <c r="CV8" s="1017"/>
      <c r="CW8" s="1015" t="s">
        <v>475</v>
      </c>
      <c r="CX8" s="1016"/>
      <c r="CY8" s="1016"/>
      <c r="CZ8" s="1016"/>
      <c r="DA8" s="1017"/>
      <c r="DB8" s="1015" t="s">
        <v>475</v>
      </c>
      <c r="DC8" s="1016"/>
      <c r="DD8" s="1016"/>
      <c r="DE8" s="1016"/>
      <c r="DF8" s="1017"/>
      <c r="DG8" s="1015" t="s">
        <v>475</v>
      </c>
      <c r="DH8" s="1016"/>
      <c r="DI8" s="1016"/>
      <c r="DJ8" s="1016"/>
      <c r="DK8" s="1017"/>
      <c r="DL8" s="1015" t="s">
        <v>475</v>
      </c>
      <c r="DM8" s="1016"/>
      <c r="DN8" s="1016"/>
      <c r="DO8" s="1016"/>
      <c r="DP8" s="1017"/>
      <c r="DQ8" s="1015" t="s">
        <v>475</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359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360</v>
      </c>
      <c r="B23" s="970" t="s">
        <v>361</v>
      </c>
      <c r="C23" s="971"/>
      <c r="D23" s="971"/>
      <c r="E23" s="971"/>
      <c r="F23" s="971"/>
      <c r="G23" s="971"/>
      <c r="H23" s="971"/>
      <c r="I23" s="971"/>
      <c r="J23" s="971"/>
      <c r="K23" s="971"/>
      <c r="L23" s="971"/>
      <c r="M23" s="971"/>
      <c r="N23" s="971"/>
      <c r="O23" s="971"/>
      <c r="P23" s="972"/>
      <c r="Q23" s="1095">
        <v>19773</v>
      </c>
      <c r="R23" s="1096"/>
      <c r="S23" s="1096"/>
      <c r="T23" s="1096"/>
      <c r="U23" s="1096"/>
      <c r="V23" s="1096">
        <v>19272</v>
      </c>
      <c r="W23" s="1096"/>
      <c r="X23" s="1096"/>
      <c r="Y23" s="1096"/>
      <c r="Z23" s="1096"/>
      <c r="AA23" s="1096">
        <v>501</v>
      </c>
      <c r="AB23" s="1096"/>
      <c r="AC23" s="1096"/>
      <c r="AD23" s="1096"/>
      <c r="AE23" s="1097"/>
      <c r="AF23" s="1098">
        <v>415</v>
      </c>
      <c r="AG23" s="1096"/>
      <c r="AH23" s="1096"/>
      <c r="AI23" s="1096"/>
      <c r="AJ23" s="1099"/>
      <c r="AK23" s="1100"/>
      <c r="AL23" s="1101"/>
      <c r="AM23" s="1101"/>
      <c r="AN23" s="1101"/>
      <c r="AO23" s="1101"/>
      <c r="AP23" s="1096">
        <v>10861</v>
      </c>
      <c r="AQ23" s="1096"/>
      <c r="AR23" s="1096"/>
      <c r="AS23" s="1096"/>
      <c r="AT23" s="1096"/>
      <c r="AU23" s="1102"/>
      <c r="AV23" s="1102"/>
      <c r="AW23" s="1102"/>
      <c r="AX23" s="1102"/>
      <c r="AY23" s="1103"/>
      <c r="AZ23" s="1092" t="s">
        <v>107</v>
      </c>
      <c r="BA23" s="1093"/>
      <c r="BB23" s="1093"/>
      <c r="BC23" s="1093"/>
      <c r="BD23" s="109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1" t="s">
        <v>362</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0" t="s">
        <v>363</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364</v>
      </c>
      <c r="R26" s="1028"/>
      <c r="S26" s="1028"/>
      <c r="T26" s="1028"/>
      <c r="U26" s="1029"/>
      <c r="V26" s="1027" t="s">
        <v>365</v>
      </c>
      <c r="W26" s="1028"/>
      <c r="X26" s="1028"/>
      <c r="Y26" s="1028"/>
      <c r="Z26" s="1029"/>
      <c r="AA26" s="1027" t="s">
        <v>366</v>
      </c>
      <c r="AB26" s="1028"/>
      <c r="AC26" s="1028"/>
      <c r="AD26" s="1028"/>
      <c r="AE26" s="1028"/>
      <c r="AF26" s="1086" t="s">
        <v>367</v>
      </c>
      <c r="AG26" s="1034"/>
      <c r="AH26" s="1034"/>
      <c r="AI26" s="1034"/>
      <c r="AJ26" s="1087"/>
      <c r="AK26" s="1028" t="s">
        <v>368</v>
      </c>
      <c r="AL26" s="1028"/>
      <c r="AM26" s="1028"/>
      <c r="AN26" s="1028"/>
      <c r="AO26" s="1029"/>
      <c r="AP26" s="1027" t="s">
        <v>369</v>
      </c>
      <c r="AQ26" s="1028"/>
      <c r="AR26" s="1028"/>
      <c r="AS26" s="1028"/>
      <c r="AT26" s="1029"/>
      <c r="AU26" s="1027" t="s">
        <v>370</v>
      </c>
      <c r="AV26" s="1028"/>
      <c r="AW26" s="1028"/>
      <c r="AX26" s="1028"/>
      <c r="AY26" s="1029"/>
      <c r="AZ26" s="1027" t="s">
        <v>371</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8"/>
      <c r="AG27" s="1037"/>
      <c r="AH27" s="1037"/>
      <c r="AI27" s="1037"/>
      <c r="AJ27" s="108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7" t="s">
        <v>372</v>
      </c>
      <c r="C28" s="1078"/>
      <c r="D28" s="1078"/>
      <c r="E28" s="1078"/>
      <c r="F28" s="1078"/>
      <c r="G28" s="1078"/>
      <c r="H28" s="1078"/>
      <c r="I28" s="1078"/>
      <c r="J28" s="1078"/>
      <c r="K28" s="1078"/>
      <c r="L28" s="1078"/>
      <c r="M28" s="1078"/>
      <c r="N28" s="1078"/>
      <c r="O28" s="1078"/>
      <c r="P28" s="1079"/>
      <c r="Q28" s="1080">
        <v>5008</v>
      </c>
      <c r="R28" s="1081"/>
      <c r="S28" s="1081"/>
      <c r="T28" s="1081"/>
      <c r="U28" s="1081"/>
      <c r="V28" s="1081">
        <v>4635</v>
      </c>
      <c r="W28" s="1081"/>
      <c r="X28" s="1081"/>
      <c r="Y28" s="1081"/>
      <c r="Z28" s="1081"/>
      <c r="AA28" s="1081">
        <v>373</v>
      </c>
      <c r="AB28" s="1081"/>
      <c r="AC28" s="1081"/>
      <c r="AD28" s="1081"/>
      <c r="AE28" s="1082"/>
      <c r="AF28" s="1083">
        <v>373</v>
      </c>
      <c r="AG28" s="1081"/>
      <c r="AH28" s="1081"/>
      <c r="AI28" s="1081"/>
      <c r="AJ28" s="1084"/>
      <c r="AK28" s="1085">
        <v>442</v>
      </c>
      <c r="AL28" s="1073"/>
      <c r="AM28" s="1073"/>
      <c r="AN28" s="1073"/>
      <c r="AO28" s="1073"/>
      <c r="AP28" s="1073" t="s">
        <v>539</v>
      </c>
      <c r="AQ28" s="1073"/>
      <c r="AR28" s="1073"/>
      <c r="AS28" s="1073"/>
      <c r="AT28" s="1073"/>
      <c r="AU28" s="1073" t="s">
        <v>539</v>
      </c>
      <c r="AV28" s="1073"/>
      <c r="AW28" s="1073"/>
      <c r="AX28" s="1073"/>
      <c r="AY28" s="1073"/>
      <c r="AZ28" s="1074" t="s">
        <v>540</v>
      </c>
      <c r="BA28" s="1073"/>
      <c r="BB28" s="1073"/>
      <c r="BC28" s="1073"/>
      <c r="BD28" s="1073"/>
      <c r="BE28" s="1075"/>
      <c r="BF28" s="1075"/>
      <c r="BG28" s="1075"/>
      <c r="BH28" s="1075"/>
      <c r="BI28" s="1076"/>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373</v>
      </c>
      <c r="C29" s="1064"/>
      <c r="D29" s="1064"/>
      <c r="E29" s="1064"/>
      <c r="F29" s="1064"/>
      <c r="G29" s="1064"/>
      <c r="H29" s="1064"/>
      <c r="I29" s="1064"/>
      <c r="J29" s="1064"/>
      <c r="K29" s="1064"/>
      <c r="L29" s="1064"/>
      <c r="M29" s="1064"/>
      <c r="N29" s="1064"/>
      <c r="O29" s="1064"/>
      <c r="P29" s="1065"/>
      <c r="Q29" s="1069">
        <v>3491</v>
      </c>
      <c r="R29" s="1070"/>
      <c r="S29" s="1070"/>
      <c r="T29" s="1070"/>
      <c r="U29" s="1070"/>
      <c r="V29" s="1070">
        <v>3351</v>
      </c>
      <c r="W29" s="1070"/>
      <c r="X29" s="1070"/>
      <c r="Y29" s="1070"/>
      <c r="Z29" s="1070"/>
      <c r="AA29" s="1070">
        <v>140</v>
      </c>
      <c r="AB29" s="1070"/>
      <c r="AC29" s="1070"/>
      <c r="AD29" s="1070"/>
      <c r="AE29" s="1071"/>
      <c r="AF29" s="1045">
        <v>140</v>
      </c>
      <c r="AG29" s="1046"/>
      <c r="AH29" s="1046"/>
      <c r="AI29" s="1046"/>
      <c r="AJ29" s="1047"/>
      <c r="AK29" s="1006">
        <v>528</v>
      </c>
      <c r="AL29" s="997"/>
      <c r="AM29" s="997"/>
      <c r="AN29" s="997"/>
      <c r="AO29" s="997"/>
      <c r="AP29" s="997" t="s">
        <v>539</v>
      </c>
      <c r="AQ29" s="997"/>
      <c r="AR29" s="997"/>
      <c r="AS29" s="997"/>
      <c r="AT29" s="997"/>
      <c r="AU29" s="997" t="s">
        <v>539</v>
      </c>
      <c r="AV29" s="997"/>
      <c r="AW29" s="997"/>
      <c r="AX29" s="997"/>
      <c r="AY29" s="997"/>
      <c r="AZ29" s="1072" t="s">
        <v>540</v>
      </c>
      <c r="BA29" s="1005"/>
      <c r="BB29" s="1005"/>
      <c r="BC29" s="1005"/>
      <c r="BD29" s="1006"/>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374</v>
      </c>
      <c r="C30" s="1064"/>
      <c r="D30" s="1064"/>
      <c r="E30" s="1064"/>
      <c r="F30" s="1064"/>
      <c r="G30" s="1064"/>
      <c r="H30" s="1064"/>
      <c r="I30" s="1064"/>
      <c r="J30" s="1064"/>
      <c r="K30" s="1064"/>
      <c r="L30" s="1064"/>
      <c r="M30" s="1064"/>
      <c r="N30" s="1064"/>
      <c r="O30" s="1064"/>
      <c r="P30" s="1065"/>
      <c r="Q30" s="1069">
        <v>397</v>
      </c>
      <c r="R30" s="1070"/>
      <c r="S30" s="1070"/>
      <c r="T30" s="1070"/>
      <c r="U30" s="1070"/>
      <c r="V30" s="1070">
        <v>386</v>
      </c>
      <c r="W30" s="1070"/>
      <c r="X30" s="1070"/>
      <c r="Y30" s="1070"/>
      <c r="Z30" s="1070"/>
      <c r="AA30" s="1070">
        <v>11</v>
      </c>
      <c r="AB30" s="1070"/>
      <c r="AC30" s="1070"/>
      <c r="AD30" s="1070"/>
      <c r="AE30" s="1071"/>
      <c r="AF30" s="1045">
        <v>11</v>
      </c>
      <c r="AG30" s="1046"/>
      <c r="AH30" s="1046"/>
      <c r="AI30" s="1046"/>
      <c r="AJ30" s="1047"/>
      <c r="AK30" s="1006">
        <v>117</v>
      </c>
      <c r="AL30" s="997"/>
      <c r="AM30" s="997"/>
      <c r="AN30" s="997"/>
      <c r="AO30" s="997"/>
      <c r="AP30" s="997" t="s">
        <v>539</v>
      </c>
      <c r="AQ30" s="997"/>
      <c r="AR30" s="997"/>
      <c r="AS30" s="997"/>
      <c r="AT30" s="997"/>
      <c r="AU30" s="997" t="s">
        <v>539</v>
      </c>
      <c r="AV30" s="997"/>
      <c r="AW30" s="997"/>
      <c r="AX30" s="997"/>
      <c r="AY30" s="997"/>
      <c r="AZ30" s="1072" t="s">
        <v>540</v>
      </c>
      <c r="BA30" s="1005"/>
      <c r="BB30" s="1005"/>
      <c r="BC30" s="1005"/>
      <c r="BD30" s="1006"/>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375</v>
      </c>
      <c r="C31" s="1064"/>
      <c r="D31" s="1064"/>
      <c r="E31" s="1064"/>
      <c r="F31" s="1064"/>
      <c r="G31" s="1064"/>
      <c r="H31" s="1064"/>
      <c r="I31" s="1064"/>
      <c r="J31" s="1064"/>
      <c r="K31" s="1064"/>
      <c r="L31" s="1064"/>
      <c r="M31" s="1064"/>
      <c r="N31" s="1064"/>
      <c r="O31" s="1064"/>
      <c r="P31" s="1065"/>
      <c r="Q31" s="1069">
        <v>914</v>
      </c>
      <c r="R31" s="1070"/>
      <c r="S31" s="1070"/>
      <c r="T31" s="1070"/>
      <c r="U31" s="1070"/>
      <c r="V31" s="1070">
        <v>811</v>
      </c>
      <c r="W31" s="1070"/>
      <c r="X31" s="1070"/>
      <c r="Y31" s="1070"/>
      <c r="Z31" s="1070"/>
      <c r="AA31" s="1070">
        <v>103</v>
      </c>
      <c r="AB31" s="1070"/>
      <c r="AC31" s="1070"/>
      <c r="AD31" s="1070"/>
      <c r="AE31" s="1071"/>
      <c r="AF31" s="1045">
        <v>861</v>
      </c>
      <c r="AG31" s="1046"/>
      <c r="AH31" s="1046"/>
      <c r="AI31" s="1046"/>
      <c r="AJ31" s="1047"/>
      <c r="AK31" s="1006">
        <v>42</v>
      </c>
      <c r="AL31" s="997"/>
      <c r="AM31" s="997"/>
      <c r="AN31" s="997"/>
      <c r="AO31" s="997"/>
      <c r="AP31" s="997">
        <v>1146</v>
      </c>
      <c r="AQ31" s="997"/>
      <c r="AR31" s="997"/>
      <c r="AS31" s="997"/>
      <c r="AT31" s="997"/>
      <c r="AU31" s="997" t="s">
        <v>539</v>
      </c>
      <c r="AV31" s="997"/>
      <c r="AW31" s="997"/>
      <c r="AX31" s="997"/>
      <c r="AY31" s="997"/>
      <c r="AZ31" s="1072" t="s">
        <v>540</v>
      </c>
      <c r="BA31" s="1005"/>
      <c r="BB31" s="1005"/>
      <c r="BC31" s="1005"/>
      <c r="BD31" s="1006"/>
      <c r="BE31" s="1058" t="s">
        <v>376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377</v>
      </c>
      <c r="C32" s="1064"/>
      <c r="D32" s="1064"/>
      <c r="E32" s="1064"/>
      <c r="F32" s="1064"/>
      <c r="G32" s="1064"/>
      <c r="H32" s="1064"/>
      <c r="I32" s="1064"/>
      <c r="J32" s="1064"/>
      <c r="K32" s="1064"/>
      <c r="L32" s="1064"/>
      <c r="M32" s="1064"/>
      <c r="N32" s="1064"/>
      <c r="O32" s="1064"/>
      <c r="P32" s="1065"/>
      <c r="Q32" s="1069">
        <v>1025</v>
      </c>
      <c r="R32" s="1070"/>
      <c r="S32" s="1070"/>
      <c r="T32" s="1070"/>
      <c r="U32" s="1070"/>
      <c r="V32" s="1070">
        <v>1147</v>
      </c>
      <c r="W32" s="1070"/>
      <c r="X32" s="1070"/>
      <c r="Y32" s="1070"/>
      <c r="Z32" s="1070"/>
      <c r="AA32" s="1070">
        <f>Q32-V32</f>
        <v>-122</v>
      </c>
      <c r="AB32" s="1070"/>
      <c r="AC32" s="1070"/>
      <c r="AD32" s="1070"/>
      <c r="AE32" s="1071"/>
      <c r="AF32" s="1045">
        <v>81</v>
      </c>
      <c r="AG32" s="1046"/>
      <c r="AH32" s="1046"/>
      <c r="AI32" s="1046"/>
      <c r="AJ32" s="1047"/>
      <c r="AK32" s="1006">
        <v>1173</v>
      </c>
      <c r="AL32" s="997"/>
      <c r="AM32" s="997"/>
      <c r="AN32" s="997"/>
      <c r="AO32" s="997"/>
      <c r="AP32" s="997">
        <v>10253</v>
      </c>
      <c r="AQ32" s="997"/>
      <c r="AR32" s="997"/>
      <c r="AS32" s="997"/>
      <c r="AT32" s="997"/>
      <c r="AU32" s="997">
        <v>6387</v>
      </c>
      <c r="AV32" s="997"/>
      <c r="AW32" s="997"/>
      <c r="AX32" s="997"/>
      <c r="AY32" s="997"/>
      <c r="AZ32" s="1072" t="s">
        <v>540</v>
      </c>
      <c r="BA32" s="1005"/>
      <c r="BB32" s="1005"/>
      <c r="BC32" s="1005"/>
      <c r="BD32" s="1006"/>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360</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1466</v>
      </c>
      <c r="AG63" s="985"/>
      <c r="AH63" s="985"/>
      <c r="AI63" s="985"/>
      <c r="AJ63" s="1056"/>
      <c r="AK63" s="1057"/>
      <c r="AL63" s="989"/>
      <c r="AM63" s="989"/>
      <c r="AN63" s="989"/>
      <c r="AO63" s="989"/>
      <c r="AP63" s="985">
        <f>AP31+AP32</f>
        <v>11399</v>
      </c>
      <c r="AQ63" s="985"/>
      <c r="AR63" s="985"/>
      <c r="AS63" s="985"/>
      <c r="AT63" s="985"/>
      <c r="AU63" s="985">
        <f>AU32</f>
        <v>6387</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364</v>
      </c>
      <c r="R66" s="1028"/>
      <c r="S66" s="1028"/>
      <c r="T66" s="1028"/>
      <c r="U66" s="1029"/>
      <c r="V66" s="1027" t="s">
        <v>365</v>
      </c>
      <c r="W66" s="1028"/>
      <c r="X66" s="1028"/>
      <c r="Y66" s="1028"/>
      <c r="Z66" s="1029"/>
      <c r="AA66" s="1027" t="s">
        <v>366</v>
      </c>
      <c r="AB66" s="1028"/>
      <c r="AC66" s="1028"/>
      <c r="AD66" s="1028"/>
      <c r="AE66" s="1029"/>
      <c r="AF66" s="1033" t="s">
        <v>367</v>
      </c>
      <c r="AG66" s="1034"/>
      <c r="AH66" s="1034"/>
      <c r="AI66" s="1034"/>
      <c r="AJ66" s="1035"/>
      <c r="AK66" s="1027" t="s">
        <v>368</v>
      </c>
      <c r="AL66" s="1022"/>
      <c r="AM66" s="1022"/>
      <c r="AN66" s="1022"/>
      <c r="AO66" s="1023"/>
      <c r="AP66" s="1027" t="s">
        <v>369</v>
      </c>
      <c r="AQ66" s="1028"/>
      <c r="AR66" s="1028"/>
      <c r="AS66" s="1028"/>
      <c r="AT66" s="1029"/>
      <c r="AU66" s="1027" t="s">
        <v>383</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530</v>
      </c>
      <c r="C68" s="1012"/>
      <c r="D68" s="1012"/>
      <c r="E68" s="1012"/>
      <c r="F68" s="1012"/>
      <c r="G68" s="1012"/>
      <c r="H68" s="1012"/>
      <c r="I68" s="1012"/>
      <c r="J68" s="1012"/>
      <c r="K68" s="1012"/>
      <c r="L68" s="1012"/>
      <c r="M68" s="1012"/>
      <c r="N68" s="1012"/>
      <c r="O68" s="1012"/>
      <c r="P68" s="1013"/>
      <c r="Q68" s="1014">
        <v>15214</v>
      </c>
      <c r="R68" s="1008"/>
      <c r="S68" s="1008"/>
      <c r="T68" s="1008"/>
      <c r="U68" s="1008"/>
      <c r="V68" s="1008">
        <v>14151</v>
      </c>
      <c r="W68" s="1008"/>
      <c r="X68" s="1008"/>
      <c r="Y68" s="1008"/>
      <c r="Z68" s="1008"/>
      <c r="AA68" s="1008">
        <v>1064</v>
      </c>
      <c r="AB68" s="1008"/>
      <c r="AC68" s="1008"/>
      <c r="AD68" s="1008"/>
      <c r="AE68" s="1008"/>
      <c r="AF68" s="1008">
        <v>1064</v>
      </c>
      <c r="AG68" s="1008"/>
      <c r="AH68" s="1008"/>
      <c r="AI68" s="1008"/>
      <c r="AJ68" s="1008"/>
      <c r="AK68" s="1008">
        <v>50</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1079</v>
      </c>
      <c r="R69" s="997"/>
      <c r="S69" s="997"/>
      <c r="T69" s="997"/>
      <c r="U69" s="997"/>
      <c r="V69" s="997">
        <v>1077</v>
      </c>
      <c r="W69" s="997"/>
      <c r="X69" s="997"/>
      <c r="Y69" s="997"/>
      <c r="Z69" s="997"/>
      <c r="AA69" s="997">
        <v>2</v>
      </c>
      <c r="AB69" s="997"/>
      <c r="AC69" s="997"/>
      <c r="AD69" s="997"/>
      <c r="AE69" s="997"/>
      <c r="AF69" s="997">
        <v>2</v>
      </c>
      <c r="AG69" s="997"/>
      <c r="AH69" s="997"/>
      <c r="AI69" s="997"/>
      <c r="AJ69" s="997"/>
      <c r="AK69" s="997">
        <v>2</v>
      </c>
      <c r="AL69" s="997"/>
      <c r="AM69" s="997"/>
      <c r="AN69" s="997"/>
      <c r="AO69" s="997"/>
      <c r="AP69" s="1007" t="s">
        <v>541</v>
      </c>
      <c r="AQ69" s="1005"/>
      <c r="AR69" s="1005"/>
      <c r="AS69" s="1005"/>
      <c r="AT69" s="1006"/>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173</v>
      </c>
      <c r="R70" s="997"/>
      <c r="S70" s="997"/>
      <c r="T70" s="997"/>
      <c r="U70" s="997"/>
      <c r="V70" s="997">
        <v>153</v>
      </c>
      <c r="W70" s="997"/>
      <c r="X70" s="997"/>
      <c r="Y70" s="997"/>
      <c r="Z70" s="997"/>
      <c r="AA70" s="997">
        <v>21</v>
      </c>
      <c r="AB70" s="997"/>
      <c r="AC70" s="997"/>
      <c r="AD70" s="997"/>
      <c r="AE70" s="997"/>
      <c r="AF70" s="997">
        <v>4</v>
      </c>
      <c r="AG70" s="997"/>
      <c r="AH70" s="997"/>
      <c r="AI70" s="997"/>
      <c r="AJ70" s="997"/>
      <c r="AK70" s="1007" t="s">
        <v>541</v>
      </c>
      <c r="AL70" s="1005"/>
      <c r="AM70" s="1005"/>
      <c r="AN70" s="1005"/>
      <c r="AO70" s="1006"/>
      <c r="AP70" s="1007" t="s">
        <v>541</v>
      </c>
      <c r="AQ70" s="1005"/>
      <c r="AR70" s="1005"/>
      <c r="AS70" s="1005"/>
      <c r="AT70" s="1006"/>
      <c r="AU70" s="1007" t="s">
        <v>541</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f>Q72+Q73</f>
        <v>247959</v>
      </c>
      <c r="R71" s="997"/>
      <c r="S71" s="997"/>
      <c r="T71" s="997"/>
      <c r="U71" s="997"/>
      <c r="V71" s="1007">
        <f t="shared" ref="V71" si="0">V72+V73</f>
        <v>238883</v>
      </c>
      <c r="W71" s="1005"/>
      <c r="X71" s="1005"/>
      <c r="Y71" s="1005"/>
      <c r="Z71" s="1006"/>
      <c r="AA71" s="1007">
        <f t="shared" ref="AA71" si="1">AA72+AA73</f>
        <v>9076</v>
      </c>
      <c r="AB71" s="1005"/>
      <c r="AC71" s="1005"/>
      <c r="AD71" s="1005"/>
      <c r="AE71" s="1006"/>
      <c r="AF71" s="1007">
        <f t="shared" ref="AF71" si="2">AF72+AF73</f>
        <v>9076</v>
      </c>
      <c r="AG71" s="1005"/>
      <c r="AH71" s="1005"/>
      <c r="AI71" s="1005"/>
      <c r="AJ71" s="1006"/>
      <c r="AK71" s="1007">
        <f t="shared" ref="AK71" si="3">AK72+AK73</f>
        <v>6668</v>
      </c>
      <c r="AL71" s="1005"/>
      <c r="AM71" s="1005"/>
      <c r="AN71" s="1005"/>
      <c r="AO71" s="1006"/>
      <c r="AP71" s="1007" t="s">
        <v>541</v>
      </c>
      <c r="AQ71" s="1005"/>
      <c r="AR71" s="1005"/>
      <c r="AS71" s="1005"/>
      <c r="AT71" s="1006"/>
      <c r="AU71" s="1007" t="s">
        <v>541</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534</v>
      </c>
      <c r="C72" s="1001"/>
      <c r="D72" s="1001"/>
      <c r="E72" s="1001"/>
      <c r="F72" s="1001"/>
      <c r="G72" s="1001"/>
      <c r="H72" s="1001"/>
      <c r="I72" s="1001"/>
      <c r="J72" s="1001"/>
      <c r="K72" s="1001"/>
      <c r="L72" s="1001"/>
      <c r="M72" s="1001"/>
      <c r="N72" s="1001"/>
      <c r="O72" s="1001"/>
      <c r="P72" s="1002"/>
      <c r="Q72" s="1003">
        <v>224</v>
      </c>
      <c r="R72" s="997"/>
      <c r="S72" s="997"/>
      <c r="T72" s="997"/>
      <c r="U72" s="997"/>
      <c r="V72" s="997">
        <v>154</v>
      </c>
      <c r="W72" s="997"/>
      <c r="X72" s="997"/>
      <c r="Y72" s="997"/>
      <c r="Z72" s="997"/>
      <c r="AA72" s="997">
        <v>71</v>
      </c>
      <c r="AB72" s="997"/>
      <c r="AC72" s="997"/>
      <c r="AD72" s="997"/>
      <c r="AE72" s="997"/>
      <c r="AF72" s="997">
        <v>71</v>
      </c>
      <c r="AG72" s="997"/>
      <c r="AH72" s="997"/>
      <c r="AI72" s="997"/>
      <c r="AJ72" s="997"/>
      <c r="AK72" s="997">
        <v>11</v>
      </c>
      <c r="AL72" s="997"/>
      <c r="AM72" s="997"/>
      <c r="AN72" s="997"/>
      <c r="AO72" s="997"/>
      <c r="AP72" s="1007" t="s">
        <v>541</v>
      </c>
      <c r="AQ72" s="1005"/>
      <c r="AR72" s="1005"/>
      <c r="AS72" s="1005"/>
      <c r="AT72" s="1006"/>
      <c r="AU72" s="1007" t="s">
        <v>541</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535</v>
      </c>
      <c r="C73" s="1001"/>
      <c r="D73" s="1001"/>
      <c r="E73" s="1001"/>
      <c r="F73" s="1001"/>
      <c r="G73" s="1001"/>
      <c r="H73" s="1001"/>
      <c r="I73" s="1001"/>
      <c r="J73" s="1001"/>
      <c r="K73" s="1001"/>
      <c r="L73" s="1001"/>
      <c r="M73" s="1001"/>
      <c r="N73" s="1001"/>
      <c r="O73" s="1001"/>
      <c r="P73" s="1002"/>
      <c r="Q73" s="1003">
        <v>247735</v>
      </c>
      <c r="R73" s="997"/>
      <c r="S73" s="997"/>
      <c r="T73" s="997"/>
      <c r="U73" s="997"/>
      <c r="V73" s="997">
        <v>238729</v>
      </c>
      <c r="W73" s="997"/>
      <c r="X73" s="997"/>
      <c r="Y73" s="997"/>
      <c r="Z73" s="997"/>
      <c r="AA73" s="997">
        <v>9005</v>
      </c>
      <c r="AB73" s="997"/>
      <c r="AC73" s="997"/>
      <c r="AD73" s="997"/>
      <c r="AE73" s="997"/>
      <c r="AF73" s="997">
        <v>9005</v>
      </c>
      <c r="AG73" s="997"/>
      <c r="AH73" s="997"/>
      <c r="AI73" s="997"/>
      <c r="AJ73" s="997"/>
      <c r="AK73" s="997">
        <v>6657</v>
      </c>
      <c r="AL73" s="997"/>
      <c r="AM73" s="997"/>
      <c r="AN73" s="997"/>
      <c r="AO73" s="997"/>
      <c r="AP73" s="1007" t="s">
        <v>541</v>
      </c>
      <c r="AQ73" s="1005"/>
      <c r="AR73" s="1005"/>
      <c r="AS73" s="1005"/>
      <c r="AT73" s="1006"/>
      <c r="AU73" s="1007" t="s">
        <v>541</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536</v>
      </c>
      <c r="C74" s="1001"/>
      <c r="D74" s="1001"/>
      <c r="E74" s="1001"/>
      <c r="F74" s="1001"/>
      <c r="G74" s="1001"/>
      <c r="H74" s="1001"/>
      <c r="I74" s="1001"/>
      <c r="J74" s="1001"/>
      <c r="K74" s="1001"/>
      <c r="L74" s="1001"/>
      <c r="M74" s="1001"/>
      <c r="N74" s="1001"/>
      <c r="O74" s="1001"/>
      <c r="P74" s="1002"/>
      <c r="Q74" s="1003">
        <f>Q75+Q76</f>
        <v>5245</v>
      </c>
      <c r="R74" s="997"/>
      <c r="S74" s="997"/>
      <c r="T74" s="997"/>
      <c r="U74" s="997"/>
      <c r="V74" s="1007">
        <f t="shared" ref="V74" si="4">V75+V76</f>
        <v>6003</v>
      </c>
      <c r="W74" s="1005"/>
      <c r="X74" s="1005"/>
      <c r="Y74" s="1005"/>
      <c r="Z74" s="1006"/>
      <c r="AA74" s="1007">
        <f t="shared" ref="AA74" si="5">AA75+AA76</f>
        <v>-758</v>
      </c>
      <c r="AB74" s="1005"/>
      <c r="AC74" s="1005"/>
      <c r="AD74" s="1005"/>
      <c r="AE74" s="1006"/>
      <c r="AF74" s="1007">
        <f t="shared" ref="AF74" si="6">AF75+AF76</f>
        <v>353</v>
      </c>
      <c r="AG74" s="1005"/>
      <c r="AH74" s="1005"/>
      <c r="AI74" s="1005"/>
      <c r="AJ74" s="1006"/>
      <c r="AK74" s="1007">
        <f>AK76</f>
        <v>1311</v>
      </c>
      <c r="AL74" s="1005"/>
      <c r="AM74" s="1005"/>
      <c r="AN74" s="1005"/>
      <c r="AO74" s="1006"/>
      <c r="AP74" s="1007">
        <v>9315</v>
      </c>
      <c r="AQ74" s="1005"/>
      <c r="AR74" s="1005"/>
      <c r="AS74" s="1005"/>
      <c r="AT74" s="1006"/>
      <c r="AU74" s="1007">
        <v>5049</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534</v>
      </c>
      <c r="C75" s="1001"/>
      <c r="D75" s="1001"/>
      <c r="E75" s="1001"/>
      <c r="F75" s="1001"/>
      <c r="G75" s="1001"/>
      <c r="H75" s="1001"/>
      <c r="I75" s="1001"/>
      <c r="J75" s="1001"/>
      <c r="K75" s="1001"/>
      <c r="L75" s="1001"/>
      <c r="M75" s="1001"/>
      <c r="N75" s="1001"/>
      <c r="O75" s="1001"/>
      <c r="P75" s="1002"/>
      <c r="Q75" s="1004">
        <v>5</v>
      </c>
      <c r="R75" s="1005"/>
      <c r="S75" s="1005"/>
      <c r="T75" s="1005"/>
      <c r="U75" s="1006"/>
      <c r="V75" s="1007">
        <v>4</v>
      </c>
      <c r="W75" s="1005"/>
      <c r="X75" s="1005"/>
      <c r="Y75" s="1005"/>
      <c r="Z75" s="1006"/>
      <c r="AA75" s="1007">
        <v>1</v>
      </c>
      <c r="AB75" s="1005"/>
      <c r="AC75" s="1005"/>
      <c r="AD75" s="1005"/>
      <c r="AE75" s="1006"/>
      <c r="AF75" s="1007">
        <v>1</v>
      </c>
      <c r="AG75" s="1005"/>
      <c r="AH75" s="1005"/>
      <c r="AI75" s="1005"/>
      <c r="AJ75" s="1006"/>
      <c r="AK75" s="1007" t="s">
        <v>541</v>
      </c>
      <c r="AL75" s="1005"/>
      <c r="AM75" s="1005"/>
      <c r="AN75" s="1005"/>
      <c r="AO75" s="1006"/>
      <c r="AP75" s="1007" t="s">
        <v>541</v>
      </c>
      <c r="AQ75" s="1005"/>
      <c r="AR75" s="1005"/>
      <c r="AS75" s="1005"/>
      <c r="AT75" s="1006"/>
      <c r="AU75" s="1007"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537</v>
      </c>
      <c r="C76" s="1001"/>
      <c r="D76" s="1001"/>
      <c r="E76" s="1001"/>
      <c r="F76" s="1001"/>
      <c r="G76" s="1001"/>
      <c r="H76" s="1001"/>
      <c r="I76" s="1001"/>
      <c r="J76" s="1001"/>
      <c r="K76" s="1001"/>
      <c r="L76" s="1001"/>
      <c r="M76" s="1001"/>
      <c r="N76" s="1001"/>
      <c r="O76" s="1001"/>
      <c r="P76" s="1002"/>
      <c r="Q76" s="1004">
        <v>5240</v>
      </c>
      <c r="R76" s="1005"/>
      <c r="S76" s="1005"/>
      <c r="T76" s="1005"/>
      <c r="U76" s="1006"/>
      <c r="V76" s="1007">
        <v>5999</v>
      </c>
      <c r="W76" s="1005"/>
      <c r="X76" s="1005"/>
      <c r="Y76" s="1005"/>
      <c r="Z76" s="1006"/>
      <c r="AA76" s="1007">
        <v>-759</v>
      </c>
      <c r="AB76" s="1005"/>
      <c r="AC76" s="1005"/>
      <c r="AD76" s="1005"/>
      <c r="AE76" s="1006"/>
      <c r="AF76" s="1007">
        <v>352</v>
      </c>
      <c r="AG76" s="1005"/>
      <c r="AH76" s="1005"/>
      <c r="AI76" s="1005"/>
      <c r="AJ76" s="1006"/>
      <c r="AK76" s="1007">
        <v>1311</v>
      </c>
      <c r="AL76" s="1005"/>
      <c r="AM76" s="1005"/>
      <c r="AN76" s="1005"/>
      <c r="AO76" s="1006"/>
      <c r="AP76" s="1007">
        <v>9315</v>
      </c>
      <c r="AQ76" s="1005"/>
      <c r="AR76" s="1005"/>
      <c r="AS76" s="1005"/>
      <c r="AT76" s="1006"/>
      <c r="AU76" s="1007">
        <v>5049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538</v>
      </c>
      <c r="C77" s="1001"/>
      <c r="D77" s="1001"/>
      <c r="E77" s="1001"/>
      <c r="F77" s="1001"/>
      <c r="G77" s="1001"/>
      <c r="H77" s="1001"/>
      <c r="I77" s="1001"/>
      <c r="J77" s="1001"/>
      <c r="K77" s="1001"/>
      <c r="L77" s="1001"/>
      <c r="M77" s="1001"/>
      <c r="N77" s="1001"/>
      <c r="O77" s="1001"/>
      <c r="P77" s="1002"/>
      <c r="Q77" s="1004">
        <v>12941</v>
      </c>
      <c r="R77" s="1005"/>
      <c r="S77" s="1005"/>
      <c r="T77" s="1005"/>
      <c r="U77" s="1006"/>
      <c r="V77" s="1007">
        <v>12719</v>
      </c>
      <c r="W77" s="1005"/>
      <c r="X77" s="1005"/>
      <c r="Y77" s="1005"/>
      <c r="Z77" s="1006"/>
      <c r="AA77" s="1007">
        <v>222</v>
      </c>
      <c r="AB77" s="1005"/>
      <c r="AC77" s="1005"/>
      <c r="AD77" s="1005"/>
      <c r="AE77" s="1006"/>
      <c r="AF77" s="1007">
        <v>156</v>
      </c>
      <c r="AG77" s="1005"/>
      <c r="AH77" s="1005"/>
      <c r="AI77" s="1005"/>
      <c r="AJ77" s="1006"/>
      <c r="AK77" s="1007">
        <v>2196</v>
      </c>
      <c r="AL77" s="1005"/>
      <c r="AM77" s="1005"/>
      <c r="AN77" s="1005"/>
      <c r="AO77" s="1006"/>
      <c r="AP77" s="1007">
        <v>2087</v>
      </c>
      <c r="AQ77" s="1005"/>
      <c r="AR77" s="1005"/>
      <c r="AS77" s="1005"/>
      <c r="AT77" s="1006"/>
      <c r="AU77" s="1007">
        <v>369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360</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AF68+AF69+AF70+AF71+AF74+AF77</f>
        <v>10655</v>
      </c>
      <c r="AG88" s="985"/>
      <c r="AH88" s="985"/>
      <c r="AI88" s="985"/>
      <c r="AJ88" s="985"/>
      <c r="AK88" s="989"/>
      <c r="AL88" s="989"/>
      <c r="AM88" s="989"/>
      <c r="AN88" s="989"/>
      <c r="AO88" s="989"/>
      <c r="AP88" s="985">
        <f>AP74+AP77</f>
        <v>11402</v>
      </c>
      <c r="AQ88" s="985"/>
      <c r="AR88" s="985"/>
      <c r="AS88" s="985"/>
      <c r="AT88" s="985"/>
      <c r="AU88" s="985">
        <f>AU74+AU77</f>
        <v>5418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CR7+CR8</f>
        <v>220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281</v>
      </c>
      <c r="AG109" s="918"/>
      <c r="AH109" s="918"/>
      <c r="AI109" s="918"/>
      <c r="AJ109" s="919"/>
      <c r="AK109" s="920" t="s">
        <v>280</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281</v>
      </c>
      <c r="BW109" s="918"/>
      <c r="BX109" s="918"/>
      <c r="BY109" s="918"/>
      <c r="BZ109" s="919"/>
      <c r="CA109" s="920" t="s">
        <v>280</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281</v>
      </c>
      <c r="DM109" s="918"/>
      <c r="DN109" s="918"/>
      <c r="DO109" s="918"/>
      <c r="DP109" s="919"/>
      <c r="DQ109" s="920" t="s">
        <v>280</v>
      </c>
      <c r="DR109" s="918"/>
      <c r="DS109" s="918"/>
      <c r="DT109" s="918"/>
      <c r="DU109" s="919"/>
      <c r="DV109" s="920" t="s">
        <v>394</v>
      </c>
      <c r="DW109" s="918"/>
      <c r="DX109" s="918"/>
      <c r="DY109" s="918"/>
      <c r="DZ109" s="949"/>
    </row>
    <row r="110" spans="1:131" s="197" customFormat="1" ht="26.25" customHeight="1" x14ac:dyDescent="0.15">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1214613</v>
      </c>
      <c r="AB110" s="903"/>
      <c r="AC110" s="903"/>
      <c r="AD110" s="903"/>
      <c r="AE110" s="904"/>
      <c r="AF110" s="905">
        <v>1268892</v>
      </c>
      <c r="AG110" s="903"/>
      <c r="AH110" s="903"/>
      <c r="AI110" s="903"/>
      <c r="AJ110" s="904"/>
      <c r="AK110" s="905">
        <v>1276275</v>
      </c>
      <c r="AL110" s="903"/>
      <c r="AM110" s="903"/>
      <c r="AN110" s="903"/>
      <c r="AO110" s="904"/>
      <c r="AP110" s="906">
        <v>15.7</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10472634</v>
      </c>
      <c r="BR110" s="830"/>
      <c r="BS110" s="830"/>
      <c r="BT110" s="830"/>
      <c r="BU110" s="830"/>
      <c r="BV110" s="830">
        <v>10285231</v>
      </c>
      <c r="BW110" s="830"/>
      <c r="BX110" s="830"/>
      <c r="BY110" s="830"/>
      <c r="BZ110" s="830"/>
      <c r="CA110" s="830">
        <v>10860537</v>
      </c>
      <c r="CB110" s="830"/>
      <c r="CC110" s="830"/>
      <c r="CD110" s="830"/>
      <c r="CE110" s="830"/>
      <c r="CF110" s="891">
        <v>134</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t="s">
        <v>400</v>
      </c>
      <c r="BR111" s="801"/>
      <c r="BS111" s="801"/>
      <c r="BT111" s="801"/>
      <c r="BU111" s="801"/>
      <c r="BV111" s="801" t="s">
        <v>400</v>
      </c>
      <c r="BW111" s="801"/>
      <c r="BX111" s="801"/>
      <c r="BY111" s="801"/>
      <c r="BZ111" s="801"/>
      <c r="CA111" s="801" t="s">
        <v>400</v>
      </c>
      <c r="CB111" s="801"/>
      <c r="CC111" s="801"/>
      <c r="CD111" s="801"/>
      <c r="CE111" s="801"/>
      <c r="CF111" s="878" t="s">
        <v>400</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5764168</v>
      </c>
      <c r="BR112" s="801"/>
      <c r="BS112" s="801"/>
      <c r="BT112" s="801"/>
      <c r="BU112" s="801"/>
      <c r="BV112" s="801">
        <v>6030668</v>
      </c>
      <c r="BW112" s="801"/>
      <c r="BX112" s="801"/>
      <c r="BY112" s="801"/>
      <c r="BZ112" s="801"/>
      <c r="CA112" s="801">
        <v>6387309</v>
      </c>
      <c r="CB112" s="801"/>
      <c r="CC112" s="801"/>
      <c r="CD112" s="801"/>
      <c r="CE112" s="801"/>
      <c r="CF112" s="878">
        <v>78.8</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330302</v>
      </c>
      <c r="AB113" s="939"/>
      <c r="AC113" s="939"/>
      <c r="AD113" s="939"/>
      <c r="AE113" s="940"/>
      <c r="AF113" s="941">
        <v>344474</v>
      </c>
      <c r="AG113" s="939"/>
      <c r="AH113" s="939"/>
      <c r="AI113" s="939"/>
      <c r="AJ113" s="940"/>
      <c r="AK113" s="941">
        <v>394204</v>
      </c>
      <c r="AL113" s="939"/>
      <c r="AM113" s="939"/>
      <c r="AN113" s="939"/>
      <c r="AO113" s="940"/>
      <c r="AP113" s="942">
        <v>4.9000000000000004</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5231207</v>
      </c>
      <c r="BR113" s="801"/>
      <c r="BS113" s="801"/>
      <c r="BT113" s="801"/>
      <c r="BU113" s="801"/>
      <c r="BV113" s="801">
        <v>4999926</v>
      </c>
      <c r="BW113" s="801"/>
      <c r="BX113" s="801"/>
      <c r="BY113" s="801"/>
      <c r="BZ113" s="801"/>
      <c r="CA113" s="801">
        <v>5417973</v>
      </c>
      <c r="CB113" s="801"/>
      <c r="CC113" s="801"/>
      <c r="CD113" s="801"/>
      <c r="CE113" s="801"/>
      <c r="CF113" s="878">
        <v>66.8</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512892</v>
      </c>
      <c r="AB114" s="814"/>
      <c r="AC114" s="814"/>
      <c r="AD114" s="814"/>
      <c r="AE114" s="815"/>
      <c r="AF114" s="816">
        <v>476785</v>
      </c>
      <c r="AG114" s="814"/>
      <c r="AH114" s="814"/>
      <c r="AI114" s="814"/>
      <c r="AJ114" s="815"/>
      <c r="AK114" s="816">
        <v>457069</v>
      </c>
      <c r="AL114" s="814"/>
      <c r="AM114" s="814"/>
      <c r="AN114" s="814"/>
      <c r="AO114" s="815"/>
      <c r="AP114" s="784">
        <v>5.6</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3502384</v>
      </c>
      <c r="BR114" s="801"/>
      <c r="BS114" s="801"/>
      <c r="BT114" s="801"/>
      <c r="BU114" s="801"/>
      <c r="BV114" s="801">
        <v>3243122</v>
      </c>
      <c r="BW114" s="801"/>
      <c r="BX114" s="801"/>
      <c r="BY114" s="801"/>
      <c r="BZ114" s="801"/>
      <c r="CA114" s="801">
        <v>3010620</v>
      </c>
      <c r="CB114" s="801"/>
      <c r="CC114" s="801"/>
      <c r="CD114" s="801"/>
      <c r="CE114" s="801"/>
      <c r="CF114" s="878">
        <v>37.1</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218</v>
      </c>
      <c r="AB115" s="939"/>
      <c r="AC115" s="939"/>
      <c r="AD115" s="939"/>
      <c r="AE115" s="940"/>
      <c r="AF115" s="941">
        <v>361</v>
      </c>
      <c r="AG115" s="939"/>
      <c r="AH115" s="939"/>
      <c r="AI115" s="939"/>
      <c r="AJ115" s="940"/>
      <c r="AK115" s="941">
        <v>53</v>
      </c>
      <c r="AL115" s="939"/>
      <c r="AM115" s="939"/>
      <c r="AN115" s="939"/>
      <c r="AO115" s="940"/>
      <c r="AP115" s="942">
        <v>0</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2998</v>
      </c>
      <c r="BR115" s="801"/>
      <c r="BS115" s="801"/>
      <c r="BT115" s="801"/>
      <c r="BU115" s="801"/>
      <c r="BV115" s="801">
        <v>2996</v>
      </c>
      <c r="BW115" s="801"/>
      <c r="BX115" s="801"/>
      <c r="BY115" s="801"/>
      <c r="BZ115" s="801"/>
      <c r="CA115" s="801">
        <v>3103</v>
      </c>
      <c r="CB115" s="801"/>
      <c r="CC115" s="801"/>
      <c r="CD115" s="801"/>
      <c r="CE115" s="801"/>
      <c r="CF115" s="878">
        <v>0</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2058025</v>
      </c>
      <c r="AB117" s="925"/>
      <c r="AC117" s="925"/>
      <c r="AD117" s="925"/>
      <c r="AE117" s="926"/>
      <c r="AF117" s="928">
        <v>2090512</v>
      </c>
      <c r="AG117" s="925"/>
      <c r="AH117" s="925"/>
      <c r="AI117" s="925"/>
      <c r="AJ117" s="926"/>
      <c r="AK117" s="928">
        <v>2127601</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x14ac:dyDescent="0.15">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281</v>
      </c>
      <c r="AG118" s="918"/>
      <c r="AH118" s="918"/>
      <c r="AI118" s="918"/>
      <c r="AJ118" s="919"/>
      <c r="AK118" s="920" t="s">
        <v>280</v>
      </c>
      <c r="AL118" s="918"/>
      <c r="AM118" s="918"/>
      <c r="AN118" s="918"/>
      <c r="AO118" s="919"/>
      <c r="AP118" s="921" t="s">
        <v>394</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425</v>
      </c>
      <c r="BP118" s="868"/>
      <c r="BQ118" s="887">
        <v>24973391</v>
      </c>
      <c r="BR118" s="888"/>
      <c r="BS118" s="888"/>
      <c r="BT118" s="888"/>
      <c r="BU118" s="888"/>
      <c r="BV118" s="888">
        <v>24561943</v>
      </c>
      <c r="BW118" s="888"/>
      <c r="BX118" s="888"/>
      <c r="BY118" s="888"/>
      <c r="BZ118" s="888"/>
      <c r="CA118" s="888">
        <v>25679542</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423</v>
      </c>
      <c r="DH118" s="814"/>
      <c r="DI118" s="814"/>
      <c r="DJ118" s="814"/>
      <c r="DK118" s="815"/>
      <c r="DL118" s="816" t="s">
        <v>423</v>
      </c>
      <c r="DM118" s="814"/>
      <c r="DN118" s="814"/>
      <c r="DO118" s="814"/>
      <c r="DP118" s="815"/>
      <c r="DQ118" s="816" t="s">
        <v>423</v>
      </c>
      <c r="DR118" s="814"/>
      <c r="DS118" s="814"/>
      <c r="DT118" s="814"/>
      <c r="DU118" s="815"/>
      <c r="DV118" s="784" t="s">
        <v>423</v>
      </c>
      <c r="DW118" s="785"/>
      <c r="DX118" s="785"/>
      <c r="DY118" s="785"/>
      <c r="DZ118" s="786"/>
    </row>
    <row r="119" spans="1:130" s="197" customFormat="1" ht="26.25" customHeight="1" x14ac:dyDescent="0.15">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423</v>
      </c>
      <c r="AB119" s="903"/>
      <c r="AC119" s="903"/>
      <c r="AD119" s="903"/>
      <c r="AE119" s="904"/>
      <c r="AF119" s="905" t="s">
        <v>423</v>
      </c>
      <c r="AG119" s="903"/>
      <c r="AH119" s="903"/>
      <c r="AI119" s="903"/>
      <c r="AJ119" s="904"/>
      <c r="AK119" s="905" t="s">
        <v>423</v>
      </c>
      <c r="AL119" s="903"/>
      <c r="AM119" s="903"/>
      <c r="AN119" s="903"/>
      <c r="AO119" s="904"/>
      <c r="AP119" s="906" t="s">
        <v>423</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9050526</v>
      </c>
      <c r="BR119" s="830"/>
      <c r="BS119" s="830"/>
      <c r="BT119" s="830"/>
      <c r="BU119" s="830"/>
      <c r="BV119" s="830">
        <v>9250411</v>
      </c>
      <c r="BW119" s="830"/>
      <c r="BX119" s="830"/>
      <c r="BY119" s="830"/>
      <c r="BZ119" s="830"/>
      <c r="CA119" s="830">
        <v>8649019</v>
      </c>
      <c r="CB119" s="830"/>
      <c r="CC119" s="830"/>
      <c r="CD119" s="830"/>
      <c r="CE119" s="830"/>
      <c r="CF119" s="891">
        <v>106.7</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423</v>
      </c>
      <c r="DH119" s="747"/>
      <c r="DI119" s="747"/>
      <c r="DJ119" s="747"/>
      <c r="DK119" s="748"/>
      <c r="DL119" s="749" t="s">
        <v>423</v>
      </c>
      <c r="DM119" s="747"/>
      <c r="DN119" s="747"/>
      <c r="DO119" s="747"/>
      <c r="DP119" s="748"/>
      <c r="DQ119" s="749" t="s">
        <v>423</v>
      </c>
      <c r="DR119" s="747"/>
      <c r="DS119" s="747"/>
      <c r="DT119" s="747"/>
      <c r="DU119" s="748"/>
      <c r="DV119" s="837" t="s">
        <v>423</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423</v>
      </c>
      <c r="AB120" s="814"/>
      <c r="AC120" s="814"/>
      <c r="AD120" s="814"/>
      <c r="AE120" s="815"/>
      <c r="AF120" s="816" t="s">
        <v>423</v>
      </c>
      <c r="AG120" s="814"/>
      <c r="AH120" s="814"/>
      <c r="AI120" s="814"/>
      <c r="AJ120" s="815"/>
      <c r="AK120" s="816" t="s">
        <v>423</v>
      </c>
      <c r="AL120" s="814"/>
      <c r="AM120" s="814"/>
      <c r="AN120" s="814"/>
      <c r="AO120" s="815"/>
      <c r="AP120" s="784" t="s">
        <v>423</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1628934</v>
      </c>
      <c r="BR120" s="801"/>
      <c r="BS120" s="801"/>
      <c r="BT120" s="801"/>
      <c r="BU120" s="801"/>
      <c r="BV120" s="801">
        <v>1485757</v>
      </c>
      <c r="BW120" s="801"/>
      <c r="BX120" s="801"/>
      <c r="BY120" s="801"/>
      <c r="BZ120" s="801"/>
      <c r="CA120" s="801">
        <v>1255533</v>
      </c>
      <c r="CB120" s="801"/>
      <c r="CC120" s="801"/>
      <c r="CD120" s="801"/>
      <c r="CE120" s="801"/>
      <c r="CF120" s="878">
        <v>15.5</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5764168</v>
      </c>
      <c r="DH120" s="830"/>
      <c r="DI120" s="830"/>
      <c r="DJ120" s="830"/>
      <c r="DK120" s="830"/>
      <c r="DL120" s="830">
        <v>6030668</v>
      </c>
      <c r="DM120" s="830"/>
      <c r="DN120" s="830"/>
      <c r="DO120" s="830"/>
      <c r="DP120" s="830"/>
      <c r="DQ120" s="830">
        <v>6387309</v>
      </c>
      <c r="DR120" s="830"/>
      <c r="DS120" s="830"/>
      <c r="DT120" s="830"/>
      <c r="DU120" s="830"/>
      <c r="DV120" s="831">
        <v>78.8</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423</v>
      </c>
      <c r="AB121" s="814"/>
      <c r="AC121" s="814"/>
      <c r="AD121" s="814"/>
      <c r="AE121" s="815"/>
      <c r="AF121" s="816" t="s">
        <v>423</v>
      </c>
      <c r="AG121" s="814"/>
      <c r="AH121" s="814"/>
      <c r="AI121" s="814"/>
      <c r="AJ121" s="815"/>
      <c r="AK121" s="816" t="s">
        <v>423</v>
      </c>
      <c r="AL121" s="814"/>
      <c r="AM121" s="814"/>
      <c r="AN121" s="814"/>
      <c r="AO121" s="815"/>
      <c r="AP121" s="784" t="s">
        <v>423</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17284734</v>
      </c>
      <c r="BR121" s="888"/>
      <c r="BS121" s="888"/>
      <c r="BT121" s="888"/>
      <c r="BU121" s="888"/>
      <c r="BV121" s="888">
        <v>17990026</v>
      </c>
      <c r="BW121" s="888"/>
      <c r="BX121" s="888"/>
      <c r="BY121" s="888"/>
      <c r="BZ121" s="888"/>
      <c r="CA121" s="888">
        <v>16502355</v>
      </c>
      <c r="CB121" s="888"/>
      <c r="CC121" s="888"/>
      <c r="CD121" s="888"/>
      <c r="CE121" s="888"/>
      <c r="CF121" s="889">
        <v>203.6</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t="s">
        <v>423</v>
      </c>
      <c r="DH121" s="801"/>
      <c r="DI121" s="801"/>
      <c r="DJ121" s="801"/>
      <c r="DK121" s="801"/>
      <c r="DL121" s="801" t="s">
        <v>423</v>
      </c>
      <c r="DM121" s="801"/>
      <c r="DN121" s="801"/>
      <c r="DO121" s="801"/>
      <c r="DP121" s="801"/>
      <c r="DQ121" s="801" t="s">
        <v>423</v>
      </c>
      <c r="DR121" s="801"/>
      <c r="DS121" s="801"/>
      <c r="DT121" s="801"/>
      <c r="DU121" s="801"/>
      <c r="DV121" s="853" t="s">
        <v>423</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423</v>
      </c>
      <c r="AB122" s="814"/>
      <c r="AC122" s="814"/>
      <c r="AD122" s="814"/>
      <c r="AE122" s="815"/>
      <c r="AF122" s="816" t="s">
        <v>423</v>
      </c>
      <c r="AG122" s="814"/>
      <c r="AH122" s="814"/>
      <c r="AI122" s="814"/>
      <c r="AJ122" s="815"/>
      <c r="AK122" s="816" t="s">
        <v>423</v>
      </c>
      <c r="AL122" s="814"/>
      <c r="AM122" s="814"/>
      <c r="AN122" s="814"/>
      <c r="AO122" s="815"/>
      <c r="AP122" s="784" t="s">
        <v>423</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436</v>
      </c>
      <c r="BP122" s="868"/>
      <c r="BQ122" s="869">
        <v>27964194</v>
      </c>
      <c r="BR122" s="870"/>
      <c r="BS122" s="870"/>
      <c r="BT122" s="870"/>
      <c r="BU122" s="870"/>
      <c r="BV122" s="870">
        <v>28726194</v>
      </c>
      <c r="BW122" s="870"/>
      <c r="BX122" s="870"/>
      <c r="BY122" s="870"/>
      <c r="BZ122" s="870"/>
      <c r="CA122" s="870">
        <v>26406907</v>
      </c>
      <c r="CB122" s="870"/>
      <c r="CC122" s="870"/>
      <c r="CD122" s="870"/>
      <c r="CE122" s="870"/>
      <c r="CF122" s="773"/>
      <c r="CG122" s="774"/>
      <c r="CH122" s="774"/>
      <c r="CI122" s="774"/>
      <c r="CJ122" s="871"/>
      <c r="CK122" s="881"/>
      <c r="CL122" s="842"/>
      <c r="CM122" s="842"/>
      <c r="CN122" s="842"/>
      <c r="CO122" s="843"/>
      <c r="CP122" s="858" t="s">
        <v>374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372</v>
      </c>
      <c r="CQ123" s="859"/>
      <c r="CR123" s="859"/>
      <c r="CS123" s="859"/>
      <c r="CT123" s="859"/>
      <c r="CU123" s="859"/>
      <c r="CV123" s="859"/>
      <c r="CW123" s="859"/>
      <c r="CX123" s="859"/>
      <c r="CY123" s="859"/>
      <c r="CZ123" s="859"/>
      <c r="DA123" s="859"/>
      <c r="DB123" s="859"/>
      <c r="DC123" s="859"/>
      <c r="DD123" s="859"/>
      <c r="DE123" s="859"/>
      <c r="DF123" s="860"/>
      <c r="DG123" s="813" t="s">
        <v>107</v>
      </c>
      <c r="DH123" s="814"/>
      <c r="DI123" s="814"/>
      <c r="DJ123" s="814"/>
      <c r="DK123" s="815"/>
      <c r="DL123" s="816" t="s">
        <v>107</v>
      </c>
      <c r="DM123" s="814"/>
      <c r="DN123" s="814"/>
      <c r="DO123" s="814"/>
      <c r="DP123" s="815"/>
      <c r="DQ123" s="816" t="s">
        <v>107</v>
      </c>
      <c r="DR123" s="814"/>
      <c r="DS123" s="814"/>
      <c r="DT123" s="814"/>
      <c r="DU123" s="815"/>
      <c r="DV123" s="784" t="s">
        <v>107</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107</v>
      </c>
      <c r="AB124" s="814"/>
      <c r="AC124" s="814"/>
      <c r="AD124" s="814"/>
      <c r="AE124" s="815"/>
      <c r="AF124" s="816" t="s">
        <v>107</v>
      </c>
      <c r="AG124" s="814"/>
      <c r="AH124" s="814"/>
      <c r="AI124" s="814"/>
      <c r="AJ124" s="815"/>
      <c r="AK124" s="816" t="s">
        <v>107</v>
      </c>
      <c r="AL124" s="814"/>
      <c r="AM124" s="814"/>
      <c r="AN124" s="814"/>
      <c r="AO124" s="815"/>
      <c r="AP124" s="784" t="s">
        <v>107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107</v>
      </c>
      <c r="DH124" s="747"/>
      <c r="DI124" s="747"/>
      <c r="DJ124" s="747"/>
      <c r="DK124" s="748"/>
      <c r="DL124" s="749" t="s">
        <v>107</v>
      </c>
      <c r="DM124" s="747"/>
      <c r="DN124" s="747"/>
      <c r="DO124" s="747"/>
      <c r="DP124" s="748"/>
      <c r="DQ124" s="749" t="s">
        <v>107</v>
      </c>
      <c r="DR124" s="747"/>
      <c r="DS124" s="747"/>
      <c r="DT124" s="747"/>
      <c r="DU124" s="748"/>
      <c r="DV124" s="837" t="s">
        <v>107</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107</v>
      </c>
      <c r="AB126" s="814"/>
      <c r="AC126" s="814"/>
      <c r="AD126" s="814"/>
      <c r="AE126" s="815"/>
      <c r="AF126" s="816" t="s">
        <v>107</v>
      </c>
      <c r="AG126" s="814"/>
      <c r="AH126" s="814"/>
      <c r="AI126" s="814"/>
      <c r="AJ126" s="815"/>
      <c r="AK126" s="816" t="s">
        <v>107</v>
      </c>
      <c r="AL126" s="814"/>
      <c r="AM126" s="814"/>
      <c r="AN126" s="814"/>
      <c r="AO126" s="815"/>
      <c r="AP126" s="784" t="s">
        <v>107</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107</v>
      </c>
      <c r="DH126" s="801"/>
      <c r="DI126" s="801"/>
      <c r="DJ126" s="801"/>
      <c r="DK126" s="801"/>
      <c r="DL126" s="801" t="s">
        <v>107</v>
      </c>
      <c r="DM126" s="801"/>
      <c r="DN126" s="801"/>
      <c r="DO126" s="801"/>
      <c r="DP126" s="801"/>
      <c r="DQ126" s="801" t="s">
        <v>107</v>
      </c>
      <c r="DR126" s="801"/>
      <c r="DS126" s="801"/>
      <c r="DT126" s="801"/>
      <c r="DU126" s="801"/>
      <c r="DV126" s="853" t="s">
        <v>107</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218</v>
      </c>
      <c r="AB127" s="814"/>
      <c r="AC127" s="814"/>
      <c r="AD127" s="814"/>
      <c r="AE127" s="815"/>
      <c r="AF127" s="816">
        <v>361</v>
      </c>
      <c r="AG127" s="814"/>
      <c r="AH127" s="814"/>
      <c r="AI127" s="814"/>
      <c r="AJ127" s="815"/>
      <c r="AK127" s="816">
        <v>53</v>
      </c>
      <c r="AL127" s="814"/>
      <c r="AM127" s="814"/>
      <c r="AN127" s="814"/>
      <c r="AO127" s="815"/>
      <c r="AP127" s="784">
        <v>0</v>
      </c>
      <c r="AQ127" s="785"/>
      <c r="AR127" s="785"/>
      <c r="AS127" s="785"/>
      <c r="AT127" s="786"/>
      <c r="AU127" s="233"/>
      <c r="AV127" s="233"/>
      <c r="AW127" s="233"/>
      <c r="AX127" s="787" t="s">
        <v>447</v>
      </c>
      <c r="AY127" s="788"/>
      <c r="AZ127" s="788"/>
      <c r="BA127" s="788"/>
      <c r="BB127" s="788"/>
      <c r="BC127" s="788"/>
      <c r="BD127" s="788"/>
      <c r="BE127" s="789"/>
      <c r="BF127" s="790" t="s">
        <v>107</v>
      </c>
      <c r="BG127" s="791"/>
      <c r="BH127" s="791"/>
      <c r="BI127" s="791"/>
      <c r="BJ127" s="791"/>
      <c r="BK127" s="791"/>
      <c r="BL127" s="792"/>
      <c r="BM127" s="790">
        <v>13.42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v>2998</v>
      </c>
      <c r="DH127" s="850"/>
      <c r="DI127" s="850"/>
      <c r="DJ127" s="850"/>
      <c r="DK127" s="850"/>
      <c r="DL127" s="850">
        <v>2996</v>
      </c>
      <c r="DM127" s="850"/>
      <c r="DN127" s="850"/>
      <c r="DO127" s="850"/>
      <c r="DP127" s="850"/>
      <c r="DQ127" s="850">
        <v>3103</v>
      </c>
      <c r="DR127" s="850"/>
      <c r="DS127" s="850"/>
      <c r="DT127" s="850"/>
      <c r="DU127" s="850"/>
      <c r="DV127" s="851">
        <v>0</v>
      </c>
      <c r="DW127" s="851"/>
      <c r="DX127" s="851"/>
      <c r="DY127" s="851"/>
      <c r="DZ127" s="852"/>
    </row>
    <row r="128" spans="1:130" s="197" customFormat="1" ht="26.25" customHeight="1" x14ac:dyDescent="0.15">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152542</v>
      </c>
      <c r="AB128" s="754"/>
      <c r="AC128" s="754"/>
      <c r="AD128" s="754"/>
      <c r="AE128" s="755"/>
      <c r="AF128" s="756">
        <v>126882</v>
      </c>
      <c r="AG128" s="754"/>
      <c r="AH128" s="754"/>
      <c r="AI128" s="754"/>
      <c r="AJ128" s="755"/>
      <c r="AK128" s="756">
        <v>107726</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18.420000000000002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9553987</v>
      </c>
      <c r="AB129" s="814"/>
      <c r="AC129" s="814"/>
      <c r="AD129" s="814"/>
      <c r="AE129" s="815"/>
      <c r="AF129" s="816">
        <v>9444540</v>
      </c>
      <c r="AG129" s="814"/>
      <c r="AH129" s="814"/>
      <c r="AI129" s="814"/>
      <c r="AJ129" s="815"/>
      <c r="AK129" s="816">
        <v>9493874</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1443286</v>
      </c>
      <c r="AB130" s="814"/>
      <c r="AC130" s="814"/>
      <c r="AD130" s="814"/>
      <c r="AE130" s="815"/>
      <c r="AF130" s="816">
        <v>1441903</v>
      </c>
      <c r="AG130" s="814"/>
      <c r="AH130" s="814"/>
      <c r="AI130" s="814"/>
      <c r="AJ130" s="815"/>
      <c r="AK130" s="816">
        <v>1388828</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8110701</v>
      </c>
      <c r="AB131" s="747"/>
      <c r="AC131" s="747"/>
      <c r="AD131" s="747"/>
      <c r="AE131" s="748"/>
      <c r="AF131" s="749">
        <v>8002637</v>
      </c>
      <c r="AG131" s="747"/>
      <c r="AH131" s="747"/>
      <c r="AI131" s="747"/>
      <c r="AJ131" s="748"/>
      <c r="AK131" s="749">
        <v>8105046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5.6986073089999998</v>
      </c>
      <c r="AB132" s="770"/>
      <c r="AC132" s="770"/>
      <c r="AD132" s="770"/>
      <c r="AE132" s="771"/>
      <c r="AF132" s="772">
        <v>6.5194385300000004</v>
      </c>
      <c r="AG132" s="770"/>
      <c r="AH132" s="770"/>
      <c r="AI132" s="770"/>
      <c r="AJ132" s="771"/>
      <c r="AK132" s="772">
        <v>7.7858534050000001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7.2</v>
      </c>
      <c r="AB133" s="779"/>
      <c r="AC133" s="779"/>
      <c r="AD133" s="779"/>
      <c r="AE133" s="780"/>
      <c r="AF133" s="778">
        <v>6.2</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50" t="s">
        <v>465</v>
      </c>
      <c r="L7" s="254"/>
      <c r="M7" s="255" t="s">
        <v>466</v>
      </c>
      <c r="N7" s="256"/>
    </row>
    <row r="8" spans="1:16" x14ac:dyDescent="0.15">
      <c r="A8" s="248"/>
      <c r="B8" s="244"/>
      <c r="C8" s="244"/>
      <c r="D8" s="244"/>
      <c r="E8" s="244"/>
      <c r="F8" s="244"/>
      <c r="G8" s="257"/>
      <c r="H8" s="258"/>
      <c r="I8" s="258"/>
      <c r="J8" s="259"/>
      <c r="K8" s="1151"/>
      <c r="L8" s="260" t="s">
        <v>467</v>
      </c>
      <c r="M8" s="261" t="s">
        <v>468</v>
      </c>
      <c r="N8" s="262" t="s">
        <v>469</v>
      </c>
    </row>
    <row r="9" spans="1:16" x14ac:dyDescent="0.15">
      <c r="A9" s="248"/>
      <c r="B9" s="244"/>
      <c r="C9" s="244"/>
      <c r="D9" s="244"/>
      <c r="E9" s="244"/>
      <c r="F9" s="244"/>
      <c r="G9" s="1164" t="s">
        <v>470</v>
      </c>
      <c r="H9" s="1165"/>
      <c r="I9" s="1165"/>
      <c r="J9" s="1166"/>
      <c r="K9" s="263">
        <v>2658827</v>
      </c>
      <c r="L9" s="264">
        <v>74701</v>
      </c>
      <c r="M9" s="265">
        <v>71916</v>
      </c>
      <c r="N9" s="266">
        <v>3.9</v>
      </c>
    </row>
    <row r="10" spans="1:16" x14ac:dyDescent="0.15">
      <c r="A10" s="248"/>
      <c r="B10" s="244"/>
      <c r="C10" s="244"/>
      <c r="D10" s="244"/>
      <c r="E10" s="244"/>
      <c r="F10" s="244"/>
      <c r="G10" s="1164" t="s">
        <v>471</v>
      </c>
      <c r="H10" s="1165"/>
      <c r="I10" s="1165"/>
      <c r="J10" s="1166"/>
      <c r="K10" s="267">
        <v>67863</v>
      </c>
      <c r="L10" s="268">
        <v>1907</v>
      </c>
      <c r="M10" s="269">
        <v>7911</v>
      </c>
      <c r="N10" s="270">
        <v>-75.900000000000006</v>
      </c>
    </row>
    <row r="11" spans="1:16" ht="13.5" customHeight="1" x14ac:dyDescent="0.15">
      <c r="A11" s="248"/>
      <c r="B11" s="244"/>
      <c r="C11" s="244"/>
      <c r="D11" s="244"/>
      <c r="E11" s="244"/>
      <c r="F11" s="244"/>
      <c r="G11" s="1164" t="s">
        <v>472</v>
      </c>
      <c r="H11" s="1165"/>
      <c r="I11" s="1165"/>
      <c r="J11" s="1166"/>
      <c r="K11" s="267">
        <v>315095</v>
      </c>
      <c r="L11" s="268">
        <v>8853</v>
      </c>
      <c r="M11" s="269">
        <v>7787</v>
      </c>
      <c r="N11" s="270">
        <v>13.7</v>
      </c>
    </row>
    <row r="12" spans="1:16" ht="13.5" customHeight="1" x14ac:dyDescent="0.15">
      <c r="A12" s="248"/>
      <c r="B12" s="244"/>
      <c r="C12" s="244"/>
      <c r="D12" s="244"/>
      <c r="E12" s="244"/>
      <c r="F12" s="244"/>
      <c r="G12" s="1164" t="s">
        <v>473</v>
      </c>
      <c r="H12" s="1165"/>
      <c r="I12" s="1165"/>
      <c r="J12" s="1166"/>
      <c r="K12" s="267">
        <v>403700</v>
      </c>
      <c r="L12" s="268">
        <v>11342</v>
      </c>
      <c r="M12" s="269">
        <v>906</v>
      </c>
      <c r="N12" s="270">
        <v>1151.9000000000001</v>
      </c>
    </row>
    <row r="13" spans="1:16" ht="13.5" customHeight="1" x14ac:dyDescent="0.15">
      <c r="A13" s="248"/>
      <c r="B13" s="244"/>
      <c r="C13" s="244"/>
      <c r="D13" s="244"/>
      <c r="E13" s="244"/>
      <c r="F13" s="244"/>
      <c r="G13" s="1164" t="s">
        <v>474</v>
      </c>
      <c r="H13" s="1165"/>
      <c r="I13" s="1165"/>
      <c r="J13" s="1166"/>
      <c r="K13" s="267" t="s">
        <v>475</v>
      </c>
      <c r="L13" s="268" t="s">
        <v>475</v>
      </c>
      <c r="M13" s="269">
        <v>13</v>
      </c>
      <c r="N13" s="270" t="s">
        <v>475</v>
      </c>
    </row>
    <row r="14" spans="1:16" ht="13.5" customHeight="1" x14ac:dyDescent="0.15">
      <c r="A14" s="248"/>
      <c r="B14" s="244"/>
      <c r="C14" s="244"/>
      <c r="D14" s="244"/>
      <c r="E14" s="244"/>
      <c r="F14" s="244"/>
      <c r="G14" s="1164" t="s">
        <v>476</v>
      </c>
      <c r="H14" s="1165"/>
      <c r="I14" s="1165"/>
      <c r="J14" s="1166"/>
      <c r="K14" s="267">
        <v>112574</v>
      </c>
      <c r="L14" s="268">
        <v>3163</v>
      </c>
      <c r="M14" s="269">
        <v>3077</v>
      </c>
      <c r="N14" s="270">
        <v>2.8</v>
      </c>
    </row>
    <row r="15" spans="1:16" ht="13.5" customHeight="1" x14ac:dyDescent="0.15">
      <c r="A15" s="248"/>
      <c r="B15" s="244"/>
      <c r="C15" s="244"/>
      <c r="D15" s="244"/>
      <c r="E15" s="244"/>
      <c r="F15" s="244"/>
      <c r="G15" s="1164" t="s">
        <v>477</v>
      </c>
      <c r="H15" s="1165"/>
      <c r="I15" s="1165"/>
      <c r="J15" s="1166"/>
      <c r="K15" s="267">
        <v>80141</v>
      </c>
      <c r="L15" s="268">
        <v>2252</v>
      </c>
      <c r="M15" s="269">
        <v>1653</v>
      </c>
      <c r="N15" s="270">
        <v>36.200000000000003</v>
      </c>
    </row>
    <row r="16" spans="1:16" x14ac:dyDescent="0.15">
      <c r="A16" s="248"/>
      <c r="B16" s="244"/>
      <c r="C16" s="244"/>
      <c r="D16" s="244"/>
      <c r="E16" s="244"/>
      <c r="F16" s="244"/>
      <c r="G16" s="1167" t="s">
        <v>478</v>
      </c>
      <c r="H16" s="1168"/>
      <c r="I16" s="1168"/>
      <c r="J16" s="1169"/>
      <c r="K16" s="268">
        <v>-275558</v>
      </c>
      <c r="L16" s="268">
        <v>-7742</v>
      </c>
      <c r="M16" s="269">
        <v>-7483</v>
      </c>
      <c r="N16" s="270">
        <v>3.5</v>
      </c>
    </row>
    <row r="17" spans="1:16" x14ac:dyDescent="0.15">
      <c r="A17" s="248"/>
      <c r="B17" s="244"/>
      <c r="C17" s="244"/>
      <c r="D17" s="244"/>
      <c r="E17" s="244"/>
      <c r="F17" s="244"/>
      <c r="G17" s="1167" t="s">
        <v>164</v>
      </c>
      <c r="H17" s="1168"/>
      <c r="I17" s="1168"/>
      <c r="J17" s="1169"/>
      <c r="K17" s="268">
        <v>3362642</v>
      </c>
      <c r="L17" s="268">
        <v>94475</v>
      </c>
      <c r="M17" s="269">
        <v>85779</v>
      </c>
      <c r="N17" s="270">
        <v>10.1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1" t="s">
        <v>483</v>
      </c>
      <c r="H21" s="1162"/>
      <c r="I21" s="1162"/>
      <c r="J21" s="1163"/>
      <c r="K21" s="280">
        <v>8.85</v>
      </c>
      <c r="L21" s="281">
        <v>8.2100000000000009</v>
      </c>
      <c r="M21" s="282">
        <v>0.64</v>
      </c>
      <c r="N21" s="249"/>
      <c r="O21" s="283"/>
      <c r="P21" s="279"/>
    </row>
    <row r="22" spans="1:16" s="284" customFormat="1" x14ac:dyDescent="0.15">
      <c r="A22" s="279"/>
      <c r="B22" s="249"/>
      <c r="C22" s="249"/>
      <c r="D22" s="249"/>
      <c r="E22" s="249"/>
      <c r="F22" s="249"/>
      <c r="G22" s="1161" t="s">
        <v>484</v>
      </c>
      <c r="H22" s="1162"/>
      <c r="I22" s="1162"/>
      <c r="J22" s="1163"/>
      <c r="K22" s="285">
        <v>95.5</v>
      </c>
      <c r="L22" s="286">
        <v>97</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50" t="s">
        <v>465</v>
      </c>
      <c r="L30" s="254"/>
      <c r="M30" s="255" t="s">
        <v>466</v>
      </c>
      <c r="N30" s="256"/>
    </row>
    <row r="31" spans="1:16" x14ac:dyDescent="0.15">
      <c r="A31" s="248"/>
      <c r="B31" s="244"/>
      <c r="C31" s="244"/>
      <c r="D31" s="244"/>
      <c r="E31" s="244"/>
      <c r="F31" s="244"/>
      <c r="G31" s="257"/>
      <c r="H31" s="258"/>
      <c r="I31" s="258"/>
      <c r="J31" s="259"/>
      <c r="K31" s="1151"/>
      <c r="L31" s="260" t="s">
        <v>467</v>
      </c>
      <c r="M31" s="261" t="s">
        <v>468</v>
      </c>
      <c r="N31" s="262" t="s">
        <v>469</v>
      </c>
    </row>
    <row r="32" spans="1:16" ht="27" customHeight="1" x14ac:dyDescent="0.15">
      <c r="A32" s="248"/>
      <c r="B32" s="244"/>
      <c r="C32" s="244"/>
      <c r="D32" s="244"/>
      <c r="E32" s="244"/>
      <c r="F32" s="244"/>
      <c r="G32" s="1152" t="s">
        <v>488</v>
      </c>
      <c r="H32" s="1153"/>
      <c r="I32" s="1153"/>
      <c r="J32" s="1154"/>
      <c r="K32" s="294">
        <v>1276275</v>
      </c>
      <c r="L32" s="294">
        <v>35857</v>
      </c>
      <c r="M32" s="295">
        <v>51963</v>
      </c>
      <c r="N32" s="296">
        <v>-31</v>
      </c>
    </row>
    <row r="33" spans="1:16" ht="13.5" customHeight="1" x14ac:dyDescent="0.15">
      <c r="A33" s="248"/>
      <c r="B33" s="244"/>
      <c r="C33" s="244"/>
      <c r="D33" s="244"/>
      <c r="E33" s="244"/>
      <c r="F33" s="244"/>
      <c r="G33" s="1152" t="s">
        <v>489</v>
      </c>
      <c r="H33" s="1153"/>
      <c r="I33" s="1153"/>
      <c r="J33" s="1154"/>
      <c r="K33" s="294" t="s">
        <v>475</v>
      </c>
      <c r="L33" s="294" t="s">
        <v>475</v>
      </c>
      <c r="M33" s="295" t="s">
        <v>475</v>
      </c>
      <c r="N33" s="296" t="s">
        <v>475</v>
      </c>
    </row>
    <row r="34" spans="1:16" ht="27" customHeight="1" x14ac:dyDescent="0.15">
      <c r="A34" s="248"/>
      <c r="B34" s="244"/>
      <c r="C34" s="244"/>
      <c r="D34" s="244"/>
      <c r="E34" s="244"/>
      <c r="F34" s="244"/>
      <c r="G34" s="1152" t="s">
        <v>490</v>
      </c>
      <c r="H34" s="1153"/>
      <c r="I34" s="1153"/>
      <c r="J34" s="1154"/>
      <c r="K34" s="294" t="s">
        <v>475</v>
      </c>
      <c r="L34" s="294" t="s">
        <v>475</v>
      </c>
      <c r="M34" s="295">
        <v>71</v>
      </c>
      <c r="N34" s="296" t="s">
        <v>475</v>
      </c>
    </row>
    <row r="35" spans="1:16" ht="27" customHeight="1" x14ac:dyDescent="0.15">
      <c r="A35" s="248"/>
      <c r="B35" s="244"/>
      <c r="C35" s="244"/>
      <c r="D35" s="244"/>
      <c r="E35" s="244"/>
      <c r="F35" s="244"/>
      <c r="G35" s="1152" t="s">
        <v>491</v>
      </c>
      <c r="H35" s="1153"/>
      <c r="I35" s="1153"/>
      <c r="J35" s="1154"/>
      <c r="K35" s="294">
        <v>394204</v>
      </c>
      <c r="L35" s="294">
        <v>11075</v>
      </c>
      <c r="M35" s="295">
        <v>20847</v>
      </c>
      <c r="N35" s="296">
        <v>-46.9</v>
      </c>
    </row>
    <row r="36" spans="1:16" ht="27" customHeight="1" x14ac:dyDescent="0.15">
      <c r="A36" s="248"/>
      <c r="B36" s="244"/>
      <c r="C36" s="244"/>
      <c r="D36" s="244"/>
      <c r="E36" s="244"/>
      <c r="F36" s="244"/>
      <c r="G36" s="1152" t="s">
        <v>492</v>
      </c>
      <c r="H36" s="1153"/>
      <c r="I36" s="1153"/>
      <c r="J36" s="1154"/>
      <c r="K36" s="294">
        <v>457069</v>
      </c>
      <c r="L36" s="294">
        <v>12842</v>
      </c>
      <c r="M36" s="295">
        <v>3529</v>
      </c>
      <c r="N36" s="296">
        <v>263.89999999999998</v>
      </c>
    </row>
    <row r="37" spans="1:16" ht="13.5" customHeight="1" x14ac:dyDescent="0.15">
      <c r="A37" s="248"/>
      <c r="B37" s="244"/>
      <c r="C37" s="244"/>
      <c r="D37" s="244"/>
      <c r="E37" s="244"/>
      <c r="F37" s="244"/>
      <c r="G37" s="1152" t="s">
        <v>493</v>
      </c>
      <c r="H37" s="1153"/>
      <c r="I37" s="1153"/>
      <c r="J37" s="1154"/>
      <c r="K37" s="294">
        <v>53</v>
      </c>
      <c r="L37" s="294">
        <v>1</v>
      </c>
      <c r="M37" s="295">
        <v>828</v>
      </c>
      <c r="N37" s="296">
        <v>-99.9</v>
      </c>
    </row>
    <row r="38" spans="1:16" ht="27" customHeight="1" x14ac:dyDescent="0.15">
      <c r="A38" s="248"/>
      <c r="B38" s="244"/>
      <c r="C38" s="244"/>
      <c r="D38" s="244"/>
      <c r="E38" s="244"/>
      <c r="F38" s="244"/>
      <c r="G38" s="1155" t="s">
        <v>494</v>
      </c>
      <c r="H38" s="1156"/>
      <c r="I38" s="1156"/>
      <c r="J38" s="1157"/>
      <c r="K38" s="297" t="s">
        <v>475</v>
      </c>
      <c r="L38" s="297" t="s">
        <v>475</v>
      </c>
      <c r="M38" s="298">
        <v>6</v>
      </c>
      <c r="N38" s="299" t="s">
        <v>475</v>
      </c>
      <c r="O38" s="293"/>
    </row>
    <row r="39" spans="1:16" x14ac:dyDescent="0.15">
      <c r="A39" s="248"/>
      <c r="B39" s="244"/>
      <c r="C39" s="244"/>
      <c r="D39" s="244"/>
      <c r="E39" s="244"/>
      <c r="F39" s="244"/>
      <c r="G39" s="1155" t="s">
        <v>495</v>
      </c>
      <c r="H39" s="1156"/>
      <c r="I39" s="1156"/>
      <c r="J39" s="1157"/>
      <c r="K39" s="300">
        <v>-107726</v>
      </c>
      <c r="L39" s="300">
        <v>-3027</v>
      </c>
      <c r="M39" s="301">
        <v>-4386</v>
      </c>
      <c r="N39" s="302">
        <v>-31</v>
      </c>
      <c r="O39" s="293"/>
    </row>
    <row r="40" spans="1:16" ht="27" customHeight="1" x14ac:dyDescent="0.15">
      <c r="A40" s="248"/>
      <c r="B40" s="244"/>
      <c r="C40" s="244"/>
      <c r="D40" s="244"/>
      <c r="E40" s="244"/>
      <c r="F40" s="244"/>
      <c r="G40" s="1152" t="s">
        <v>496</v>
      </c>
      <c r="H40" s="1153"/>
      <c r="I40" s="1153"/>
      <c r="J40" s="1154"/>
      <c r="K40" s="300">
        <v>-1388828</v>
      </c>
      <c r="L40" s="300">
        <v>-39020</v>
      </c>
      <c r="M40" s="301">
        <v>-50220</v>
      </c>
      <c r="N40" s="302">
        <v>-22.3</v>
      </c>
      <c r="O40" s="293"/>
    </row>
    <row r="41" spans="1:16" x14ac:dyDescent="0.15">
      <c r="A41" s="248"/>
      <c r="B41" s="244"/>
      <c r="C41" s="244"/>
      <c r="D41" s="244"/>
      <c r="E41" s="244"/>
      <c r="F41" s="244"/>
      <c r="G41" s="1158" t="s">
        <v>275</v>
      </c>
      <c r="H41" s="1159"/>
      <c r="I41" s="1159"/>
      <c r="J41" s="1160"/>
      <c r="K41" s="294">
        <v>631047</v>
      </c>
      <c r="L41" s="300">
        <v>17730</v>
      </c>
      <c r="M41" s="301">
        <v>22638</v>
      </c>
      <c r="N41" s="302">
        <v>-21.7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5" t="s">
        <v>465</v>
      </c>
      <c r="J49" s="1147" t="s">
        <v>500</v>
      </c>
      <c r="K49" s="1148"/>
      <c r="L49" s="1148"/>
      <c r="M49" s="1148"/>
      <c r="N49" s="1149"/>
    </row>
    <row r="50" spans="1:14" x14ac:dyDescent="0.15">
      <c r="A50" s="248"/>
      <c r="B50" s="244"/>
      <c r="C50" s="244"/>
      <c r="D50" s="244"/>
      <c r="E50" s="244"/>
      <c r="F50" s="244"/>
      <c r="G50" s="312"/>
      <c r="H50" s="313"/>
      <c r="I50" s="1146"/>
      <c r="J50" s="314" t="s">
        <v>501</v>
      </c>
      <c r="K50" s="315" t="s">
        <v>502</v>
      </c>
      <c r="L50" s="316" t="s">
        <v>503</v>
      </c>
      <c r="M50" s="317" t="s">
        <v>504</v>
      </c>
      <c r="N50" s="318" t="s">
        <v>505</v>
      </c>
    </row>
    <row r="51" spans="1:14" x14ac:dyDescent="0.15">
      <c r="A51" s="248"/>
      <c r="B51" s="244"/>
      <c r="C51" s="244"/>
      <c r="D51" s="244"/>
      <c r="E51" s="244"/>
      <c r="F51" s="244"/>
      <c r="G51" s="310" t="s">
        <v>506</v>
      </c>
      <c r="H51" s="311"/>
      <c r="I51" s="319">
        <v>996348</v>
      </c>
      <c r="J51" s="320">
        <v>26815</v>
      </c>
      <c r="K51" s="321">
        <v>12.7</v>
      </c>
      <c r="L51" s="322">
        <v>67201</v>
      </c>
      <c r="M51" s="323">
        <v>-22.2</v>
      </c>
      <c r="N51" s="324">
        <v>34.9</v>
      </c>
    </row>
    <row r="52" spans="1:14" x14ac:dyDescent="0.15">
      <c r="A52" s="248"/>
      <c r="B52" s="244"/>
      <c r="C52" s="244"/>
      <c r="D52" s="244"/>
      <c r="E52" s="244"/>
      <c r="F52" s="244"/>
      <c r="G52" s="325"/>
      <c r="H52" s="326" t="s">
        <v>507</v>
      </c>
      <c r="I52" s="327">
        <v>494929</v>
      </c>
      <c r="J52" s="328">
        <v>13320</v>
      </c>
      <c r="K52" s="329">
        <v>-18.600000000000001</v>
      </c>
      <c r="L52" s="330">
        <v>35210</v>
      </c>
      <c r="M52" s="331">
        <v>-14.6</v>
      </c>
      <c r="N52" s="332">
        <v>-4</v>
      </c>
    </row>
    <row r="53" spans="1:14" x14ac:dyDescent="0.15">
      <c r="A53" s="248"/>
      <c r="B53" s="244"/>
      <c r="C53" s="244"/>
      <c r="D53" s="244"/>
      <c r="E53" s="244"/>
      <c r="F53" s="244"/>
      <c r="G53" s="310" t="s">
        <v>508</v>
      </c>
      <c r="H53" s="311"/>
      <c r="I53" s="319">
        <v>953964</v>
      </c>
      <c r="J53" s="320">
        <v>25872</v>
      </c>
      <c r="K53" s="321">
        <v>-3.5</v>
      </c>
      <c r="L53" s="322">
        <v>75709</v>
      </c>
      <c r="M53" s="323">
        <v>12.7</v>
      </c>
      <c r="N53" s="324">
        <v>-16.2</v>
      </c>
    </row>
    <row r="54" spans="1:14" x14ac:dyDescent="0.15">
      <c r="A54" s="248"/>
      <c r="B54" s="244"/>
      <c r="C54" s="244"/>
      <c r="D54" s="244"/>
      <c r="E54" s="244"/>
      <c r="F54" s="244"/>
      <c r="G54" s="325"/>
      <c r="H54" s="326" t="s">
        <v>507</v>
      </c>
      <c r="I54" s="327">
        <v>225842</v>
      </c>
      <c r="J54" s="328">
        <v>6125</v>
      </c>
      <c r="K54" s="329">
        <v>-54</v>
      </c>
      <c r="L54" s="330">
        <v>35212</v>
      </c>
      <c r="M54" s="331">
        <v>0</v>
      </c>
      <c r="N54" s="332">
        <v>-54</v>
      </c>
    </row>
    <row r="55" spans="1:14" x14ac:dyDescent="0.15">
      <c r="A55" s="248"/>
      <c r="B55" s="244"/>
      <c r="C55" s="244"/>
      <c r="D55" s="244"/>
      <c r="E55" s="244"/>
      <c r="F55" s="244"/>
      <c r="G55" s="310" t="s">
        <v>509</v>
      </c>
      <c r="H55" s="311"/>
      <c r="I55" s="319">
        <v>1484765</v>
      </c>
      <c r="J55" s="320">
        <v>40542</v>
      </c>
      <c r="K55" s="321">
        <v>56.7</v>
      </c>
      <c r="L55" s="322">
        <v>90961</v>
      </c>
      <c r="M55" s="323">
        <v>20.100000000000001</v>
      </c>
      <c r="N55" s="324">
        <v>36.6</v>
      </c>
    </row>
    <row r="56" spans="1:14" x14ac:dyDescent="0.15">
      <c r="A56" s="248"/>
      <c r="B56" s="244"/>
      <c r="C56" s="244"/>
      <c r="D56" s="244"/>
      <c r="E56" s="244"/>
      <c r="F56" s="244"/>
      <c r="G56" s="325"/>
      <c r="H56" s="326" t="s">
        <v>507</v>
      </c>
      <c r="I56" s="327">
        <v>500156</v>
      </c>
      <c r="J56" s="328">
        <v>13657</v>
      </c>
      <c r="K56" s="329">
        <v>123</v>
      </c>
      <c r="L56" s="330">
        <v>37720</v>
      </c>
      <c r="M56" s="331">
        <v>7.1</v>
      </c>
      <c r="N56" s="332">
        <v>115.9</v>
      </c>
    </row>
    <row r="57" spans="1:14" x14ac:dyDescent="0.15">
      <c r="A57" s="248"/>
      <c r="B57" s="244"/>
      <c r="C57" s="244"/>
      <c r="D57" s="244"/>
      <c r="E57" s="244"/>
      <c r="F57" s="244"/>
      <c r="G57" s="310" t="s">
        <v>510</v>
      </c>
      <c r="H57" s="311"/>
      <c r="I57" s="319">
        <v>1910537</v>
      </c>
      <c r="J57" s="320">
        <v>52888</v>
      </c>
      <c r="K57" s="321">
        <v>30.5</v>
      </c>
      <c r="L57" s="322">
        <v>106614</v>
      </c>
      <c r="M57" s="323">
        <v>17.2</v>
      </c>
      <c r="N57" s="324">
        <v>13.3</v>
      </c>
    </row>
    <row r="58" spans="1:14" x14ac:dyDescent="0.15">
      <c r="A58" s="248"/>
      <c r="B58" s="244"/>
      <c r="C58" s="244"/>
      <c r="D58" s="244"/>
      <c r="E58" s="244"/>
      <c r="F58" s="244"/>
      <c r="G58" s="325"/>
      <c r="H58" s="326" t="s">
        <v>507</v>
      </c>
      <c r="I58" s="327">
        <v>911143</v>
      </c>
      <c r="J58" s="328">
        <v>25223</v>
      </c>
      <c r="K58" s="329">
        <v>84.7</v>
      </c>
      <c r="L58" s="330">
        <v>45545</v>
      </c>
      <c r="M58" s="331">
        <v>20.7</v>
      </c>
      <c r="N58" s="332">
        <v>64</v>
      </c>
    </row>
    <row r="59" spans="1:14" x14ac:dyDescent="0.15">
      <c r="A59" s="248"/>
      <c r="B59" s="244"/>
      <c r="C59" s="244"/>
      <c r="D59" s="244"/>
      <c r="E59" s="244"/>
      <c r="F59" s="244"/>
      <c r="G59" s="310" t="s">
        <v>511</v>
      </c>
      <c r="H59" s="311"/>
      <c r="I59" s="319">
        <v>2696490</v>
      </c>
      <c r="J59" s="320">
        <v>75759</v>
      </c>
      <c r="K59" s="321">
        <v>43.2</v>
      </c>
      <c r="L59" s="322">
        <v>81768</v>
      </c>
      <c r="M59" s="323">
        <v>-23.3</v>
      </c>
      <c r="N59" s="324">
        <v>66.5</v>
      </c>
    </row>
    <row r="60" spans="1:14" x14ac:dyDescent="0.15">
      <c r="A60" s="248"/>
      <c r="B60" s="244"/>
      <c r="C60" s="244"/>
      <c r="D60" s="244"/>
      <c r="E60" s="244"/>
      <c r="F60" s="244"/>
      <c r="G60" s="325"/>
      <c r="H60" s="326" t="s">
        <v>507</v>
      </c>
      <c r="I60" s="333">
        <v>1476913</v>
      </c>
      <c r="J60" s="328">
        <v>41494</v>
      </c>
      <c r="K60" s="329">
        <v>64.5</v>
      </c>
      <c r="L60" s="330">
        <v>37917</v>
      </c>
      <c r="M60" s="331">
        <v>-16.7</v>
      </c>
      <c r="N60" s="332">
        <v>81.2</v>
      </c>
    </row>
    <row r="61" spans="1:14" x14ac:dyDescent="0.15">
      <c r="A61" s="248"/>
      <c r="B61" s="244"/>
      <c r="C61" s="244"/>
      <c r="D61" s="244"/>
      <c r="E61" s="244"/>
      <c r="F61" s="244"/>
      <c r="G61" s="310" t="s">
        <v>512</v>
      </c>
      <c r="H61" s="334"/>
      <c r="I61" s="335">
        <v>1608421</v>
      </c>
      <c r="J61" s="336">
        <v>44375</v>
      </c>
      <c r="K61" s="337">
        <v>27.9</v>
      </c>
      <c r="L61" s="338">
        <v>84451</v>
      </c>
      <c r="M61" s="339">
        <v>0.9</v>
      </c>
      <c r="N61" s="324">
        <v>27</v>
      </c>
    </row>
    <row r="62" spans="1:14" x14ac:dyDescent="0.15">
      <c r="A62" s="248"/>
      <c r="B62" s="244"/>
      <c r="C62" s="244"/>
      <c r="D62" s="244"/>
      <c r="E62" s="244"/>
      <c r="F62" s="244"/>
      <c r="G62" s="325"/>
      <c r="H62" s="326" t="s">
        <v>507</v>
      </c>
      <c r="I62" s="327">
        <v>721797</v>
      </c>
      <c r="J62" s="328">
        <v>19964</v>
      </c>
      <c r="K62" s="329">
        <v>39.9</v>
      </c>
      <c r="L62" s="330">
        <v>38321</v>
      </c>
      <c r="M62" s="331">
        <v>-0.7</v>
      </c>
      <c r="N62" s="332">
        <v>40.6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0" t="s">
        <v>3</v>
      </c>
      <c r="D47" s="1170"/>
      <c r="E47" s="1171"/>
      <c r="F47" s="11">
        <v>16.829999999999998</v>
      </c>
      <c r="G47" s="12">
        <v>24.09</v>
      </c>
      <c r="H47" s="12">
        <v>29.52</v>
      </c>
      <c r="I47" s="12">
        <v>29.52</v>
      </c>
      <c r="J47" s="13">
        <v>29.26</v>
      </c>
    </row>
    <row r="48" spans="2:10" ht="57.75" customHeight="1" x14ac:dyDescent="0.15">
      <c r="B48" s="14"/>
      <c r="C48" s="1172" t="s">
        <v>4</v>
      </c>
      <c r="D48" s="1172"/>
      <c r="E48" s="1173"/>
      <c r="F48" s="15">
        <v>7.88</v>
      </c>
      <c r="G48" s="16">
        <v>8.4600000000000009</v>
      </c>
      <c r="H48" s="16">
        <v>6.91</v>
      </c>
      <c r="I48" s="16">
        <v>5.01</v>
      </c>
      <c r="J48" s="17">
        <v>4.38</v>
      </c>
    </row>
    <row r="49" spans="2:10" ht="57.75" customHeight="1" thickBot="1" x14ac:dyDescent="0.2">
      <c r="B49" s="18"/>
      <c r="C49" s="1174" t="s">
        <v>5</v>
      </c>
      <c r="D49" s="1174"/>
      <c r="E49" s="1175"/>
      <c r="F49" s="19" t="s">
        <v>519</v>
      </c>
      <c r="G49" s="20">
        <v>3.48</v>
      </c>
      <c r="H49" s="20" t="s">
        <v>520</v>
      </c>
      <c r="I49" s="20" t="s">
        <v>521</v>
      </c>
      <c r="J49" s="21">
        <v>3.35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実質収支比率等に係る経年分析(290306修正)</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2017-04-26T01:25:19Z</cp:lastPrinted>
  <dcterms:created xsi:type="dcterms:W3CDTF">2017-02-15T15:33:48Z</dcterms:created>
  <dcterms:modified xsi:type="dcterms:W3CDTF">2017-04-26T01:30:57Z</dcterms:modified>
  <cp:category/>
</cp:coreProperties>
</file>