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45" windowWidth="20730" windowHeight="9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iterate="1" iterateCount="1" iterateDelta="0"/>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W39" i="9"/>
  <c r="BW40" i="9" s="1"/>
  <c r="BW41" i="9" s="1"/>
  <c r="CO34" i="9" s="1"/>
  <c r="CO35" i="9" s="1"/>
  <c r="CO36" i="9" s="1"/>
  <c r="CO37" i="9" s="1"/>
  <c r="CO38" i="9" s="1"/>
  <c r="CO39" i="9" s="1"/>
  <c r="CO40" i="9" s="1"/>
  <c r="CO41" i="9" s="1"/>
  <c r="CO42" i="9" s="1"/>
  <c r="CO43" i="9" s="1"/>
  <c r="BE39" i="9"/>
  <c r="AM39" i="9"/>
  <c r="U39" i="9"/>
  <c r="C39" i="9"/>
  <c r="BW38" i="9"/>
  <c r="AM38" i="9"/>
  <c r="U38" i="9"/>
  <c r="C38" i="9"/>
  <c r="BW37" i="9"/>
  <c r="AM37" i="9"/>
  <c r="U37" i="9"/>
  <c r="BW36" i="9"/>
  <c r="AM36" i="9"/>
  <c r="BW35" i="9"/>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 r="BE35" i="9" s="1"/>
  <c r="BE36" i="9" s="1"/>
  <c r="BE37" i="9" s="1"/>
  <c r="BE38" i="9" s="1"/>
</calcChain>
</file>

<file path=xl/sharedStrings.xml><?xml version="1.0" encoding="utf-8"?>
<sst xmlns="http://schemas.openxmlformats.org/spreadsheetml/2006/main" count="1065" uniqueCount="585">
  <si>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</si>
  <si>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</si>
  <si>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</si>
  <si>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</si>
  <si>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</si>
  <si>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</si>
  <si>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</si>
  <si>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</si>
  <si>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</si>
  <si>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</si>
  <si>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</si>
  <si>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</si>
  <si>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</si>
  <si>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</si>
  <si>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</si>
  <si>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</si>
  <si>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</si>
  <si>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</si>
  <si>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</si>
  <si>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</si>
  <si>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</si>
  <si>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</si>
  <si>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</si>
  <si>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</si>
  <si>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</si>
  <si>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</si>
  <si>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</si>
  <si>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</si>
  <si>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</si>
  <si>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</si>
  <si>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</si>
  <si>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</si>
  <si>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</si>
  <si>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</si>
  <si>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</si>
  <si>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</si>
  <si>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</si>
  <si>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</si>
  <si>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</si>
  <si>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</si>
  <si>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</si>
  <si>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</si>
  <si>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</si>
  <si>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</si>
  <si>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</si>
  <si>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</si>
  <si>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</si>
  <si>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</si>
  <si>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</si>
  <si>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</si>
  <si>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</si>
  <si>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</si>
  <si>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</si>
  <si>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</si>
  <si>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</si>
  <si>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</si>
  <si>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</si>
  <si>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</si>
  <si>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</si>
  <si>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</si>
  <si>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</si>
  <si>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</si>
  <si>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</si>
  <si>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</si>
  <si>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</si>
  <si>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</si>
  <si>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</si>
  <si>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</si>
  <si>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</si>
  <si>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</si>
  <si>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</si>
  <si>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</si>
  <si>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</si>
  <si>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</si>
  <si>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</si>
  <si>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</si>
  <si>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</si>
  <si>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</si>
  <si>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</si>
  <si>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</si>
  <si>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</si>
  <si>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</si>
  <si>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</si>
  <si>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</si>
  <si>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</si>
  <si>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</si>
  <si>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</si>
  <si>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</si>
  <si>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</si>
  <si>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</si>
  <si>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</si>
  <si>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</si>
  <si>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</si>
  <si>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</si>
  <si>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</si>
  <si>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</si>
  <si>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</si>
  <si>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</si>
  <si>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</si>
  <si>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</si>
  <si>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</si>
  <si>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</si>
  <si>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</si>
  <si>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</si>
  <si>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</si>
  <si>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</si>
  <si>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</si>
  <si>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</si>
  <si>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</si>
  <si>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</si>
  <si>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</si>
  <si>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</si>
  <si>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</si>
  <si>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</si>
  <si>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</si>
  <si>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</si>
  <si>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</si>
  <si>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</si>
  <si>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</si>
  <si>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</si>
  <si>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</si>
  <si>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</si>
  <si>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</si>
  <si>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</si>
  <si>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</si>
  <si>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</si>
  <si>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</si>
  <si>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</si>
  <si>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</si>
  <si>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</si>
  <si>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</si>
  <si>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</si>
  <si>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</si>
  <si>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</si>
  <si>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</si>
  <si>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</si>
  <si>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</si>
  <si>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</si>
  <si>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</si>
  <si>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</si>
  <si>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</si>
  <si>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</si>
  <si>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</si>
  <si>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</si>
  <si>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</si>
  <si>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</si>
  <si>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</si>
  <si>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</si>
  <si>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</si>
  <si>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</si>
  <si>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</si>
  <si>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</si>
  <si>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</si>
  <si>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</si>
  <si>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</si>
  <si>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</si>
  <si>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</si>
  <si>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</si>
  <si>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</si>
  <si>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</si>
  <si>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</si>
  <si>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</si>
  <si>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</si>
  <si>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</si>
  <si>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</si>
  <si>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</si>
  <si>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</si>
  <si>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</si>
  <si>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</si>
  <si>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</si>
  <si>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</si>
  <si>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</si>
  <si>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</si>
  <si>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</si>
  <si>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</si>
  <si>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</si>
  <si>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</si>
  <si>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</si>
  <si>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</si>
  <si>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</si>
  <si>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</si>
  <si>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</si>
  <si>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</si>
  <si>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</si>
  <si>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</si>
  <si>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</si>
  <si>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</si>
  <si>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</si>
  <si>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</si>
  <si>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</si>
  <si>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</si>
  <si>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</si>
  <si>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</si>
  <si>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</si>
  <si>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</si>
  <si>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</si>
  <si>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宮城県大崎市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</si>
  <si>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</si>
  <si>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</si>
  <si>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</si>
  <si>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</si>
  <si>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</si>
  <si>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</si>
  <si>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</si>
  <si>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</si>
  <si>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</si>
  <si>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</si>
  <si>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</si>
  <si>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</si>
  <si>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</si>
  <si>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</si>
  <si>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</si>
  <si>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</si>
  <si>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</si>
  <si>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</si>
  <si>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</si>
  <si>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</si>
  <si>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</si>
  <si>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</si>
  <si>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</si>
  <si>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</si>
  <si>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</si>
  <si>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</si>
  <si>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</si>
  <si>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</si>
  <si>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</si>
  <si>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</si>
  <si>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</si>
  <si>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</si>
  <si>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</si>
  <si>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</si>
  <si>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</si>
  <si>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</si>
  <si>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</si>
  <si>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</si>
  <si>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</si>
  <si>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</si>
  <si>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</si>
  <si>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</si>
  <si>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</si>
  <si>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</si>
  <si>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</si>
  <si>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</si>
  <si>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</si>
  <si>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</si>
  <si>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</si>
  <si>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</si>
  <si>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</si>
  <si>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</si>
  <si>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</si>
  <si>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</si>
  <si>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</si>
  <si>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</si>
  <si>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</si>
  <si>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</si>
  <si>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</si>
  <si>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</si>
  <si>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</si>
  <si>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</si>
  <si>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</si>
  <si>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</si>
  <si>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</si>
  <si>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</si>
  <si>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</si>
  <si>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</si>
  <si>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</si>
  <si>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</si>
  <si>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</si>
  <si>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</si>
  <si>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</si>
  <si>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</si>
  <si>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</si>
  <si>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</si>
  <si>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</si>
  <si>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</si>
  <si>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</si>
  <si>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</si>
  <si>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</si>
  <si>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</si>
  <si>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</si>
  <si>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</si>
  <si>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</si>
  <si>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</si>
  <si>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</si>
  <si>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</si>
  <si>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</si>
  <si>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</si>
  <si>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</si>
  <si>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</si>
  <si>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</si>
  <si>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</si>
  <si>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</si>
  <si>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</si>
  <si>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</si>
  <si>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</si>
  <si>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</si>
  <si>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</si>
  <si>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</si>
  <si>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</si>
  <si>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</si>
  <si>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</si>
  <si>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</si>
  <si>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</si>
  <si>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</si>
  <si>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</si>
  <si>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</si>
  <si>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</si>
  <si>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</si>
  <si>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</si>
  <si>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</si>
  <si>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</si>
  <si>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</si>
  <si>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</si>
  <si>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</si>
  <si>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</si>
  <si>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</si>
  <si>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</si>
  <si>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</si>
  <si>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</si>
  <si>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</si>
  <si>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</si>
  <si>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</si>
  <si>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</si>
  <si>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</si>
  <si>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</si>
  <si>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</si>
  <si>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</si>
  <si>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</si>
  <si>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</si>
  <si>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</si>
  <si>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</si>
  <si>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</si>
  <si>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</si>
  <si>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</si>
  <si>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</si>
  <si>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</si>
  <si>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</si>
  <si>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</si>
  <si>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</si>
  <si>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</si>
  <si>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</si>
  <si>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</si>
  <si>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</si>
  <si>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</si>
  <si>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</si>
  <si>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宮城県大崎市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</si>
  <si>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</si>
  <si>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</si>
  <si>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</si>
  <si>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</si>
  <si>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</si>
  <si>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</si>
  <si>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</si>
  <si>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</si>
  <si>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</si>
  <si>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</si>
  <si>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</si>
  <si>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</si>
  <si>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</si>
  <si>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</si>
  <si>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</si>
  <si>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</si>
  <si>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</si>
  <si>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</si>
  <si>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</si>
  <si>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</si>
  <si>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</si>
  <si>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</si>
  <si>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夜間急患センター事業特別会計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</si>
  <si>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</si>
  <si>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</si>
  <si>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</si>
  <si>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</si>
  <si>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</si>
  <si>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</si>
  <si>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</si>
  <si>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</si>
  <si>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</si>
  <si>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</si>
  <si>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</si>
  <si>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</si>
  <si>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</si>
  <si>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</si>
  <si>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</si>
  <si>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</si>
  <si>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</si>
  <si>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</si>
  <si>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</si>
  <si>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</si>
  <si>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</si>
  <si>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</si>
  <si>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浄化槽事業特別会計</t>
    <phoneticPr fontId="5"/>
  </si>
  <si>
    <t>岩出山簡易水道事業特別会計</t>
    <phoneticPr fontId="5"/>
  </si>
  <si>
    <t>-</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</si>
  <si>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</si>
  <si>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</si>
  <si>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</si>
  <si>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</si>
  <si>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</si>
  <si>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</si>
  <si>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</si>
  <si>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</si>
  <si>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</si>
  <si>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</si>
  <si>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</si>
  <si>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</si>
  <si>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</si>
  <si>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</si>
  <si>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</si>
  <si>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</si>
  <si>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</si>
  <si>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</si>
  <si>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</si>
  <si>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</si>
  <si>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</si>
  <si>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</si>
  <si>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</si>
  <si>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</si>
  <si>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</si>
  <si>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</si>
  <si>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</si>
  <si>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</si>
  <si>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</si>
  <si>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</si>
  <si>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</si>
  <si>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</si>
  <si>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</si>
  <si>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</si>
  <si>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</si>
  <si>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</si>
  <si>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</si>
  <si>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</si>
  <si>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</si>
  <si>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</si>
  <si>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</si>
  <si>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</si>
  <si>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</si>
  <si>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</si>
  <si>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</si>
  <si>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</si>
  <si>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</si>
  <si>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</si>
  <si>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</si>
  <si>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</si>
  <si>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</si>
  <si>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</si>
  <si>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</si>
  <si>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</si>
  <si>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</si>
  <si>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</si>
  <si>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</si>
  <si>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</si>
  <si>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</si>
  <si>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</si>
  <si>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</si>
  <si>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</si>
  <si>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</si>
  <si>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</si>
  <si>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</si>
  <si>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</si>
  <si>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</si>
  <si>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</si>
  <si>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</si>
  <si>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</si>
  <si>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</si>
  <si>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</si>
  <si>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</si>
  <si>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</si>
  <si>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</si>
  <si>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</si>
  <si>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</si>
  <si>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</si>
  <si>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</si>
  <si>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</si>
  <si>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</si>
  <si>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</si>
  <si>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</si>
  <si>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</si>
  <si>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</si>
  <si>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</si>
  <si>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</si>
  <si>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</si>
  <si>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</si>
  <si>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</si>
  <si>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</si>
  <si>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</si>
  <si>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</si>
  <si>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</si>
  <si>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</si>
  <si>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</si>
  <si>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</si>
  <si>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</si>
  <si>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</si>
  <si>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</si>
  <si>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</si>
  <si>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</si>
  <si>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</si>
  <si>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</si>
  <si>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</si>
  <si>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</si>
  <si>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</si>
  <si>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</si>
  <si>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</si>
  <si>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</si>
  <si>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</si>
  <si>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</si>
  <si>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</si>
  <si>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</si>
  <si>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</si>
  <si>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</si>
  <si>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</si>
  <si>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</si>
  <si>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</si>
  <si>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</si>
  <si>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</si>
  <si>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</si>
  <si>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</si>
  <si>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</si>
  <si>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</si>
  <si>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</si>
  <si>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</si>
  <si>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</si>
  <si>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</si>
  <si>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</si>
  <si>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</si>
  <si>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</si>
  <si>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</si>
  <si>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</si>
  <si>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</si>
  <si>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</si>
  <si>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</si>
  <si>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</si>
  <si>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</si>
  <si>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</si>
  <si>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0.18</t>
  </si>
  <si>
    <t>▲ 0.28</t>
  </si>
  <si>
    <t>▲ 3.15</t>
  </si>
  <si>
    <t>病院事業会計</t>
  </si>
  <si>
    <t>水道事業会計</t>
  </si>
  <si>
    <t>一般会計</t>
  </si>
  <si>
    <t>国民健康保険特別会計</t>
  </si>
  <si>
    <t>介護保険特別会計</t>
  </si>
  <si>
    <t>宅地造成事業特別会計</t>
  </si>
  <si>
    <t>下水道事業特別会計</t>
  </si>
  <si>
    <t>浄化槽事業特別会計</t>
  </si>
  <si>
    <t>その他会計（赤字）</t>
  </si>
  <si>
    <t>その他会計（黒字）</t>
  </si>
  <si>
    <t>-</t>
    <phoneticPr fontId="2"/>
  </si>
  <si>
    <t>-</t>
    <phoneticPr fontId="2"/>
  </si>
  <si>
    <t>-</t>
    <phoneticPr fontId="2"/>
  </si>
  <si>
    <t>-</t>
    <phoneticPr fontId="2"/>
  </si>
  <si>
    <t>色麻町外一市一ヶ村花川ダム管理組合</t>
    <phoneticPr fontId="2"/>
  </si>
  <si>
    <t>吉田川流域溜池大和町外２市４ヶ町村組合</t>
    <phoneticPr fontId="2"/>
  </si>
  <si>
    <t>宮城県市町村職員退職手当組合</t>
    <phoneticPr fontId="2"/>
  </si>
  <si>
    <t>-</t>
    <phoneticPr fontId="2"/>
  </si>
  <si>
    <t>宮城県市町村非常勤消防団員補償報償組合</t>
    <phoneticPr fontId="2"/>
  </si>
  <si>
    <t>大崎地域広域行政事務組合</t>
    <phoneticPr fontId="2"/>
  </si>
  <si>
    <t>宮城県後期高齢者医療広域連合</t>
    <phoneticPr fontId="2"/>
  </si>
  <si>
    <t>宮城県後期高齢者医療事業会計</t>
    <phoneticPr fontId="2"/>
  </si>
  <si>
    <t>〇</t>
    <phoneticPr fontId="2"/>
  </si>
  <si>
    <t>大崎市土地開発公社</t>
    <rPh sb="0" eb="3">
      <t>オオサキシ</t>
    </rPh>
    <rPh sb="3" eb="5">
      <t>トチ</t>
    </rPh>
    <rPh sb="5" eb="7">
      <t>カイハツ</t>
    </rPh>
    <rPh sb="7" eb="9">
      <t>コウシャ</t>
    </rPh>
    <phoneticPr fontId="2"/>
  </si>
  <si>
    <t>古川体育協会</t>
    <rPh sb="0" eb="2">
      <t>フルカワ</t>
    </rPh>
    <rPh sb="2" eb="4">
      <t>タイイク</t>
    </rPh>
    <rPh sb="4" eb="6">
      <t>キョウカイ</t>
    </rPh>
    <phoneticPr fontId="2"/>
  </si>
  <si>
    <t>まちづくり古川</t>
    <rPh sb="5" eb="7">
      <t>フルカワ</t>
    </rPh>
    <phoneticPr fontId="2"/>
  </si>
  <si>
    <t>アクアライト台町</t>
    <rPh sb="6" eb="8">
      <t>ダイマチ</t>
    </rPh>
    <phoneticPr fontId="2"/>
  </si>
  <si>
    <t>醸室</t>
    <rPh sb="0" eb="1">
      <t>カモ</t>
    </rPh>
    <rPh sb="1" eb="2">
      <t>シツ</t>
    </rPh>
    <phoneticPr fontId="2"/>
  </si>
  <si>
    <t>大崎市三本木振興公社</t>
    <rPh sb="0" eb="3">
      <t>オオサキシ</t>
    </rPh>
    <rPh sb="3" eb="6">
      <t>サンボンギ</t>
    </rPh>
    <rPh sb="6" eb="8">
      <t>シンコウ</t>
    </rPh>
    <rPh sb="8" eb="10">
      <t>コウシャ</t>
    </rPh>
    <phoneticPr fontId="2"/>
  </si>
  <si>
    <t>池月道の駅</t>
    <rPh sb="0" eb="2">
      <t>イケツキ</t>
    </rPh>
    <rPh sb="2" eb="3">
      <t>ミチ</t>
    </rPh>
    <rPh sb="4" eb="5">
      <t>エキ</t>
    </rPh>
    <phoneticPr fontId="2"/>
  </si>
  <si>
    <t>鳴子まちづくり</t>
    <rPh sb="0" eb="2">
      <t>ナルコ</t>
    </rPh>
    <phoneticPr fontId="2"/>
  </si>
  <si>
    <t>オニコウベ</t>
    <phoneticPr fontId="2"/>
  </si>
  <si>
    <t>たじり穂波公社</t>
    <rPh sb="3" eb="5">
      <t>ホナミ</t>
    </rPh>
    <rPh sb="5" eb="7">
      <t>コウシャ</t>
    </rPh>
    <phoneticPr fontId="2"/>
  </si>
  <si>
    <t>古川青果地方卸売市場</t>
    <rPh sb="0" eb="2">
      <t>フルカワ</t>
    </rPh>
    <rPh sb="2" eb="4">
      <t>セイカ</t>
    </rPh>
    <rPh sb="4" eb="6">
      <t>チホウ</t>
    </rPh>
    <rPh sb="6" eb="8">
      <t>オロシウリ</t>
    </rPh>
    <rPh sb="8" eb="10">
      <t>シジョウ</t>
    </rPh>
    <phoneticPr fontId="2"/>
  </si>
  <si>
    <t>宮城県市町村自治振興センター</t>
    <rPh sb="0" eb="3">
      <t>ミヤギケン</t>
    </rPh>
    <rPh sb="3" eb="6">
      <t>シチョウソン</t>
    </rPh>
    <rPh sb="6" eb="8">
      <t>ジチ</t>
    </rPh>
    <rPh sb="8" eb="10">
      <t>シンコウ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</si>
  <si>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</si>
  <si>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</si>
  <si>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</si>
  <si>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</si>
  <si>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</si>
  <si>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</si>
  <si>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</si>
  <si>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</si>
  <si>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</si>
  <si>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</si>
  <si>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</si>
  <si>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</si>
  <si>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xml:space="preserve"> 平成28年度は将来負担比率，実質公債費比率の両指標ともに前年度より改善傾向にあり，将来負担比率については類似団体平均値を下回った。しかし，将来負担比率の算定においては地方債現在高の増等の影響で将来負担額が増となり，実質公債費比率の算定においては元利償還金及び準元利償還金の総額が増という結果となっており，いずれの指標も減となった理由としては合併特例債や過疎債といった交付税措置が有利な地方債発行を継続していることがあげられる。平成29年度以降は総合支所及び本庁舎建設等の大規模建設事業を実施するため，地方債現在高や元利償還金等の増が見込まれるが，それらの事業についても合併特例債等の交付税措置が有利な地方債を発行予定であるため，両指標の急激な上昇は抑制される見通しである。今後も緊急性・住民ニーズを十分に勘案し建設事業の縮小整理を図りながら新規の起債発行を抑制するとともに，既発債の計画的な償還を行い，健全な財政状況の維持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</si>
</sst>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26493</c:v>
                </c:pt>
                <c:pt idx="1">
                  <c:v>40772</c:v>
                </c:pt>
                <c:pt idx="2">
                  <c:v>75200</c:v>
                </c:pt>
                <c:pt idx="3">
                  <c:v>84386</c:v>
                </c:pt>
                <c:pt idx="4">
                  <c:v>81266</c:v>
                </c:pt>
              </c:numCache>
            </c:numRef>
          </c:val>
          <c:smooth val="0"/>
        </c:ser>
        <c:dLbls>
          <c:showLegendKey val="0"/>
          <c:showVal val="0"/>
          <c:showCatName val="0"/>
          <c:showSerName val="0"/>
          <c:showPercent val="0"/>
          <c:showBubbleSize val="0"/>
        </c:dLbls>
        <c:marker val="1"/>
        <c:smooth val="0"/>
        <c:axId val="138314880"/>
        <c:axId val="138316800"/>
      </c:lineChart>
      <c:catAx>
        <c:axId val="1383148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16800"/>
        <c:crosses val="autoZero"/>
        <c:auto val="1"/>
        <c:lblAlgn val="ctr"/>
        <c:lblOffset val="100"/>
        <c:tickLblSkip val="1"/>
        <c:tickMarkSkip val="1"/>
        <c:noMultiLvlLbl val="0"/>
      </c:catAx>
      <c:valAx>
        <c:axId val="1383168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314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6.64</c:v>
                </c:pt>
                <c:pt idx="1">
                  <c:v>5.95</c:v>
                </c:pt>
                <c:pt idx="2">
                  <c:v>5.05</c:v>
                </c:pt>
                <c:pt idx="3">
                  <c:v>6.18</c:v>
                </c:pt>
                <c:pt idx="4">
                  <c:v>4.3899999999999997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27.08</c:v>
                </c:pt>
                <c:pt idx="1">
                  <c:v>31.35</c:v>
                </c:pt>
                <c:pt idx="2">
                  <c:v>34.619999999999997</c:v>
                </c:pt>
                <c:pt idx="3">
                  <c:v>35.03</c:v>
                </c:pt>
                <c:pt idx="4">
                  <c:v>36.31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6657280"/>
        <c:axId val="14665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6.57</c:v>
                </c:pt>
                <c:pt idx="1">
                  <c:v>1.25</c:v>
                </c:pt>
                <c:pt idx="2">
                  <c:v>-0.18</c:v>
                </c:pt>
                <c:pt idx="3">
                  <c:v>-0.28000000000000003</c:v>
                </c:pt>
                <c:pt idx="4">
                  <c:v>-3.15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6657280"/>
        <c:axId val="146659200"/>
      </c:lineChart>
      <c:catAx>
        <c:axId val="14665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659200"/>
        <c:crosses val="autoZero"/>
        <c:auto val="1"/>
        <c:lblAlgn val="ctr"/>
        <c:lblOffset val="100"/>
        <c:tickLblSkip val="1"/>
        <c:tickMarkSkip val="1"/>
        <c:noMultiLvlLbl val="0"/>
      </c:catAx>
      <c:valAx>
        <c:axId val="14665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5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0.26</c:v>
                </c:pt>
                <c:pt idx="2">
                  <c:v>#N/A</c:v>
                </c:pt>
                <c:pt idx="3">
                  <c:v>0.25</c:v>
                </c:pt>
                <c:pt idx="4">
                  <c:v>#N/A</c:v>
                </c:pt>
                <c:pt idx="5">
                  <c:v>0.25</c:v>
                </c:pt>
                <c:pt idx="6">
                  <c:v>#N/A</c:v>
                </c:pt>
                <c:pt idx="7">
                  <c:v>0.28999999999999998</c:v>
                </c:pt>
                <c:pt idx="8">
                  <c:v>#N/A</c:v>
                </c:pt>
                <c:pt idx="9">
                  <c:v>0.26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0.22</c:v>
                </c:pt>
                <c:pt idx="4">
                  <c:v>#N/A</c:v>
                </c:pt>
                <c:pt idx="5">
                  <c:v>0.22</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0.49</c:v>
                </c:pt>
                <c:pt idx="4">
                  <c:v>#N/A</c:v>
                </c:pt>
                <c:pt idx="5">
                  <c:v>0.36</c:v>
                </c:pt>
                <c:pt idx="6">
                  <c:v>#N/A</c:v>
                </c:pt>
                <c:pt idx="7">
                  <c:v>0.28999999999999998</c:v>
                </c:pt>
                <c:pt idx="8">
                  <c:v>#N/A</c:v>
                </c:pt>
                <c:pt idx="9">
                  <c:v>0.27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0.47</c:v>
                </c:pt>
                <c:pt idx="2">
                  <c:v>#N/A</c:v>
                </c:pt>
                <c:pt idx="3">
                  <c:v>0.4</c:v>
                </c:pt>
                <c:pt idx="4">
                  <c:v>#N/A</c:v>
                </c:pt>
                <c:pt idx="5">
                  <c:v>0.41</c:v>
                </c:pt>
                <c:pt idx="6">
                  <c:v>#N/A</c:v>
                </c:pt>
                <c:pt idx="7">
                  <c:v>0.39</c:v>
                </c:pt>
                <c:pt idx="8">
                  <c:v>#N/A</c:v>
                </c:pt>
                <c:pt idx="9">
                  <c:v>0.39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0.04</c:v>
                </c:pt>
                <c:pt idx="4">
                  <c:v>#N/A</c:v>
                </c:pt>
                <c:pt idx="5">
                  <c:v>0.48</c:v>
                </c:pt>
                <c:pt idx="6">
                  <c:v>#N/A</c:v>
                </c:pt>
                <c:pt idx="7">
                  <c:v>0.48</c:v>
                </c:pt>
                <c:pt idx="8">
                  <c:v>#N/A</c:v>
                </c:pt>
                <c:pt idx="9">
                  <c:v>0.43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1.66</c:v>
                </c:pt>
                <c:pt idx="2">
                  <c:v>#N/A</c:v>
                </c:pt>
                <c:pt idx="3">
                  <c:v>1.5</c:v>
                </c:pt>
                <c:pt idx="4">
                  <c:v>#N/A</c:v>
                </c:pt>
                <c:pt idx="5">
                  <c:v>1.84</c:v>
                </c:pt>
                <c:pt idx="6">
                  <c:v>#N/A</c:v>
                </c:pt>
                <c:pt idx="7">
                  <c:v>2.17</c:v>
                </c:pt>
                <c:pt idx="8">
                  <c:v>#N/A</c:v>
                </c:pt>
                <c:pt idx="9">
                  <c:v>2.82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6.62</c:v>
                </c:pt>
                <c:pt idx="2">
                  <c:v>#N/A</c:v>
                </c:pt>
                <c:pt idx="3">
                  <c:v>5.93</c:v>
                </c:pt>
                <c:pt idx="4">
                  <c:v>#N/A</c:v>
                </c:pt>
                <c:pt idx="5">
                  <c:v>5.03</c:v>
                </c:pt>
                <c:pt idx="6">
                  <c:v>#N/A</c:v>
                </c:pt>
                <c:pt idx="7">
                  <c:v>6.13</c:v>
                </c:pt>
                <c:pt idx="8">
                  <c:v>#N/A</c:v>
                </c:pt>
                <c:pt idx="9">
                  <c:v>4.29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c:v>
                </c:pt>
                <c:pt idx="2">
                  <c:v>#N/A</c:v>
                </c:pt>
                <c:pt idx="3">
                  <c:v>9.66</c:v>
                </c:pt>
                <c:pt idx="4">
                  <c:v>#N/A</c:v>
                </c:pt>
                <c:pt idx="5">
                  <c:v>10.6</c:v>
                </c:pt>
                <c:pt idx="6">
                  <c:v>#N/A</c:v>
                </c:pt>
                <c:pt idx="7">
                  <c:v>9.92</c:v>
                </c:pt>
                <c:pt idx="8">
                  <c:v>#N/A</c:v>
                </c:pt>
                <c:pt idx="9">
                  <c:v>10.67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11.21</c:v>
                </c:pt>
                <c:pt idx="2">
                  <c:v>#N/A</c:v>
                </c:pt>
                <c:pt idx="3">
                  <c:v>13.58</c:v>
                </c:pt>
                <c:pt idx="4">
                  <c:v>#N/A</c:v>
                </c:pt>
                <c:pt idx="5">
                  <c:v>11.13</c:v>
                </c:pt>
                <c:pt idx="6">
                  <c:v>#N/A</c:v>
                </c:pt>
                <c:pt idx="7">
                  <c:v>11.61</c:v>
                </c:pt>
                <c:pt idx="8">
                  <c:v>#N/A</c:v>
                </c:pt>
                <c:pt idx="9">
                  <c:v>12.28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6798464"/>
        <c:axId val="146800000"/>
      </c:barChart>
      <c:catAx>
        <c:axId val="146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00000"/>
        <c:crosses val="autoZero"/>
        <c:auto val="1"/>
        <c:lblAlgn val="ctr"/>
        <c:lblOffset val="100"/>
        <c:tickLblSkip val="1"/>
        <c:tickMarkSkip val="1"/>
        <c:noMultiLvlLbl val="0"/>
      </c:catAx>
      <c:valAx>
        <c:axId val="14680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79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6540</c:v>
                </c:pt>
                <c:pt idx="5">
                  <c:v>6581</c:v>
                </c:pt>
                <c:pt idx="8">
                  <c:v>7006</c:v>
                </c:pt>
                <c:pt idx="11">
                  <c:v>6982</c:v>
                </c:pt>
                <c:pt idx="14">
                  <c:v>7208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2</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113</c:v>
                </c:pt>
                <c:pt idx="3">
                  <c:v>112</c:v>
                </c:pt>
                <c:pt idx="6">
                  <c:v>109</c:v>
                </c:pt>
                <c:pt idx="9">
                  <c:v>102</c:v>
                </c:pt>
                <c:pt idx="12">
                  <c:v>103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292</c:v>
                </c:pt>
                <c:pt idx="3">
                  <c:v>172</c:v>
                </c:pt>
                <c:pt idx="6">
                  <c:v>182</c:v>
                </c:pt>
                <c:pt idx="9">
                  <c:v>225</c:v>
                </c:pt>
                <c:pt idx="12">
                  <c:v>228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2339</c:v>
                </c:pt>
                <c:pt idx="3">
                  <c:v>2518</c:v>
                </c:pt>
                <c:pt idx="6">
                  <c:v>2703</c:v>
                </c:pt>
                <c:pt idx="9">
                  <c:v>2847</c:v>
                </c:pt>
                <c:pt idx="12">
                  <c:v>3072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7096</c:v>
                </c:pt>
                <c:pt idx="3">
                  <c:v>7077</c:v>
                </c:pt>
                <c:pt idx="6">
                  <c:v>6907</c:v>
                </c:pt>
                <c:pt idx="9">
                  <c:v>6654</c:v>
                </c:pt>
                <c:pt idx="12">
                  <c:v>6482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8164864"/>
        <c:axId val="138171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3300</c:v>
                </c:pt>
                <c:pt idx="2">
                  <c:v>#N/A</c:v>
                </c:pt>
                <c:pt idx="3">
                  <c:v>#N/A</c:v>
                </c:pt>
                <c:pt idx="4">
                  <c:v>3299</c:v>
                </c:pt>
                <c:pt idx="5">
                  <c:v>#N/A</c:v>
                </c:pt>
                <c:pt idx="6">
                  <c:v>#N/A</c:v>
                </c:pt>
                <c:pt idx="7">
                  <c:v>2895</c:v>
                </c:pt>
                <c:pt idx="8">
                  <c:v>#N/A</c:v>
                </c:pt>
                <c:pt idx="9">
                  <c:v>#N/A</c:v>
                </c:pt>
                <c:pt idx="10">
                  <c:v>2846</c:v>
                </c:pt>
                <c:pt idx="11">
                  <c:v>#N/A</c:v>
                </c:pt>
                <c:pt idx="12">
                  <c:v>#N/A</c:v>
                </c:pt>
                <c:pt idx="13">
                  <c:v>2679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8164864"/>
        <c:axId val="138171136"/>
      </c:lineChart>
      <c:catAx>
        <c:axId val="1381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171136"/>
        <c:crosses val="autoZero"/>
        <c:auto val="1"/>
        <c:lblAlgn val="ctr"/>
        <c:lblOffset val="100"/>
        <c:tickLblSkip val="1"/>
        <c:tickMarkSkip val="1"/>
        <c:noMultiLvlLbl val="0"/>
      </c:catAx>
      <c:valAx>
        <c:axId val="138171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66991</c:v>
                </c:pt>
                <c:pt idx="5">
                  <c:v>70280</c:v>
                </c:pt>
                <c:pt idx="8">
                  <c:v>71875</c:v>
                </c:pt>
                <c:pt idx="11">
                  <c:v>71953</c:v>
                </c:pt>
                <c:pt idx="14">
                  <c:v>75408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10626</c:v>
                </c:pt>
                <c:pt idx="5">
                  <c:v>9224</c:v>
                </c:pt>
                <c:pt idx="8">
                  <c:v>9488</c:v>
                </c:pt>
                <c:pt idx="11">
                  <c:v>9623</c:v>
                </c:pt>
                <c:pt idx="14">
                  <c:v>10224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12721</c:v>
                </c:pt>
                <c:pt idx="5">
                  <c:v>14446</c:v>
                </c:pt>
                <c:pt idx="8">
                  <c:v>15458</c:v>
                </c:pt>
                <c:pt idx="11">
                  <c:v>16207</c:v>
                </c:pt>
                <c:pt idx="14">
                  <c:v>17779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308</c:v>
                </c:pt>
                <c:pt idx="3">
                  <c:v>18</c:v>
                </c:pt>
                <c:pt idx="6">
                  <c:v>159</c:v>
                </c:pt>
                <c:pt idx="9">
                  <c:v>237</c:v>
                </c:pt>
                <c:pt idx="12">
                  <c:v>19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9075</c:v>
                </c:pt>
                <c:pt idx="3">
                  <c:v>9251</c:v>
                </c:pt>
                <c:pt idx="6">
                  <c:v>7315</c:v>
                </c:pt>
                <c:pt idx="9">
                  <c:v>7067</c:v>
                </c:pt>
                <c:pt idx="12">
                  <c:v>6565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2087</c:v>
                </c:pt>
                <c:pt idx="3">
                  <c:v>1934</c:v>
                </c:pt>
                <c:pt idx="6">
                  <c:v>1645</c:v>
                </c:pt>
                <c:pt idx="9">
                  <c:v>1343</c:v>
                </c:pt>
                <c:pt idx="12">
                  <c:v>1303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35797</c:v>
                </c:pt>
                <c:pt idx="3">
                  <c:v>37941</c:v>
                </c:pt>
                <c:pt idx="6">
                  <c:v>39867</c:v>
                </c:pt>
                <c:pt idx="9">
                  <c:v>39595</c:v>
                </c:pt>
                <c:pt idx="12">
                  <c:v>40352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702</c:v>
                </c:pt>
                <c:pt idx="3">
                  <c:v>603</c:v>
                </c:pt>
                <c:pt idx="6">
                  <c:v>504</c:v>
                </c:pt>
                <c:pt idx="9">
                  <c:v>411</c:v>
                </c:pt>
                <c:pt idx="12">
                  <c:v>315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62317</c:v>
                </c:pt>
                <c:pt idx="3">
                  <c:v>63748</c:v>
                </c:pt>
                <c:pt idx="6">
                  <c:v>62956</c:v>
                </c:pt>
                <c:pt idx="9">
                  <c:v>65551</c:v>
                </c:pt>
                <c:pt idx="12">
                  <c:v>67690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548032"/>
        <c:axId val="147570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19948</c:v>
                </c:pt>
                <c:pt idx="2">
                  <c:v>#N/A</c:v>
                </c:pt>
                <c:pt idx="3">
                  <c:v>#N/A</c:v>
                </c:pt>
                <c:pt idx="4">
                  <c:v>19545</c:v>
                </c:pt>
                <c:pt idx="5">
                  <c:v>#N/A</c:v>
                </c:pt>
                <c:pt idx="6">
                  <c:v>#N/A</c:v>
                </c:pt>
                <c:pt idx="7">
                  <c:v>15624</c:v>
                </c:pt>
                <c:pt idx="8">
                  <c:v>#N/A</c:v>
                </c:pt>
                <c:pt idx="9">
                  <c:v>#N/A</c:v>
                </c:pt>
                <c:pt idx="10">
                  <c:v>16422</c:v>
                </c:pt>
                <c:pt idx="11">
                  <c:v>#N/A</c:v>
                </c:pt>
                <c:pt idx="12">
                  <c:v>#N/A</c:v>
                </c:pt>
                <c:pt idx="13">
                  <c:v>12831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548032"/>
        <c:axId val="147570688"/>
      </c:lineChart>
      <c:catAx>
        <c:axId val="1475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570688"/>
        <c:crosses val="autoZero"/>
        <c:auto val="1"/>
        <c:lblAlgn val="ctr"/>
        <c:lblOffset val="100"/>
        <c:tickLblSkip val="1"/>
        <c:tickMarkSkip val="1"/>
        <c:noMultiLvlLbl val="0"/>
      </c:catAx>
      <c:valAx>
        <c:axId val="147570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4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225600"/>
        <c:axId val="147235968"/>
      </c:scatterChart>
      <c:valAx>
        <c:axId val="1472256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235968"/>
        <c:crosses val="autoZero"/>
        <c:crossBetween val="midCat"/>
      </c:valAx>
      <c:valAx>
        <c:axId val="147235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2256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11.6</c:v>
                </c:pt>
                <c:pt idx="2">
                  <c:v>10.199999999999999</c:v>
                </c:pt>
                <c:pt idx="3">
                  <c:v>9.6999999999999993</c:v>
                </c:pt>
                <c:pt idx="4">
                  <c:v>9.1</c:v>
                </c:pt>
              </c:numCache>
            </c:numRef>
          </c:xVal>
          <c:yVal>
            <c:numRef>
              <c:f>公会計指標分析・財政指標組合せ分析表!$K$73:$O$73</c:f>
              <c:numCache>
                <c:formatCode>#,##0.0;"▲ "#,##0.0</c:formatCode>
                <c:ptCount val="5"/>
                <c:pt idx="0">
                  <c:v>65</c:v>
                </c:pt>
                <c:pt idx="1">
                  <c:v>63.2</c:v>
                </c:pt>
                <c:pt idx="2">
                  <c:v>51</c:v>
                </c:pt>
                <c:pt idx="3">
                  <c:v>53.3</c:v>
                </c:pt>
                <c:pt idx="4">
                  <c:v>41.9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0"/>
                  <c:y val="8.4996483282726906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0"/>
                  <c:y val="-8.4996483282727721E-3"/>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8145664"/>
        <c:axId val="148147584"/>
      </c:scatterChart>
      <c:valAx>
        <c:axId val="148145664"/>
        <c:scaling>
          <c:orientation val="minMax"/>
          <c:max val="13.2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147584"/>
        <c:crosses val="autoZero"/>
        <c:crossBetween val="midCat"/>
      </c:valAx>
      <c:valAx>
        <c:axId val="148147584"/>
        <c:scaling>
          <c:orientation val="minMax"/>
          <c:max val="71"/>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1456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年度においても，元利償還金の減となる一方で準元利償還金が増となり，元利償還金等の総額としては前年度より増となったが，算入公債費等の増額幅が上回ったため，実質公債費比率の分子は減少した。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当市は，合併前に借入れた地方債の償還を計画的に進めるとともに，新規の借入は合併特例債などの有利な地方債を活用しており，算入公債費等の額は増額傾向にある。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年度においては，分子の額は</a:t>
          </a:r>
          <a:r>
            <a:rPr kumimoji="1" lang="en-US" altLang="ja-JP" sz="1400">
              <a:latin typeface="ＭＳ ゴシック" pitchFamily="49" charset="-128"/>
              <a:ea typeface="ＭＳ ゴシック" pitchFamily="49" charset="-128"/>
            </a:rPr>
            <a:t>3,591</a:t>
          </a:r>
          <a:r>
            <a:rPr kumimoji="1" lang="ja-JP" altLang="en-US" sz="1400">
              <a:latin typeface="ＭＳ ゴシック" pitchFamily="49" charset="-128"/>
              <a:ea typeface="ＭＳ ゴシック" pitchFamily="49" charset="-128"/>
            </a:rPr>
            <a:t>百万円の減となった。退職手当負担見込額など減となっている項目もあるが，地方債現在高の増等により将来負担額としては前年度より</a:t>
          </a:r>
          <a:r>
            <a:rPr kumimoji="1" lang="en-US" altLang="ja-JP" sz="1400">
              <a:latin typeface="ＭＳ ゴシック" pitchFamily="49" charset="-128"/>
              <a:ea typeface="ＭＳ ゴシック" pitchFamily="49" charset="-128"/>
            </a:rPr>
            <a:t>2,040</a:t>
          </a:r>
          <a:r>
            <a:rPr kumimoji="1" lang="ja-JP" altLang="en-US" sz="1400">
              <a:latin typeface="ＭＳ ゴシック" pitchFamily="49" charset="-128"/>
              <a:ea typeface="ＭＳ ゴシック" pitchFamily="49" charset="-128"/>
            </a:rPr>
            <a:t>百万円増となったものの，充当可能財源等は基準財政需要額算入見込額，充当可能基金，充当可能特定歳入のいずれにおいても前年度より増となったことで，将来負担比率の分子総額が抑制された。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前年度から数値の変動はなかった。　</a:t>
          </a:r>
          <a:endParaRPr kumimoji="1" lang="en-US" altLang="ja-JP" sz="1300">
            <a:latin typeface="ＭＳ Ｐゴシック"/>
          </a:endParaRPr>
        </a:p>
        <a:p>
          <a:r>
            <a:rPr kumimoji="1" lang="ja-JP" altLang="en-US" sz="1300">
              <a:latin typeface="ＭＳ Ｐゴシック"/>
            </a:rPr>
            <a:t>　当市では，分子となる基準財政収入額，分母となる基準財政需要額のどちらについても年々増加している傾向にある。</a:t>
          </a:r>
          <a:endParaRPr kumimoji="1" lang="en-US" altLang="ja-JP" sz="1300">
            <a:latin typeface="ＭＳ Ｐゴシック"/>
          </a:endParaRPr>
        </a:p>
        <a:p>
          <a:r>
            <a:rPr kumimoji="1" lang="ja-JP" altLang="en-US" sz="1300">
              <a:latin typeface="ＭＳ Ｐゴシック"/>
            </a:rPr>
            <a:t>　基準財政需要額については，主に合併特例債償還費，社会福祉費などにおいて増加しており，基準財政収入額については地方消費税交付金などが主な増要因となっている。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70" name="直線コネクタ 69"/>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130628</xdr:rowOff>
    </xdr:to>
    <xdr:cxnSp macro="">
      <xdr:nvCxnSpPr>
        <xdr:cNvPr id="73" name="直線コネクタ 72"/>
        <xdr:cNvCxnSpPr/>
      </xdr:nvCxnSpPr>
      <xdr:spPr>
        <a:xfrm flipV="1">
          <a:off x="3225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6" name="直線コネクタ 75"/>
        <xdr:cNvCxnSpPr/>
      </xdr:nvCxnSpPr>
      <xdr:spPr>
        <a:xfrm flipV="1">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147865</xdr:rowOff>
    </xdr:from>
    <xdr:to>
      <xdr:col>3</xdr:col>
      <xdr:colOff>279400</xdr:colOff>
      <xdr:row>44</xdr:row>
      <xdr:rowOff>165100</xdr:rowOff>
    </xdr:to>
    <xdr:cxnSp macro="">
      <xdr:nvCxnSpPr>
        <xdr:cNvPr id="79" name="直線コネクタ 78"/>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9" name="円/楕円 88"/>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34670</xdr:rowOff>
    </xdr:from>
    <xdr:ext cx="762000" cy="259045"/>
    <xdr:sp macro="" textlink="">
      <xdr:nvSpPr>
        <xdr:cNvPr id="90" name="財政力該当値テキスト"/>
        <xdr:cNvSpPr txBox="1"/>
      </xdr:nvSpPr>
      <xdr:spPr>
        <a:xfrm>
          <a:off x="50419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1" name="円/楕円 90"/>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2" name="テキスト ボックス 91"/>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3" name="円/楕円 92"/>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4" name="テキスト ボックス 93"/>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97065</xdr:rowOff>
    </xdr:from>
    <xdr:to>
      <xdr:col>3</xdr:col>
      <xdr:colOff>330200</xdr:colOff>
      <xdr:row>45</xdr:row>
      <xdr:rowOff>27215</xdr:rowOff>
    </xdr:to>
    <xdr:sp macro="" textlink="">
      <xdr:nvSpPr>
        <xdr:cNvPr id="95" name="円/楕円 94"/>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11992</xdr:rowOff>
    </xdr:from>
    <xdr:ext cx="762000" cy="259045"/>
    <xdr:sp macro="" textlink="">
      <xdr:nvSpPr>
        <xdr:cNvPr id="96" name="テキスト ボックス 95"/>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7" name="円/楕円 96"/>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8" name="テキスト ボックス 97"/>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要因として，市民税の増加により経常的な歳入が増加した半面，物件費，維持補修費，繰出金等の歳出も増となったことがあげられる。物件費は児童保育運営事業に係る施設運営委託料の増加，維持補修費等は道路を始め観光，農林施設の維持補修費の増加，繰出金では各種特別会計への繰出金の増加があり，これらの要因が経常収支比率の上昇につながったとい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13208</xdr:rowOff>
    </xdr:to>
    <xdr:cxnSp macro="">
      <xdr:nvCxnSpPr>
        <xdr:cNvPr id="131" name="直線コネクタ 130"/>
        <xdr:cNvCxnSpPr/>
      </xdr:nvCxnSpPr>
      <xdr:spPr>
        <a:xfrm>
          <a:off x="4114800" y="104571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42164</xdr:rowOff>
    </xdr:to>
    <xdr:cxnSp macro="">
      <xdr:nvCxnSpPr>
        <xdr:cNvPr id="134" name="直線コネクタ 133"/>
        <xdr:cNvCxnSpPr/>
      </xdr:nvCxnSpPr>
      <xdr:spPr>
        <a:xfrm flipV="1">
          <a:off x="3225800" y="104571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83312</xdr:rowOff>
    </xdr:from>
    <xdr:to>
      <xdr:col>4</xdr:col>
      <xdr:colOff>482600</xdr:colOff>
      <xdr:row>61</xdr:row>
      <xdr:rowOff>42164</xdr:rowOff>
    </xdr:to>
    <xdr:cxnSp macro="">
      <xdr:nvCxnSpPr>
        <xdr:cNvPr id="137" name="直線コネクタ 136"/>
        <xdr:cNvCxnSpPr/>
      </xdr:nvCxnSpPr>
      <xdr:spPr>
        <a:xfrm>
          <a:off x="2336800" y="1037031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83312</xdr:rowOff>
    </xdr:to>
    <xdr:cxnSp macro="">
      <xdr:nvCxnSpPr>
        <xdr:cNvPr id="140" name="直線コネクタ 139"/>
        <xdr:cNvCxnSpPr/>
      </xdr:nvCxnSpPr>
      <xdr:spPr>
        <a:xfrm>
          <a:off x="1447800" y="103317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133858</xdr:rowOff>
    </xdr:from>
    <xdr:to>
      <xdr:col>7</xdr:col>
      <xdr:colOff>203200</xdr:colOff>
      <xdr:row>61</xdr:row>
      <xdr:rowOff>64008</xdr:rowOff>
    </xdr:to>
    <xdr:sp macro="" textlink="">
      <xdr:nvSpPr>
        <xdr:cNvPr id="150" name="円/楕円 149"/>
        <xdr:cNvSpPr/>
      </xdr:nvSpPr>
      <xdr:spPr>
        <a:xfrm>
          <a:off x="49022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150385</xdr:rowOff>
    </xdr:from>
    <xdr:ext cx="762000" cy="259045"/>
    <xdr:sp macro="" textlink="">
      <xdr:nvSpPr>
        <xdr:cNvPr id="151" name="財政構造の弾力性該当値テキスト"/>
        <xdr:cNvSpPr txBox="1"/>
      </xdr:nvSpPr>
      <xdr:spPr>
        <a:xfrm>
          <a:off x="5041900" y="1026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2" name="円/楕円 151"/>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3" name="テキスト ボックス 152"/>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4" name="円/楕円 153"/>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5" name="テキスト ボックス 154"/>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32512</xdr:rowOff>
    </xdr:from>
    <xdr:to>
      <xdr:col>3</xdr:col>
      <xdr:colOff>330200</xdr:colOff>
      <xdr:row>60</xdr:row>
      <xdr:rowOff>134112</xdr:rowOff>
    </xdr:to>
    <xdr:sp macro="" textlink="">
      <xdr:nvSpPr>
        <xdr:cNvPr id="156" name="円/楕円 155"/>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144289</xdr:rowOff>
    </xdr:from>
    <xdr:ext cx="762000" cy="259045"/>
    <xdr:sp macro="" textlink="">
      <xdr:nvSpPr>
        <xdr:cNvPr id="157" name="テキスト ボックス 156"/>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8" name="円/楕円 157"/>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9" name="テキスト ボックス 158"/>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[117,018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前年度から約</a:t>
          </a:r>
          <a:r>
            <a:rPr kumimoji="1" lang="en-US" altLang="ja-JP" sz="1300">
              <a:latin typeface="ＭＳ Ｐゴシック"/>
            </a:rPr>
            <a:t>2</a:t>
          </a:r>
          <a:r>
            <a:rPr kumimoji="1" lang="ja-JP" altLang="en-US" sz="1300">
              <a:latin typeface="ＭＳ Ｐゴシック"/>
            </a:rPr>
            <a:t>千円増加した。</a:t>
          </a:r>
          <a:endParaRPr kumimoji="1" lang="en-US" altLang="ja-JP" sz="1300">
            <a:latin typeface="ＭＳ Ｐゴシック"/>
          </a:endParaRPr>
        </a:p>
        <a:p>
          <a:r>
            <a:rPr kumimoji="1" lang="ja-JP" altLang="en-US" sz="1300">
              <a:latin typeface="ＭＳ Ｐゴシック"/>
            </a:rPr>
            <a:t>　人件費については，定員適正化計画のもと，一貫とした職員削減から増員傾向に方針転換を行った結果，職員給は増となったものの，委員等報酬や地方公務員共済等負担金の減により前年度より減額となったが，その一方で，公共施設の維持管理に要する物件費，維持補修費が増えたことが影響してい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101110</xdr:rowOff>
    </xdr:from>
    <xdr:to>
      <xdr:col>7</xdr:col>
      <xdr:colOff>152400</xdr:colOff>
      <xdr:row>84</xdr:row>
      <xdr:rowOff>143236</xdr:rowOff>
    </xdr:to>
    <xdr:cxnSp macro="">
      <xdr:nvCxnSpPr>
        <xdr:cNvPr id="194" name="直線コネクタ 193"/>
        <xdr:cNvCxnSpPr/>
      </xdr:nvCxnSpPr>
      <xdr:spPr>
        <a:xfrm>
          <a:off x="4114800" y="14502910"/>
          <a:ext cx="838200" cy="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40624</xdr:rowOff>
    </xdr:from>
    <xdr:to>
      <xdr:col>6</xdr:col>
      <xdr:colOff>0</xdr:colOff>
      <xdr:row>84</xdr:row>
      <xdr:rowOff>101110</xdr:rowOff>
    </xdr:to>
    <xdr:cxnSp macro="">
      <xdr:nvCxnSpPr>
        <xdr:cNvPr id="197" name="直線コネクタ 196"/>
        <xdr:cNvCxnSpPr/>
      </xdr:nvCxnSpPr>
      <xdr:spPr>
        <a:xfrm>
          <a:off x="3225800" y="14442424"/>
          <a:ext cx="889000" cy="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150864</xdr:rowOff>
    </xdr:from>
    <xdr:to>
      <xdr:col>4</xdr:col>
      <xdr:colOff>482600</xdr:colOff>
      <xdr:row>84</xdr:row>
      <xdr:rowOff>40624</xdr:rowOff>
    </xdr:to>
    <xdr:cxnSp macro="">
      <xdr:nvCxnSpPr>
        <xdr:cNvPr id="200" name="直線コネクタ 199"/>
        <xdr:cNvCxnSpPr/>
      </xdr:nvCxnSpPr>
      <xdr:spPr>
        <a:xfrm>
          <a:off x="2336800" y="14381214"/>
          <a:ext cx="889000" cy="6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150864</xdr:rowOff>
    </xdr:from>
    <xdr:to>
      <xdr:col>3</xdr:col>
      <xdr:colOff>279400</xdr:colOff>
      <xdr:row>84</xdr:row>
      <xdr:rowOff>129484</xdr:rowOff>
    </xdr:to>
    <xdr:cxnSp macro="">
      <xdr:nvCxnSpPr>
        <xdr:cNvPr id="203" name="直線コネクタ 202"/>
        <xdr:cNvCxnSpPr/>
      </xdr:nvCxnSpPr>
      <xdr:spPr>
        <a:xfrm flipV="1">
          <a:off x="1447800" y="14381214"/>
          <a:ext cx="889000" cy="15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92436</xdr:rowOff>
    </xdr:from>
    <xdr:to>
      <xdr:col>7</xdr:col>
      <xdr:colOff>203200</xdr:colOff>
      <xdr:row>85</xdr:row>
      <xdr:rowOff>22586</xdr:rowOff>
    </xdr:to>
    <xdr:sp macro="" textlink="">
      <xdr:nvSpPr>
        <xdr:cNvPr id="213" name="円/楕円 212"/>
        <xdr:cNvSpPr/>
      </xdr:nvSpPr>
      <xdr:spPr>
        <a:xfrm>
          <a:off x="4902200" y="144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108963</xdr:rowOff>
    </xdr:from>
    <xdr:ext cx="762000" cy="259045"/>
    <xdr:sp macro="" textlink="">
      <xdr:nvSpPr>
        <xdr:cNvPr id="214" name="人件費・物件費等の状況該当値テキスト"/>
        <xdr:cNvSpPr txBox="1"/>
      </xdr:nvSpPr>
      <xdr:spPr>
        <a:xfrm>
          <a:off x="5041900" y="1433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117,018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50310</xdr:rowOff>
    </xdr:from>
    <xdr:to>
      <xdr:col>6</xdr:col>
      <xdr:colOff>50800</xdr:colOff>
      <xdr:row>84</xdr:row>
      <xdr:rowOff>151910</xdr:rowOff>
    </xdr:to>
    <xdr:sp macro="" textlink="">
      <xdr:nvSpPr>
        <xdr:cNvPr id="215" name="円/楕円 214"/>
        <xdr:cNvSpPr/>
      </xdr:nvSpPr>
      <xdr:spPr>
        <a:xfrm>
          <a:off x="4064000" y="14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136687</xdr:rowOff>
    </xdr:from>
    <xdr:ext cx="736600" cy="259045"/>
    <xdr:sp macro="" textlink="">
      <xdr:nvSpPr>
        <xdr:cNvPr id="216" name="テキスト ボックス 215"/>
        <xdr:cNvSpPr txBox="1"/>
      </xdr:nvSpPr>
      <xdr:spPr>
        <a:xfrm>
          <a:off x="3733800" y="1453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114,923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161274</xdr:rowOff>
    </xdr:from>
    <xdr:to>
      <xdr:col>4</xdr:col>
      <xdr:colOff>533400</xdr:colOff>
      <xdr:row>84</xdr:row>
      <xdr:rowOff>91424</xdr:rowOff>
    </xdr:to>
    <xdr:sp macro="" textlink="">
      <xdr:nvSpPr>
        <xdr:cNvPr id="217" name="円/楕円 216"/>
        <xdr:cNvSpPr/>
      </xdr:nvSpPr>
      <xdr:spPr>
        <a:xfrm>
          <a:off x="3175000" y="143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76201</xdr:rowOff>
    </xdr:from>
    <xdr:ext cx="762000" cy="259045"/>
    <xdr:sp macro="" textlink="">
      <xdr:nvSpPr>
        <xdr:cNvPr id="218" name="テキスト ボックス 217"/>
        <xdr:cNvSpPr txBox="1"/>
      </xdr:nvSpPr>
      <xdr:spPr>
        <a:xfrm>
          <a:off x="2844800" y="144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111,915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100064</xdr:rowOff>
    </xdr:from>
    <xdr:to>
      <xdr:col>3</xdr:col>
      <xdr:colOff>330200</xdr:colOff>
      <xdr:row>84</xdr:row>
      <xdr:rowOff>30214</xdr:rowOff>
    </xdr:to>
    <xdr:sp macro="" textlink="">
      <xdr:nvSpPr>
        <xdr:cNvPr id="219" name="円/楕円 218"/>
        <xdr:cNvSpPr/>
      </xdr:nvSpPr>
      <xdr:spPr>
        <a:xfrm>
          <a:off x="2286000" y="143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14991</xdr:rowOff>
    </xdr:from>
    <xdr:ext cx="762000" cy="259045"/>
    <xdr:sp macro="" textlink="">
      <xdr:nvSpPr>
        <xdr:cNvPr id="220" name="テキスト ボックス 219"/>
        <xdr:cNvSpPr txBox="1"/>
      </xdr:nvSpPr>
      <xdr:spPr>
        <a:xfrm>
          <a:off x="1955800" y="1441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108,871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78684</xdr:rowOff>
    </xdr:from>
    <xdr:to>
      <xdr:col>2</xdr:col>
      <xdr:colOff>127000</xdr:colOff>
      <xdr:row>85</xdr:row>
      <xdr:rowOff>8834</xdr:rowOff>
    </xdr:to>
    <xdr:sp macro="" textlink="">
      <xdr:nvSpPr>
        <xdr:cNvPr id="221" name="円/楕円 220"/>
        <xdr:cNvSpPr/>
      </xdr:nvSpPr>
      <xdr:spPr>
        <a:xfrm>
          <a:off x="1397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165061</xdr:rowOff>
    </xdr:from>
    <xdr:ext cx="762000" cy="259045"/>
    <xdr:sp macro="" textlink="">
      <xdr:nvSpPr>
        <xdr:cNvPr id="222" name="テキスト ボックス 221"/>
        <xdr:cNvSpPr txBox="1"/>
      </xdr:nvSpPr>
      <xdr:spPr>
        <a:xfrm>
          <a:off x="1066800" y="1456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前年度から</a:t>
          </a:r>
          <a:r>
            <a:rPr kumimoji="1" lang="ja-JP" altLang="en-US" sz="1200">
              <a:solidFill>
                <a:schemeClr val="dk1"/>
              </a:solidFill>
              <a:effectLst/>
              <a:latin typeface="+mn-lt"/>
              <a:ea typeface="+mn-ea"/>
              <a:cs typeface="+mn-cs"/>
            </a:rPr>
            <a:t>数値に変動はなく，</a:t>
          </a:r>
          <a:r>
            <a:rPr kumimoji="1" lang="ja-JP" altLang="ja-JP" sz="1200">
              <a:solidFill>
                <a:schemeClr val="dk1"/>
              </a:solidFill>
              <a:effectLst/>
              <a:latin typeface="+mn-lt"/>
              <a:ea typeface="+mn-ea"/>
              <a:cs typeface="+mn-cs"/>
            </a:rPr>
            <a:t>類似団体内平均を</a:t>
          </a:r>
          <a:r>
            <a:rPr kumimoji="1" lang="ja-JP" altLang="en-US" sz="1200">
              <a:solidFill>
                <a:schemeClr val="dk1"/>
              </a:solidFill>
              <a:effectLst/>
              <a:latin typeface="+mn-lt"/>
              <a:ea typeface="+mn-ea"/>
              <a:cs typeface="+mn-cs"/>
            </a:rPr>
            <a:t>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８</a:t>
          </a:r>
          <a:r>
            <a:rPr kumimoji="1" lang="ja-JP" altLang="ja-JP" sz="1200">
              <a:solidFill>
                <a:schemeClr val="dk1"/>
              </a:solidFill>
              <a:effectLst/>
              <a:latin typeface="+mn-lt"/>
              <a:ea typeface="+mn-ea"/>
              <a:cs typeface="+mn-cs"/>
            </a:rPr>
            <a:t>ポイント，全国市平均を１．７ポイント下回っている。今後も</a:t>
          </a:r>
          <a:r>
            <a:rPr kumimoji="1" lang="ja-JP" altLang="en-US" sz="1200">
              <a:solidFill>
                <a:schemeClr val="dk1"/>
              </a:solidFill>
              <a:effectLst/>
              <a:latin typeface="+mn-lt"/>
              <a:ea typeface="+mn-ea"/>
              <a:cs typeface="+mn-cs"/>
            </a:rPr>
            <a:t>国の制度に準拠することを基本としながら，</a:t>
          </a:r>
          <a:r>
            <a:rPr kumimoji="1" lang="ja-JP" altLang="ja-JP" sz="1200">
              <a:solidFill>
                <a:schemeClr val="dk1"/>
              </a:solidFill>
              <a:effectLst/>
              <a:latin typeface="+mn-lt"/>
              <a:ea typeface="+mn-ea"/>
              <a:cs typeface="+mn-cs"/>
            </a:rPr>
            <a:t>より一層の給与の適正化に努める。</a:t>
          </a:r>
          <a:endParaRPr lang="ja-JP" altLang="ja-JP" sz="1200">
            <a:effectLst/>
          </a:endParaRPr>
        </a:p>
        <a:p>
          <a:endParaRPr kumimoji="1" lang="ja-JP" altLang="en-US"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18445</xdr:rowOff>
    </xdr:from>
    <xdr:to>
      <xdr:col>24</xdr:col>
      <xdr:colOff>558800</xdr:colOff>
      <xdr:row>83</xdr:row>
      <xdr:rowOff>18445</xdr:rowOff>
    </xdr:to>
    <xdr:cxnSp macro="">
      <xdr:nvCxnSpPr>
        <xdr:cNvPr id="258" name="直線コネクタ 257"/>
        <xdr:cNvCxnSpPr/>
      </xdr:nvCxnSpPr>
      <xdr:spPr>
        <a:xfrm>
          <a:off x="16179800" y="14248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109462</xdr:rowOff>
    </xdr:from>
    <xdr:to>
      <xdr:col>23</xdr:col>
      <xdr:colOff>406400</xdr:colOff>
      <xdr:row>83</xdr:row>
      <xdr:rowOff>18445</xdr:rowOff>
    </xdr:to>
    <xdr:cxnSp macro="">
      <xdr:nvCxnSpPr>
        <xdr:cNvPr id="261" name="直線コネクタ 260"/>
        <xdr:cNvCxnSpPr/>
      </xdr:nvCxnSpPr>
      <xdr:spPr>
        <a:xfrm>
          <a:off x="15290800" y="141683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86482</xdr:rowOff>
    </xdr:from>
    <xdr:to>
      <xdr:col>22</xdr:col>
      <xdr:colOff>203200</xdr:colOff>
      <xdr:row>82</xdr:row>
      <xdr:rowOff>109462</xdr:rowOff>
    </xdr:to>
    <xdr:cxnSp macro="">
      <xdr:nvCxnSpPr>
        <xdr:cNvPr id="264" name="直線コネクタ 263"/>
        <xdr:cNvCxnSpPr/>
      </xdr:nvCxnSpPr>
      <xdr:spPr>
        <a:xfrm>
          <a:off x="14401800" y="141453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86482</xdr:rowOff>
    </xdr:from>
    <xdr:to>
      <xdr:col>21</xdr:col>
      <xdr:colOff>0</xdr:colOff>
      <xdr:row>87</xdr:row>
      <xdr:rowOff>79527</xdr:rowOff>
    </xdr:to>
    <xdr:cxnSp macro="">
      <xdr:nvCxnSpPr>
        <xdr:cNvPr id="267" name="直線コネクタ 266"/>
        <xdr:cNvCxnSpPr/>
      </xdr:nvCxnSpPr>
      <xdr:spPr>
        <a:xfrm flipV="1">
          <a:off x="13512800" y="14145382"/>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139095</xdr:rowOff>
    </xdr:from>
    <xdr:to>
      <xdr:col>24</xdr:col>
      <xdr:colOff>609600</xdr:colOff>
      <xdr:row>83</xdr:row>
      <xdr:rowOff>69245</xdr:rowOff>
    </xdr:to>
    <xdr:sp macro="" textlink="">
      <xdr:nvSpPr>
        <xdr:cNvPr id="277" name="円/楕円 276"/>
        <xdr:cNvSpPr/>
      </xdr:nvSpPr>
      <xdr:spPr>
        <a:xfrm>
          <a:off x="169672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155622</xdr:rowOff>
    </xdr:from>
    <xdr:ext cx="762000" cy="259045"/>
    <xdr:sp macro="" textlink="">
      <xdr:nvSpPr>
        <xdr:cNvPr id="278" name="給与水準   （国との比較）該当値テキスト"/>
        <xdr:cNvSpPr txBox="1"/>
      </xdr:nvSpPr>
      <xdr:spPr>
        <a:xfrm>
          <a:off x="17106900" y="1404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139095</xdr:rowOff>
    </xdr:from>
    <xdr:to>
      <xdr:col>23</xdr:col>
      <xdr:colOff>457200</xdr:colOff>
      <xdr:row>83</xdr:row>
      <xdr:rowOff>69245</xdr:rowOff>
    </xdr:to>
    <xdr:sp macro="" textlink="">
      <xdr:nvSpPr>
        <xdr:cNvPr id="279" name="円/楕円 278"/>
        <xdr:cNvSpPr/>
      </xdr:nvSpPr>
      <xdr:spPr>
        <a:xfrm>
          <a:off x="16129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79422</xdr:rowOff>
    </xdr:from>
    <xdr:ext cx="736600" cy="259045"/>
    <xdr:sp macro="" textlink="">
      <xdr:nvSpPr>
        <xdr:cNvPr id="280" name="テキスト ボックス 279"/>
        <xdr:cNvSpPr txBox="1"/>
      </xdr:nvSpPr>
      <xdr:spPr>
        <a:xfrm>
          <a:off x="15798800" y="1396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58662</xdr:rowOff>
    </xdr:from>
    <xdr:to>
      <xdr:col>22</xdr:col>
      <xdr:colOff>254000</xdr:colOff>
      <xdr:row>82</xdr:row>
      <xdr:rowOff>160262</xdr:rowOff>
    </xdr:to>
    <xdr:sp macro="" textlink="">
      <xdr:nvSpPr>
        <xdr:cNvPr id="281" name="円/楕円 280"/>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170439</xdr:rowOff>
    </xdr:from>
    <xdr:ext cx="762000" cy="259045"/>
    <xdr:sp macro="" textlink="">
      <xdr:nvSpPr>
        <xdr:cNvPr id="282" name="テキスト ボックス 281"/>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35682</xdr:rowOff>
    </xdr:from>
    <xdr:to>
      <xdr:col>21</xdr:col>
      <xdr:colOff>50800</xdr:colOff>
      <xdr:row>82</xdr:row>
      <xdr:rowOff>137282</xdr:rowOff>
    </xdr:to>
    <xdr:sp macro="" textlink="">
      <xdr:nvSpPr>
        <xdr:cNvPr id="283" name="円/楕円 282"/>
        <xdr:cNvSpPr/>
      </xdr:nvSpPr>
      <xdr:spPr>
        <a:xfrm>
          <a:off x="14351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84" name="テキスト ボックス 283"/>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合併以降，集中改革プランと連動した定員適正化計画のもとで，一貫して職員の削減を行ってきたことから，平成２７年４月１日には定員適正化計画の目標値（合併時から４００人削減）を達成した。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現在は，</a:t>
          </a:r>
          <a:r>
            <a:rPr kumimoji="1" lang="ja-JP" altLang="ja-JP" sz="1200">
              <a:solidFill>
                <a:schemeClr val="dk1"/>
              </a:solidFill>
              <a:effectLst/>
              <a:latin typeface="+mn-lt"/>
              <a:ea typeface="+mn-ea"/>
              <a:cs typeface="+mn-cs"/>
            </a:rPr>
            <a:t>効率的で質の高い行政運営を実現するために，行政需要の変化や地域特性などに配慮した新たな定員管理計画に基づき，職員採用・人員配置を実施し，職員人件費の動向に配慮しつつ，組織運営の安定に努め</a:t>
          </a:r>
          <a:r>
            <a:rPr kumimoji="1" lang="ja-JP" altLang="en-US" sz="1200">
              <a:solidFill>
                <a:schemeClr val="dk1"/>
              </a:solidFill>
              <a:effectLst/>
              <a:latin typeface="+mn-lt"/>
              <a:ea typeface="+mn-ea"/>
              <a:cs typeface="+mn-cs"/>
            </a:rPr>
            <a:t>ている</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前年度から０．０５人増加したものの，全国及び県平均を下回る状況には変わりなく，今後も適正な定員管理に努める。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114427</xdr:rowOff>
    </xdr:from>
    <xdr:to>
      <xdr:col>24</xdr:col>
      <xdr:colOff>558800</xdr:colOff>
      <xdr:row>62</xdr:row>
      <xdr:rowOff>126492</xdr:rowOff>
    </xdr:to>
    <xdr:cxnSp macro="">
      <xdr:nvCxnSpPr>
        <xdr:cNvPr id="319" name="直線コネクタ 318"/>
        <xdr:cNvCxnSpPr/>
      </xdr:nvCxnSpPr>
      <xdr:spPr>
        <a:xfrm>
          <a:off x="16179800" y="1074432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13081</xdr:rowOff>
    </xdr:from>
    <xdr:to>
      <xdr:col>23</xdr:col>
      <xdr:colOff>406400</xdr:colOff>
      <xdr:row>62</xdr:row>
      <xdr:rowOff>114427</xdr:rowOff>
    </xdr:to>
    <xdr:cxnSp macro="">
      <xdr:nvCxnSpPr>
        <xdr:cNvPr id="322" name="直線コネクタ 321"/>
        <xdr:cNvCxnSpPr/>
      </xdr:nvCxnSpPr>
      <xdr:spPr>
        <a:xfrm>
          <a:off x="15290800" y="1064298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13081</xdr:rowOff>
    </xdr:from>
    <xdr:to>
      <xdr:col>22</xdr:col>
      <xdr:colOff>203200</xdr:colOff>
      <xdr:row>62</xdr:row>
      <xdr:rowOff>29972</xdr:rowOff>
    </xdr:to>
    <xdr:cxnSp macro="">
      <xdr:nvCxnSpPr>
        <xdr:cNvPr id="325" name="直線コネクタ 324"/>
        <xdr:cNvCxnSpPr/>
      </xdr:nvCxnSpPr>
      <xdr:spPr>
        <a:xfrm flipV="1">
          <a:off x="14401800" y="1064298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29972</xdr:rowOff>
    </xdr:from>
    <xdr:to>
      <xdr:col>21</xdr:col>
      <xdr:colOff>0</xdr:colOff>
      <xdr:row>62</xdr:row>
      <xdr:rowOff>63754</xdr:rowOff>
    </xdr:to>
    <xdr:cxnSp macro="">
      <xdr:nvCxnSpPr>
        <xdr:cNvPr id="328" name="直線コネクタ 327"/>
        <xdr:cNvCxnSpPr/>
      </xdr:nvCxnSpPr>
      <xdr:spPr>
        <a:xfrm flipV="1">
          <a:off x="13512800" y="106598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75692</xdr:rowOff>
    </xdr:from>
    <xdr:to>
      <xdr:col>24</xdr:col>
      <xdr:colOff>609600</xdr:colOff>
      <xdr:row>63</xdr:row>
      <xdr:rowOff>5842</xdr:rowOff>
    </xdr:to>
    <xdr:sp macro="" textlink="">
      <xdr:nvSpPr>
        <xdr:cNvPr id="338" name="円/楕円 337"/>
        <xdr:cNvSpPr/>
      </xdr:nvSpPr>
      <xdr:spPr>
        <a:xfrm>
          <a:off x="16967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92219</xdr:rowOff>
    </xdr:from>
    <xdr:ext cx="762000" cy="259045"/>
    <xdr:sp macro="" textlink="">
      <xdr:nvSpPr>
        <xdr:cNvPr id="339" name="定員管理の状況該当値テキスト"/>
        <xdr:cNvSpPr txBox="1"/>
      </xdr:nvSpPr>
      <xdr:spPr>
        <a:xfrm>
          <a:off x="17106900" y="1055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63627</xdr:rowOff>
    </xdr:from>
    <xdr:to>
      <xdr:col>23</xdr:col>
      <xdr:colOff>457200</xdr:colOff>
      <xdr:row>62</xdr:row>
      <xdr:rowOff>165227</xdr:rowOff>
    </xdr:to>
    <xdr:sp macro="" textlink="">
      <xdr:nvSpPr>
        <xdr:cNvPr id="340" name="円/楕円 339"/>
        <xdr:cNvSpPr/>
      </xdr:nvSpPr>
      <xdr:spPr>
        <a:xfrm>
          <a:off x="16129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150004</xdr:rowOff>
    </xdr:from>
    <xdr:ext cx="736600" cy="259045"/>
    <xdr:sp macro="" textlink="">
      <xdr:nvSpPr>
        <xdr:cNvPr id="341" name="テキスト ボックス 340"/>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133731</xdr:rowOff>
    </xdr:from>
    <xdr:to>
      <xdr:col>22</xdr:col>
      <xdr:colOff>254000</xdr:colOff>
      <xdr:row>62</xdr:row>
      <xdr:rowOff>63881</xdr:rowOff>
    </xdr:to>
    <xdr:sp macro="" textlink="">
      <xdr:nvSpPr>
        <xdr:cNvPr id="342" name="円/楕円 341"/>
        <xdr:cNvSpPr/>
      </xdr:nvSpPr>
      <xdr:spPr>
        <a:xfrm>
          <a:off x="15240000" y="105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74058</xdr:rowOff>
    </xdr:from>
    <xdr:ext cx="762000" cy="259045"/>
    <xdr:sp macro="" textlink="">
      <xdr:nvSpPr>
        <xdr:cNvPr id="343" name="テキスト ボックス 342"/>
        <xdr:cNvSpPr txBox="1"/>
      </xdr:nvSpPr>
      <xdr:spPr>
        <a:xfrm>
          <a:off x="14909800" y="1036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150622</xdr:rowOff>
    </xdr:from>
    <xdr:to>
      <xdr:col>21</xdr:col>
      <xdr:colOff>50800</xdr:colOff>
      <xdr:row>62</xdr:row>
      <xdr:rowOff>80772</xdr:rowOff>
    </xdr:to>
    <xdr:sp macro="" textlink="">
      <xdr:nvSpPr>
        <xdr:cNvPr id="344" name="円/楕円 343"/>
        <xdr:cNvSpPr/>
      </xdr:nvSpPr>
      <xdr:spPr>
        <a:xfrm>
          <a:off x="14351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65549</xdr:rowOff>
    </xdr:from>
    <xdr:ext cx="762000" cy="259045"/>
    <xdr:sp macro="" textlink="">
      <xdr:nvSpPr>
        <xdr:cNvPr id="345" name="テキスト ボックス 344"/>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12954</xdr:rowOff>
    </xdr:from>
    <xdr:to>
      <xdr:col>19</xdr:col>
      <xdr:colOff>533400</xdr:colOff>
      <xdr:row>62</xdr:row>
      <xdr:rowOff>114554</xdr:rowOff>
    </xdr:to>
    <xdr:sp macro="" textlink="">
      <xdr:nvSpPr>
        <xdr:cNvPr id="346" name="円/楕円 345"/>
        <xdr:cNvSpPr/>
      </xdr:nvSpPr>
      <xdr:spPr>
        <a:xfrm>
          <a:off x="13462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99331</xdr:rowOff>
    </xdr:from>
    <xdr:ext cx="762000" cy="259045"/>
    <xdr:sp macro="" textlink="">
      <xdr:nvSpPr>
        <xdr:cNvPr id="347" name="テキスト ボックス 346"/>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0.6</a:t>
          </a:r>
          <a:r>
            <a:rPr kumimoji="1" lang="ja-JP" altLang="en-US" sz="1300">
              <a:latin typeface="ＭＳ Ｐゴシック"/>
            </a:rPr>
            <a:t>ポイント改善したが，類似団体を上回っている。</a:t>
          </a:r>
          <a:endParaRPr kumimoji="1" lang="en-US" altLang="ja-JP" sz="1300">
            <a:latin typeface="ＭＳ Ｐゴシック"/>
          </a:endParaRPr>
        </a:p>
        <a:p>
          <a:r>
            <a:rPr kumimoji="1" lang="ja-JP" altLang="en-US" sz="1300">
              <a:latin typeface="ＭＳ Ｐゴシック"/>
            </a:rPr>
            <a:t>　主要因は前年度より元利償還金が減少したことと，元利償還金及び準元利償還金に係る基準財政需要額が増となったことがあげられる。今後も大規模建設事業を控えており公債費の増加は見込まれるものの，交付税</a:t>
          </a:r>
          <a:r>
            <a:rPr kumimoji="1" lang="ja-JP" altLang="ja-JP" sz="1300">
              <a:solidFill>
                <a:schemeClr val="dk1"/>
              </a:solidFill>
              <a:effectLst/>
              <a:latin typeface="+mn-lt"/>
              <a:ea typeface="+mn-ea"/>
              <a:cs typeface="+mn-cs"/>
            </a:rPr>
            <a:t>算入率の高い地方債発行に</a:t>
          </a:r>
          <a:r>
            <a:rPr kumimoji="1" lang="ja-JP" altLang="en-US" sz="1300">
              <a:solidFill>
                <a:schemeClr val="dk1"/>
              </a:solidFill>
              <a:effectLst/>
              <a:latin typeface="+mn-lt"/>
              <a:ea typeface="+mn-ea"/>
              <a:cs typeface="+mn-cs"/>
            </a:rPr>
            <a:t>より急激な上昇は抑えられるが，適正な事業実施を図り，健全な財政運営に努める必要がある。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167894</xdr:rowOff>
    </xdr:to>
    <xdr:cxnSp macro="">
      <xdr:nvCxnSpPr>
        <xdr:cNvPr id="379" name="直線コネクタ 378"/>
        <xdr:cNvCxnSpPr/>
      </xdr:nvCxnSpPr>
      <xdr:spPr>
        <a:xfrm flipV="1">
          <a:off x="16179800" y="71394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167894</xdr:rowOff>
    </xdr:from>
    <xdr:to>
      <xdr:col>23</xdr:col>
      <xdr:colOff>406400</xdr:colOff>
      <xdr:row>42</xdr:row>
      <xdr:rowOff>44704</xdr:rowOff>
    </xdr:to>
    <xdr:cxnSp macro="">
      <xdr:nvCxnSpPr>
        <xdr:cNvPr id="382" name="直線コネクタ 381"/>
        <xdr:cNvCxnSpPr/>
      </xdr:nvCxnSpPr>
      <xdr:spPr>
        <a:xfrm flipV="1">
          <a:off x="15290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43</xdr:row>
      <xdr:rowOff>8382</xdr:rowOff>
    </xdr:to>
    <xdr:cxnSp macro="">
      <xdr:nvCxnSpPr>
        <xdr:cNvPr id="385" name="直線コネクタ 384"/>
        <xdr:cNvCxnSpPr/>
      </xdr:nvCxnSpPr>
      <xdr:spPr>
        <a:xfrm flipV="1">
          <a:off x="14401800" y="72456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124206</xdr:rowOff>
    </xdr:to>
    <xdr:cxnSp macro="">
      <xdr:nvCxnSpPr>
        <xdr:cNvPr id="388" name="直線コネクタ 387"/>
        <xdr:cNvCxnSpPr/>
      </xdr:nvCxnSpPr>
      <xdr:spPr>
        <a:xfrm flipV="1">
          <a:off x="13512800" y="73807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8" name="円/楕円 397"/>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31259</xdr:rowOff>
    </xdr:from>
    <xdr:ext cx="762000" cy="259045"/>
    <xdr:sp macro="" textlink="">
      <xdr:nvSpPr>
        <xdr:cNvPr id="399"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117094</xdr:rowOff>
    </xdr:from>
    <xdr:to>
      <xdr:col>23</xdr:col>
      <xdr:colOff>457200</xdr:colOff>
      <xdr:row>42</xdr:row>
      <xdr:rowOff>47244</xdr:rowOff>
    </xdr:to>
    <xdr:sp macro="" textlink="">
      <xdr:nvSpPr>
        <xdr:cNvPr id="400" name="円/楕円 399"/>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32021</xdr:rowOff>
    </xdr:from>
    <xdr:ext cx="736600" cy="259045"/>
    <xdr:sp macro="" textlink="">
      <xdr:nvSpPr>
        <xdr:cNvPr id="401" name="テキスト ボックス 400"/>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402" name="円/楕円 401"/>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3" name="テキスト ボックス 402"/>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406" name="円/楕円 405"/>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159783</xdr:rowOff>
    </xdr:from>
    <xdr:ext cx="762000" cy="259045"/>
    <xdr:sp macro="" textlink="">
      <xdr:nvSpPr>
        <xdr:cNvPr id="407" name="テキスト ボックス 406"/>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11.4</a:t>
          </a:r>
          <a:r>
            <a:rPr kumimoji="1" lang="ja-JP" altLang="en-US" sz="1300">
              <a:latin typeface="ＭＳ Ｐゴシック"/>
            </a:rPr>
            <a:t>ポイント改善し，類似団体平均を下回る結果となった。</a:t>
          </a:r>
          <a:endParaRPr kumimoji="1" lang="en-US" altLang="ja-JP" sz="1300">
            <a:latin typeface="ＭＳ Ｐゴシック"/>
          </a:endParaRPr>
        </a:p>
        <a:p>
          <a:r>
            <a:rPr kumimoji="1" lang="ja-JP" altLang="en-US" sz="1300">
              <a:latin typeface="ＭＳ Ｐゴシック"/>
            </a:rPr>
            <a:t>　主な要因は，将来負担に対する充当可能財源の増加であり，基金積立額の増と合併特例債の発行による基準財政需要額算入見込額の増が大きく影響した。</a:t>
          </a:r>
          <a:endParaRPr kumimoji="1" lang="en-US" altLang="ja-JP" sz="1300">
            <a:latin typeface="ＭＳ Ｐゴシック"/>
          </a:endParaRPr>
        </a:p>
        <a:p>
          <a:r>
            <a:rPr kumimoji="1" lang="ja-JP" altLang="en-US" sz="1300">
              <a:latin typeface="ＭＳ Ｐゴシック"/>
            </a:rPr>
            <a:t>　しかし，地方債現在高は増加しており，今後も大規模建設事業を控えていることから，事業の適正実施を図り，健全な財政運営に努める必要がある。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51465</xdr:rowOff>
    </xdr:from>
    <xdr:to>
      <xdr:col>24</xdr:col>
      <xdr:colOff>558800</xdr:colOff>
      <xdr:row>17</xdr:row>
      <xdr:rowOff>11007</xdr:rowOff>
    </xdr:to>
    <xdr:cxnSp macro="">
      <xdr:nvCxnSpPr>
        <xdr:cNvPr id="443" name="直線コネクタ 442"/>
        <xdr:cNvCxnSpPr/>
      </xdr:nvCxnSpPr>
      <xdr:spPr>
        <a:xfrm flipV="1">
          <a:off x="16179800" y="2794665"/>
          <a:ext cx="8382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156029</xdr:rowOff>
    </xdr:from>
    <xdr:to>
      <xdr:col>23</xdr:col>
      <xdr:colOff>406400</xdr:colOff>
      <xdr:row>17</xdr:row>
      <xdr:rowOff>11007</xdr:rowOff>
    </xdr:to>
    <xdr:cxnSp macro="">
      <xdr:nvCxnSpPr>
        <xdr:cNvPr id="446" name="直線コネクタ 445"/>
        <xdr:cNvCxnSpPr/>
      </xdr:nvCxnSpPr>
      <xdr:spPr>
        <a:xfrm>
          <a:off x="15290800" y="289922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32009</xdr:rowOff>
    </xdr:from>
    <xdr:ext cx="736600" cy="259045"/>
    <xdr:sp macro="" textlink="">
      <xdr:nvSpPr>
        <xdr:cNvPr id="448" name="テキスト ボックス 447"/>
        <xdr:cNvSpPr txBox="1"/>
      </xdr:nvSpPr>
      <xdr:spPr>
        <a:xfrm>
          <a:off x="15798800" y="243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156029</xdr:rowOff>
    </xdr:from>
    <xdr:to>
      <xdr:col>22</xdr:col>
      <xdr:colOff>203200</xdr:colOff>
      <xdr:row>17</xdr:row>
      <xdr:rowOff>124762</xdr:rowOff>
    </xdr:to>
    <xdr:cxnSp macro="">
      <xdr:nvCxnSpPr>
        <xdr:cNvPr id="449" name="直線コネクタ 448"/>
        <xdr:cNvCxnSpPr/>
      </xdr:nvCxnSpPr>
      <xdr:spPr>
        <a:xfrm flipV="1">
          <a:off x="14401800" y="2899229"/>
          <a:ext cx="889000" cy="14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19369</xdr:rowOff>
    </xdr:from>
    <xdr:ext cx="762000" cy="259045"/>
    <xdr:sp macro="" textlink="">
      <xdr:nvSpPr>
        <xdr:cNvPr id="451" name="テキスト ボックス 450"/>
        <xdr:cNvSpPr txBox="1"/>
      </xdr:nvSpPr>
      <xdr:spPr>
        <a:xfrm>
          <a:off x="14909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124762</xdr:rowOff>
    </xdr:from>
    <xdr:to>
      <xdr:col>21</xdr:col>
      <xdr:colOff>0</xdr:colOff>
      <xdr:row>17</xdr:row>
      <xdr:rowOff>145445</xdr:rowOff>
    </xdr:to>
    <xdr:cxnSp macro="">
      <xdr:nvCxnSpPr>
        <xdr:cNvPr id="452" name="直線コネクタ 451"/>
        <xdr:cNvCxnSpPr/>
      </xdr:nvCxnSpPr>
      <xdr:spPr>
        <a:xfrm flipV="1">
          <a:off x="13512800" y="303941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63033</xdr:rowOff>
    </xdr:from>
    <xdr:ext cx="762000" cy="259045"/>
    <xdr:sp macro="" textlink="">
      <xdr:nvSpPr>
        <xdr:cNvPr id="454" name="テキスト ボックス 453"/>
        <xdr:cNvSpPr txBox="1"/>
      </xdr:nvSpPr>
      <xdr:spPr>
        <a:xfrm>
          <a:off x="14020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160702</xdr:rowOff>
    </xdr:from>
    <xdr:ext cx="762000" cy="259045"/>
    <xdr:sp macro="" textlink="">
      <xdr:nvSpPr>
        <xdr:cNvPr id="456" name="テキスト ボックス 455"/>
        <xdr:cNvSpPr txBox="1"/>
      </xdr:nvSpPr>
      <xdr:spPr>
        <a:xfrm>
          <a:off x="13131800" y="25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665</xdr:rowOff>
    </xdr:from>
    <xdr:to>
      <xdr:col>24</xdr:col>
      <xdr:colOff>609600</xdr:colOff>
      <xdr:row>16</xdr:row>
      <xdr:rowOff>102265</xdr:rowOff>
    </xdr:to>
    <xdr:sp macro="" textlink="">
      <xdr:nvSpPr>
        <xdr:cNvPr id="462" name="円/楕円 461"/>
        <xdr:cNvSpPr/>
      </xdr:nvSpPr>
      <xdr:spPr>
        <a:xfrm>
          <a:off x="16967200" y="27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17192</xdr:rowOff>
    </xdr:from>
    <xdr:ext cx="762000" cy="259045"/>
    <xdr:sp macro="" textlink="">
      <xdr:nvSpPr>
        <xdr:cNvPr id="463" name="将来負担の状況該当値テキスト"/>
        <xdr:cNvSpPr txBox="1"/>
      </xdr:nvSpPr>
      <xdr:spPr>
        <a:xfrm>
          <a:off x="171069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131657</xdr:rowOff>
    </xdr:from>
    <xdr:to>
      <xdr:col>23</xdr:col>
      <xdr:colOff>457200</xdr:colOff>
      <xdr:row>17</xdr:row>
      <xdr:rowOff>61807</xdr:rowOff>
    </xdr:to>
    <xdr:sp macro="" textlink="">
      <xdr:nvSpPr>
        <xdr:cNvPr id="464" name="円/楕円 463"/>
        <xdr:cNvSpPr/>
      </xdr:nvSpPr>
      <xdr:spPr>
        <a:xfrm>
          <a:off x="16129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46584</xdr:rowOff>
    </xdr:from>
    <xdr:ext cx="736600" cy="259045"/>
    <xdr:sp macro="" textlink="">
      <xdr:nvSpPr>
        <xdr:cNvPr id="465" name="テキスト ボックス 464"/>
        <xdr:cNvSpPr txBox="1"/>
      </xdr:nvSpPr>
      <xdr:spPr>
        <a:xfrm>
          <a:off x="15798800" y="296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105229</xdr:rowOff>
    </xdr:from>
    <xdr:to>
      <xdr:col>22</xdr:col>
      <xdr:colOff>254000</xdr:colOff>
      <xdr:row>17</xdr:row>
      <xdr:rowOff>35379</xdr:rowOff>
    </xdr:to>
    <xdr:sp macro="" textlink="">
      <xdr:nvSpPr>
        <xdr:cNvPr id="466" name="円/楕円 465"/>
        <xdr:cNvSpPr/>
      </xdr:nvSpPr>
      <xdr:spPr>
        <a:xfrm>
          <a:off x="15240000" y="2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20156</xdr:rowOff>
    </xdr:from>
    <xdr:ext cx="762000" cy="259045"/>
    <xdr:sp macro="" textlink="">
      <xdr:nvSpPr>
        <xdr:cNvPr id="467" name="テキスト ボックス 466"/>
        <xdr:cNvSpPr txBox="1"/>
      </xdr:nvSpPr>
      <xdr:spPr>
        <a:xfrm>
          <a:off x="14909800" y="293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73962</xdr:rowOff>
    </xdr:from>
    <xdr:to>
      <xdr:col>21</xdr:col>
      <xdr:colOff>50800</xdr:colOff>
      <xdr:row>18</xdr:row>
      <xdr:rowOff>4112</xdr:rowOff>
    </xdr:to>
    <xdr:sp macro="" textlink="">
      <xdr:nvSpPr>
        <xdr:cNvPr id="468" name="円/楕円 467"/>
        <xdr:cNvSpPr/>
      </xdr:nvSpPr>
      <xdr:spPr>
        <a:xfrm>
          <a:off x="14351000" y="29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160339</xdr:rowOff>
    </xdr:from>
    <xdr:ext cx="762000" cy="259045"/>
    <xdr:sp macro="" textlink="">
      <xdr:nvSpPr>
        <xdr:cNvPr id="469" name="テキスト ボックス 468"/>
        <xdr:cNvSpPr txBox="1"/>
      </xdr:nvSpPr>
      <xdr:spPr>
        <a:xfrm>
          <a:off x="14020800" y="307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94645</xdr:rowOff>
    </xdr:from>
    <xdr:to>
      <xdr:col>19</xdr:col>
      <xdr:colOff>533400</xdr:colOff>
      <xdr:row>18</xdr:row>
      <xdr:rowOff>24795</xdr:rowOff>
    </xdr:to>
    <xdr:sp macro="" textlink="">
      <xdr:nvSpPr>
        <xdr:cNvPr id="470" name="円/楕円 469"/>
        <xdr:cNvSpPr/>
      </xdr:nvSpPr>
      <xdr:spPr>
        <a:xfrm>
          <a:off x="13462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9572</xdr:rowOff>
    </xdr:from>
    <xdr:ext cx="762000" cy="259045"/>
    <xdr:sp macro="" textlink="">
      <xdr:nvSpPr>
        <xdr:cNvPr id="471" name="テキスト ボックス 470"/>
        <xdr:cNvSpPr txBox="1"/>
      </xdr:nvSpPr>
      <xdr:spPr>
        <a:xfrm>
          <a:off x="13131800" y="30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に変動はなく，類似団体の平均値を下回る結果となっている。前年度まで定員適正化計画のもと，一貫とした職員削減を行ったが，業務量に応じた職員配置を行えるよう増員傾向に方針を転換している。結果として職員給は増となったが，委員報酬及び地方公務員共済等負担金の減により数値変動はなか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37193</xdr:rowOff>
    </xdr:from>
    <xdr:to>
      <xdr:col>7</xdr:col>
      <xdr:colOff>15875</xdr:colOff>
      <xdr:row>33</xdr:row>
      <xdr:rowOff>37193</xdr:rowOff>
    </xdr:to>
    <xdr:cxnSp macro="">
      <xdr:nvCxnSpPr>
        <xdr:cNvPr id="68" name="直線コネクタ 67"/>
        <xdr:cNvCxnSpPr/>
      </xdr:nvCxnSpPr>
      <xdr:spPr>
        <a:xfrm>
          <a:off x="3987800" y="5695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37193</xdr:rowOff>
    </xdr:from>
    <xdr:to>
      <xdr:col>5</xdr:col>
      <xdr:colOff>549275</xdr:colOff>
      <xdr:row>34</xdr:row>
      <xdr:rowOff>61686</xdr:rowOff>
    </xdr:to>
    <xdr:cxnSp macro="">
      <xdr:nvCxnSpPr>
        <xdr:cNvPr id="71" name="直線コネクタ 70"/>
        <xdr:cNvCxnSpPr/>
      </xdr:nvCxnSpPr>
      <xdr:spPr>
        <a:xfrm flipV="1">
          <a:off x="3098800" y="56950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61686</xdr:rowOff>
    </xdr:from>
    <xdr:to>
      <xdr:col>4</xdr:col>
      <xdr:colOff>346075</xdr:colOff>
      <xdr:row>34</xdr:row>
      <xdr:rowOff>127000</xdr:rowOff>
    </xdr:to>
    <xdr:cxnSp macro="">
      <xdr:nvCxnSpPr>
        <xdr:cNvPr id="74" name="直線コネクタ 73"/>
        <xdr:cNvCxnSpPr/>
      </xdr:nvCxnSpPr>
      <xdr:spPr>
        <a:xfrm flipV="1">
          <a:off x="2209800" y="5890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86178</xdr:rowOff>
    </xdr:to>
    <xdr:cxnSp macro="">
      <xdr:nvCxnSpPr>
        <xdr:cNvPr id="77" name="直線コネクタ 76"/>
        <xdr:cNvCxnSpPr/>
      </xdr:nvCxnSpPr>
      <xdr:spPr>
        <a:xfrm flipV="1">
          <a:off x="1320800" y="595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157843</xdr:rowOff>
    </xdr:from>
    <xdr:to>
      <xdr:col>7</xdr:col>
      <xdr:colOff>66675</xdr:colOff>
      <xdr:row>33</xdr:row>
      <xdr:rowOff>87993</xdr:rowOff>
    </xdr:to>
    <xdr:sp macro="" textlink="">
      <xdr:nvSpPr>
        <xdr:cNvPr id="87" name="円/楕円 86"/>
        <xdr:cNvSpPr/>
      </xdr:nvSpPr>
      <xdr:spPr>
        <a:xfrm>
          <a:off x="47752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66420</xdr:rowOff>
    </xdr:from>
    <xdr:ext cx="762000" cy="259045"/>
    <xdr:sp macro="" textlink="">
      <xdr:nvSpPr>
        <xdr:cNvPr id="88" name="人件費該当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157843</xdr:rowOff>
    </xdr:from>
    <xdr:to>
      <xdr:col>5</xdr:col>
      <xdr:colOff>600075</xdr:colOff>
      <xdr:row>33</xdr:row>
      <xdr:rowOff>87993</xdr:rowOff>
    </xdr:to>
    <xdr:sp macro="" textlink="">
      <xdr:nvSpPr>
        <xdr:cNvPr id="89" name="円/楕円 88"/>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98170</xdr:rowOff>
    </xdr:from>
    <xdr:ext cx="736600" cy="259045"/>
    <xdr:sp macro="" textlink="">
      <xdr:nvSpPr>
        <xdr:cNvPr id="90" name="テキスト ボックス 89"/>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10886</xdr:rowOff>
    </xdr:from>
    <xdr:to>
      <xdr:col>4</xdr:col>
      <xdr:colOff>396875</xdr:colOff>
      <xdr:row>34</xdr:row>
      <xdr:rowOff>112486</xdr:rowOff>
    </xdr:to>
    <xdr:sp macro="" textlink="">
      <xdr:nvSpPr>
        <xdr:cNvPr id="91" name="円/楕円 90"/>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122663</xdr:rowOff>
    </xdr:from>
    <xdr:ext cx="762000" cy="259045"/>
    <xdr:sp macro="" textlink="">
      <xdr:nvSpPr>
        <xdr:cNvPr id="92" name="テキスト ボックス 91"/>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35378</xdr:rowOff>
    </xdr:from>
    <xdr:to>
      <xdr:col>1</xdr:col>
      <xdr:colOff>676275</xdr:colOff>
      <xdr:row>35</xdr:row>
      <xdr:rowOff>136978</xdr:rowOff>
    </xdr:to>
    <xdr:sp macro="" textlink="">
      <xdr:nvSpPr>
        <xdr:cNvPr id="95" name="円/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0.4</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緊急雇用創出事業の終了に伴い，非常勤職員に係る賃金が減少したが，橋りょう点検・長寿命化計画策定や固定資産税等評価替に要する委託料の増等により，全体として経常的支出が増加したことが主な要因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76200</xdr:rowOff>
    </xdr:from>
    <xdr:to>
      <xdr:col>24</xdr:col>
      <xdr:colOff>31750</xdr:colOff>
      <xdr:row>21</xdr:row>
      <xdr:rowOff>69850</xdr:rowOff>
    </xdr:to>
    <xdr:cxnSp macro="">
      <xdr:nvCxnSpPr>
        <xdr:cNvPr id="124" name="直線コネクタ 123"/>
        <xdr:cNvCxnSpPr/>
      </xdr:nvCxnSpPr>
      <xdr:spPr>
        <a:xfrm flipV="1">
          <a:off x="16510000" y="24765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162577</xdr:rowOff>
    </xdr:from>
    <xdr:ext cx="762000" cy="259045"/>
    <xdr:sp macro="" textlink="">
      <xdr:nvSpPr>
        <xdr:cNvPr id="127" name="物件費最大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14</xdr:row>
      <xdr:rowOff>76200</xdr:rowOff>
    </xdr:from>
    <xdr:to>
      <xdr:col>24</xdr:col>
      <xdr:colOff>120650</xdr:colOff>
      <xdr:row>14</xdr:row>
      <xdr:rowOff>76200</xdr:rowOff>
    </xdr:to>
    <xdr:cxnSp macro="">
      <xdr:nvCxnSpPr>
        <xdr:cNvPr id="128" name="直線コネクタ 127"/>
        <xdr:cNvCxnSpPr/>
      </xdr:nvCxnSpPr>
      <xdr:spPr>
        <a:xfrm>
          <a:off x="16421100" y="247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25400</xdr:rowOff>
    </xdr:from>
    <xdr:to>
      <xdr:col>24</xdr:col>
      <xdr:colOff>31750</xdr:colOff>
      <xdr:row>14</xdr:row>
      <xdr:rowOff>76200</xdr:rowOff>
    </xdr:to>
    <xdr:cxnSp macro="">
      <xdr:nvCxnSpPr>
        <xdr:cNvPr id="129" name="直線コネクタ 128"/>
        <xdr:cNvCxnSpPr/>
      </xdr:nvCxnSpPr>
      <xdr:spPr>
        <a:xfrm>
          <a:off x="15671800" y="2425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31" name="フローチャート :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25400</xdr:rowOff>
    </xdr:from>
    <xdr:to>
      <xdr:col>22</xdr:col>
      <xdr:colOff>565150</xdr:colOff>
      <xdr:row>14</xdr:row>
      <xdr:rowOff>76200</xdr:rowOff>
    </xdr:to>
    <xdr:cxnSp macro="">
      <xdr:nvCxnSpPr>
        <xdr:cNvPr id="132" name="直線コネクタ 131"/>
        <xdr:cNvCxnSpPr/>
      </xdr:nvCxnSpPr>
      <xdr:spPr>
        <a:xfrm flipV="1">
          <a:off x="14782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44450</xdr:rowOff>
    </xdr:from>
    <xdr:to>
      <xdr:col>22</xdr:col>
      <xdr:colOff>615950</xdr:colOff>
      <xdr:row>17</xdr:row>
      <xdr:rowOff>146050</xdr:rowOff>
    </xdr:to>
    <xdr:sp macro="" textlink="">
      <xdr:nvSpPr>
        <xdr:cNvPr id="133" name="フローチャート : 判断 132"/>
        <xdr:cNvSpPr/>
      </xdr:nvSpPr>
      <xdr:spPr>
        <a:xfrm>
          <a:off x="15621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34" name="テキスト ボックス 133"/>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76200</xdr:rowOff>
    </xdr:to>
    <xdr:cxnSp macro="">
      <xdr:nvCxnSpPr>
        <xdr:cNvPr id="135" name="直線コネクタ 134"/>
        <xdr:cNvCxnSpPr/>
      </xdr:nvCxnSpPr>
      <xdr:spPr>
        <a:xfrm>
          <a:off x="13893800" y="237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107950</xdr:rowOff>
    </xdr:from>
    <xdr:to>
      <xdr:col>21</xdr:col>
      <xdr:colOff>412750</xdr:colOff>
      <xdr:row>18</xdr:row>
      <xdr:rowOff>38100</xdr:rowOff>
    </xdr:to>
    <xdr:sp macro="" textlink="">
      <xdr:nvSpPr>
        <xdr:cNvPr id="136" name="フローチャート : 判断 135"/>
        <xdr:cNvSpPr/>
      </xdr:nvSpPr>
      <xdr:spPr>
        <a:xfrm>
          <a:off x="14732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22877</xdr:rowOff>
    </xdr:from>
    <xdr:ext cx="762000" cy="259045"/>
    <xdr:sp macro="" textlink="">
      <xdr:nvSpPr>
        <xdr:cNvPr id="137" name="テキスト ボックス 136"/>
        <xdr:cNvSpPr txBox="1"/>
      </xdr:nvSpPr>
      <xdr:spPr>
        <a:xfrm>
          <a:off x="14401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82550</xdr:rowOff>
    </xdr:from>
    <xdr:to>
      <xdr:col>20</xdr:col>
      <xdr:colOff>158750</xdr:colOff>
      <xdr:row>13</xdr:row>
      <xdr:rowOff>146050</xdr:rowOff>
    </xdr:to>
    <xdr:cxnSp macro="">
      <xdr:nvCxnSpPr>
        <xdr:cNvPr id="138" name="直線コネクタ 137"/>
        <xdr:cNvCxnSpPr/>
      </xdr:nvCxnSpPr>
      <xdr:spPr>
        <a:xfrm>
          <a:off x="13004800" y="2311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9" name="フローチャート :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0" name="テキスト ボックス 139"/>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139700</xdr:rowOff>
    </xdr:from>
    <xdr:to>
      <xdr:col>19</xdr:col>
      <xdr:colOff>6350</xdr:colOff>
      <xdr:row>17</xdr:row>
      <xdr:rowOff>69850</xdr:rowOff>
    </xdr:to>
    <xdr:sp macro="" textlink="">
      <xdr:nvSpPr>
        <xdr:cNvPr id="141" name="フローチャート : 判断 140"/>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54627</xdr:rowOff>
    </xdr:from>
    <xdr:ext cx="762000" cy="259045"/>
    <xdr:sp macro="" textlink="">
      <xdr:nvSpPr>
        <xdr:cNvPr id="142" name="テキスト ボックス 141"/>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25400</xdr:rowOff>
    </xdr:from>
    <xdr:to>
      <xdr:col>24</xdr:col>
      <xdr:colOff>82550</xdr:colOff>
      <xdr:row>14</xdr:row>
      <xdr:rowOff>127000</xdr:rowOff>
    </xdr:to>
    <xdr:sp macro="" textlink="">
      <xdr:nvSpPr>
        <xdr:cNvPr id="148" name="円/楕円 147"/>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9"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146050</xdr:rowOff>
    </xdr:from>
    <xdr:to>
      <xdr:col>22</xdr:col>
      <xdr:colOff>615950</xdr:colOff>
      <xdr:row>14</xdr:row>
      <xdr:rowOff>76200</xdr:rowOff>
    </xdr:to>
    <xdr:sp macro="" textlink="">
      <xdr:nvSpPr>
        <xdr:cNvPr id="150" name="円/楕円 149"/>
        <xdr:cNvSpPr/>
      </xdr:nvSpPr>
      <xdr:spPr>
        <a:xfrm>
          <a:off x="15621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86377</xdr:rowOff>
    </xdr:from>
    <xdr:ext cx="736600" cy="259045"/>
    <xdr:sp macro="" textlink="">
      <xdr:nvSpPr>
        <xdr:cNvPr id="151" name="テキスト ボックス 150"/>
        <xdr:cNvSpPr txBox="1"/>
      </xdr:nvSpPr>
      <xdr:spPr>
        <a:xfrm>
          <a:off x="15290800" y="214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25400</xdr:rowOff>
    </xdr:from>
    <xdr:to>
      <xdr:col>21</xdr:col>
      <xdr:colOff>412750</xdr:colOff>
      <xdr:row>14</xdr:row>
      <xdr:rowOff>127000</xdr:rowOff>
    </xdr:to>
    <xdr:sp macro="" textlink="">
      <xdr:nvSpPr>
        <xdr:cNvPr id="152" name="円/楕円 151"/>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137177</xdr:rowOff>
    </xdr:from>
    <xdr:ext cx="762000" cy="259045"/>
    <xdr:sp macro="" textlink="">
      <xdr:nvSpPr>
        <xdr:cNvPr id="153" name="テキスト ボックス 152"/>
        <xdr:cNvSpPr txBox="1"/>
      </xdr:nvSpPr>
      <xdr:spPr>
        <a:xfrm>
          <a:off x="14401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4" name="円/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31750</xdr:rowOff>
    </xdr:from>
    <xdr:to>
      <xdr:col>19</xdr:col>
      <xdr:colOff>6350</xdr:colOff>
      <xdr:row>13</xdr:row>
      <xdr:rowOff>133350</xdr:rowOff>
    </xdr:to>
    <xdr:sp macro="" textlink="">
      <xdr:nvSpPr>
        <xdr:cNvPr id="156" name="円/楕円 155"/>
        <xdr:cNvSpPr/>
      </xdr:nvSpPr>
      <xdr:spPr>
        <a:xfrm>
          <a:off x="12954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143527</xdr:rowOff>
    </xdr:from>
    <xdr:ext cx="762000" cy="259045"/>
    <xdr:sp macro="" textlink="">
      <xdr:nvSpPr>
        <xdr:cNvPr id="157" name="テキスト ボックス 156"/>
        <xdr:cNvSpPr txBox="1"/>
      </xdr:nvSpPr>
      <xdr:spPr>
        <a:xfrm>
          <a:off x="12623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に変動はなく，類似団体の平均値を下回る結果となっているが，児童保育運営委託料や生活保護扶助費等が毎年増加傾向にある中，年金生活者等支援臨時福祉給付金給付事業費の増や子ども医療扶助費の対象年齢の拡充があった。社会保障関連経費は景気状況や雇用環境に大きく左右されるため，市単独の取り組みだけでは改善が難しい状況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7" name="直線コネクタ 186"/>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88"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89" name="直線コネクタ 188"/>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0"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1" name="直線コネクタ 190"/>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9978</xdr:rowOff>
    </xdr:from>
    <xdr:to>
      <xdr:col>7</xdr:col>
      <xdr:colOff>15875</xdr:colOff>
      <xdr:row>55</xdr:row>
      <xdr:rowOff>9978</xdr:rowOff>
    </xdr:to>
    <xdr:cxnSp macro="">
      <xdr:nvCxnSpPr>
        <xdr:cNvPr id="192" name="直線コネクタ 191"/>
        <xdr:cNvCxnSpPr/>
      </xdr:nvCxnSpPr>
      <xdr:spPr>
        <a:xfrm>
          <a:off x="3987800" y="9439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3"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4" name="フローチャート : 判断 193"/>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9978</xdr:rowOff>
    </xdr:to>
    <xdr:cxnSp macro="">
      <xdr:nvCxnSpPr>
        <xdr:cNvPr id="195" name="直線コネクタ 194"/>
        <xdr:cNvCxnSpPr/>
      </xdr:nvCxnSpPr>
      <xdr:spPr>
        <a:xfrm>
          <a:off x="3098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6" name="フローチャート :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8" name="直線コネクタ 197"/>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9" name="フローチャート : 判断 198"/>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0" name="テキスト ボックス 199"/>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201" name="直線コネクタ 200"/>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2" name="フローチャート : 判断 201"/>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3" name="テキスト ボックス 20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4" name="フローチャート : 判断 203"/>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5" name="テキスト ボックス 204"/>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11" name="円/楕円 210"/>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12"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130628</xdr:rowOff>
    </xdr:from>
    <xdr:to>
      <xdr:col>5</xdr:col>
      <xdr:colOff>600075</xdr:colOff>
      <xdr:row>55</xdr:row>
      <xdr:rowOff>60778</xdr:rowOff>
    </xdr:to>
    <xdr:sp macro="" textlink="">
      <xdr:nvSpPr>
        <xdr:cNvPr id="213" name="円/楕円 212"/>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70955</xdr:rowOff>
    </xdr:from>
    <xdr:ext cx="736600" cy="259045"/>
    <xdr:sp macro="" textlink="">
      <xdr:nvSpPr>
        <xdr:cNvPr id="214" name="テキスト ボックス 213"/>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5" name="円/楕円 214"/>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6" name="テキスト ボックス 215"/>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7" name="円/楕円 216"/>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8" name="テキスト ボックス 217"/>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9" name="円/楕円 218"/>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20" name="テキスト ボックス 219"/>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維持補修費については，観光施設や道路橋りょうに係る補修経費が増加したほか，積雪量により除雪に係る経費も増加した。また，繰出金も介護保険や後期高齢者医療，下水道事業などの特別会計への繰出しについて経常的経費が増加したことで，全体として歳出が増加することとなった。</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48" name="直線コネクタ 247"/>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1"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2" name="直線コネクタ 251"/>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139700</xdr:rowOff>
    </xdr:to>
    <xdr:cxnSp macro="">
      <xdr:nvCxnSpPr>
        <xdr:cNvPr id="253" name="直線コネクタ 252"/>
        <xdr:cNvCxnSpPr/>
      </xdr:nvCxnSpPr>
      <xdr:spPr>
        <a:xfrm>
          <a:off x="15671800" y="9994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4"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50800</xdr:rowOff>
    </xdr:to>
    <xdr:cxnSp macro="">
      <xdr:nvCxnSpPr>
        <xdr:cNvPr id="256" name="直線コネクタ 255"/>
        <xdr:cNvCxnSpPr/>
      </xdr:nvCxnSpPr>
      <xdr:spPr>
        <a:xfrm>
          <a:off x="14782800" y="9982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7" name="フローチャート : 判断 256"/>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8" name="テキスト ボックス 257"/>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120650</xdr:rowOff>
    </xdr:from>
    <xdr:to>
      <xdr:col>21</xdr:col>
      <xdr:colOff>361950</xdr:colOff>
      <xdr:row>58</xdr:row>
      <xdr:rowOff>38100</xdr:rowOff>
    </xdr:to>
    <xdr:cxnSp macro="">
      <xdr:nvCxnSpPr>
        <xdr:cNvPr id="259" name="直線コネクタ 258"/>
        <xdr:cNvCxnSpPr/>
      </xdr:nvCxnSpPr>
      <xdr:spPr>
        <a:xfrm>
          <a:off x="13893800" y="9893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0" name="フローチャート : 判断 259"/>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1" name="テキスト ボックス 260"/>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120650</xdr:rowOff>
    </xdr:to>
    <xdr:cxnSp macro="">
      <xdr:nvCxnSpPr>
        <xdr:cNvPr id="262" name="直線コネクタ 261"/>
        <xdr:cNvCxnSpPr/>
      </xdr:nvCxnSpPr>
      <xdr:spPr>
        <a:xfrm>
          <a:off x="13004800" y="9817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3" name="フローチャート : 判断 262"/>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4" name="テキスト ボックス 263"/>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5" name="フローチャート : 判断 264"/>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6" name="テキスト ボックス 265"/>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72" name="円/楕円 271"/>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73"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4" name="円/楕円 273"/>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5" name="テキスト ボックス 274"/>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6" name="円/楕円 275"/>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7" name="テキスト ボックス 276"/>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69850</xdr:rowOff>
    </xdr:from>
    <xdr:to>
      <xdr:col>20</xdr:col>
      <xdr:colOff>209550</xdr:colOff>
      <xdr:row>58</xdr:row>
      <xdr:rowOff>0</xdr:rowOff>
    </xdr:to>
    <xdr:sp macro="" textlink="">
      <xdr:nvSpPr>
        <xdr:cNvPr id="278" name="円/楕円 277"/>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156227</xdr:rowOff>
    </xdr:from>
    <xdr:ext cx="762000" cy="259045"/>
    <xdr:sp macro="" textlink="">
      <xdr:nvSpPr>
        <xdr:cNvPr id="279" name="テキスト ボックス 278"/>
        <xdr:cNvSpPr txBox="1"/>
      </xdr:nvSpPr>
      <xdr:spPr>
        <a:xfrm>
          <a:off x="13512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80" name="円/楕円 279"/>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81" name="テキスト ボックス 280"/>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0.8</a:t>
          </a:r>
          <a:r>
            <a:rPr kumimoji="1" lang="ja-JP" altLang="en-US" sz="1300">
              <a:latin typeface="ＭＳ Ｐゴシック"/>
            </a:rPr>
            <a:t>ポイント改善しているが，類似団体平均値を上回る数値となっている。</a:t>
          </a:r>
          <a:endParaRPr kumimoji="1" lang="en-US" altLang="ja-JP" sz="1300">
            <a:latin typeface="ＭＳ Ｐゴシック"/>
          </a:endParaRPr>
        </a:p>
        <a:p>
          <a:r>
            <a:rPr kumimoji="1" lang="ja-JP" altLang="en-US" sz="1300">
              <a:latin typeface="ＭＳ Ｐゴシック"/>
            </a:rPr>
            <a:t>　病院事業会計の不採算地区病院分を中心に公営企業会計への負担金や一部事務組合負担金の支出は増加しているが，いずれも臨時的支出の割合が高くなったことが影響し数値は改善した。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1" name="直線コネクタ 310"/>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2"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3" name="直線コネクタ 312"/>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4"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5" name="直線コネクタ 314"/>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45357</xdr:rowOff>
    </xdr:from>
    <xdr:to>
      <xdr:col>24</xdr:col>
      <xdr:colOff>31750</xdr:colOff>
      <xdr:row>40</xdr:row>
      <xdr:rowOff>132443</xdr:rowOff>
    </xdr:to>
    <xdr:cxnSp macro="">
      <xdr:nvCxnSpPr>
        <xdr:cNvPr id="316" name="直線コネクタ 315"/>
        <xdr:cNvCxnSpPr/>
      </xdr:nvCxnSpPr>
      <xdr:spPr>
        <a:xfrm flipV="1">
          <a:off x="15671800" y="6903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18" name="フローチャート :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132443</xdr:rowOff>
    </xdr:to>
    <xdr:cxnSp macro="">
      <xdr:nvCxnSpPr>
        <xdr:cNvPr id="319" name="直線コネクタ 318"/>
        <xdr:cNvCxnSpPr/>
      </xdr:nvCxnSpPr>
      <xdr:spPr>
        <a:xfrm>
          <a:off x="14782800" y="6870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0" name="フローチャート : 判断 319"/>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11084</xdr:rowOff>
    </xdr:from>
    <xdr:ext cx="736600" cy="259045"/>
    <xdr:sp macro="" textlink="">
      <xdr:nvSpPr>
        <xdr:cNvPr id="321" name="テキスト ボックス 320"/>
        <xdr:cNvSpPr txBox="1"/>
      </xdr:nvSpPr>
      <xdr:spPr>
        <a:xfrm>
          <a:off x="15290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31750</xdr:rowOff>
    </xdr:from>
    <xdr:to>
      <xdr:col>21</xdr:col>
      <xdr:colOff>361950</xdr:colOff>
      <xdr:row>40</xdr:row>
      <xdr:rowOff>12700</xdr:rowOff>
    </xdr:to>
    <xdr:cxnSp macro="">
      <xdr:nvCxnSpPr>
        <xdr:cNvPr id="322" name="直線コネクタ 321"/>
        <xdr:cNvCxnSpPr/>
      </xdr:nvCxnSpPr>
      <xdr:spPr>
        <a:xfrm>
          <a:off x="13893800" y="6718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3" name="フローチャート : 判断 322"/>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4" name="テキスト ボックス 323"/>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39</xdr:row>
      <xdr:rowOff>53522</xdr:rowOff>
    </xdr:to>
    <xdr:cxnSp macro="">
      <xdr:nvCxnSpPr>
        <xdr:cNvPr id="325" name="直線コネクタ 324"/>
        <xdr:cNvCxnSpPr/>
      </xdr:nvCxnSpPr>
      <xdr:spPr>
        <a:xfrm flipV="1">
          <a:off x="13004800" y="6718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6" name="フローチャート : 判断 325"/>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7" name="テキスト ボックス 326"/>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8" name="フローチャート : 判断 327"/>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9" name="テキスト ボックス 328"/>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166007</xdr:rowOff>
    </xdr:from>
    <xdr:to>
      <xdr:col>24</xdr:col>
      <xdr:colOff>82550</xdr:colOff>
      <xdr:row>40</xdr:row>
      <xdr:rowOff>96157</xdr:rowOff>
    </xdr:to>
    <xdr:sp macro="" textlink="">
      <xdr:nvSpPr>
        <xdr:cNvPr id="335" name="円/楕円 334"/>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138084</xdr:rowOff>
    </xdr:from>
    <xdr:ext cx="762000" cy="259045"/>
    <xdr:sp macro="" textlink="">
      <xdr:nvSpPr>
        <xdr:cNvPr id="336"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81643</xdr:rowOff>
    </xdr:from>
    <xdr:to>
      <xdr:col>22</xdr:col>
      <xdr:colOff>615950</xdr:colOff>
      <xdr:row>41</xdr:row>
      <xdr:rowOff>11793</xdr:rowOff>
    </xdr:to>
    <xdr:sp macro="" textlink="">
      <xdr:nvSpPr>
        <xdr:cNvPr id="337" name="円/楕円 336"/>
        <xdr:cNvSpPr/>
      </xdr:nvSpPr>
      <xdr:spPr>
        <a:xfrm>
          <a:off x="15621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168020</xdr:rowOff>
    </xdr:from>
    <xdr:ext cx="736600" cy="259045"/>
    <xdr:sp macro="" textlink="">
      <xdr:nvSpPr>
        <xdr:cNvPr id="338" name="テキスト ボックス 337"/>
        <xdr:cNvSpPr txBox="1"/>
      </xdr:nvSpPr>
      <xdr:spPr>
        <a:xfrm>
          <a:off x="15290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133350</xdr:rowOff>
    </xdr:from>
    <xdr:to>
      <xdr:col>21</xdr:col>
      <xdr:colOff>412750</xdr:colOff>
      <xdr:row>40</xdr:row>
      <xdr:rowOff>63500</xdr:rowOff>
    </xdr:to>
    <xdr:sp macro="" textlink="">
      <xdr:nvSpPr>
        <xdr:cNvPr id="339" name="円/楕円 338"/>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48277</xdr:rowOff>
    </xdr:from>
    <xdr:ext cx="762000" cy="259045"/>
    <xdr:sp macro="" textlink="">
      <xdr:nvSpPr>
        <xdr:cNvPr id="340" name="テキスト ボックス 339"/>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152400</xdr:rowOff>
    </xdr:from>
    <xdr:to>
      <xdr:col>20</xdr:col>
      <xdr:colOff>209550</xdr:colOff>
      <xdr:row>39</xdr:row>
      <xdr:rowOff>82550</xdr:rowOff>
    </xdr:to>
    <xdr:sp macro="" textlink="">
      <xdr:nvSpPr>
        <xdr:cNvPr id="341" name="円/楕円 340"/>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67327</xdr:rowOff>
    </xdr:from>
    <xdr:ext cx="762000" cy="259045"/>
    <xdr:sp macro="" textlink="">
      <xdr:nvSpPr>
        <xdr:cNvPr id="342" name="テキスト ボックス 341"/>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2722</xdr:rowOff>
    </xdr:from>
    <xdr:to>
      <xdr:col>19</xdr:col>
      <xdr:colOff>6350</xdr:colOff>
      <xdr:row>39</xdr:row>
      <xdr:rowOff>104322</xdr:rowOff>
    </xdr:to>
    <xdr:sp macro="" textlink="">
      <xdr:nvSpPr>
        <xdr:cNvPr id="343" name="円/楕円 342"/>
        <xdr:cNvSpPr/>
      </xdr:nvSpPr>
      <xdr:spPr>
        <a:xfrm>
          <a:off x="12954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89099</xdr:rowOff>
    </xdr:from>
    <xdr:ext cx="762000" cy="259045"/>
    <xdr:sp macro="" textlink="">
      <xdr:nvSpPr>
        <xdr:cNvPr id="344" name="テキスト ボックス 343"/>
        <xdr:cNvSpPr txBox="1"/>
      </xdr:nvSpPr>
      <xdr:spPr>
        <a:xfrm>
          <a:off x="12623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前年度から数値に変動はない。</a:t>
          </a:r>
          <a:endParaRPr kumimoji="1" lang="en-US" altLang="ja-JP" sz="1300">
            <a:latin typeface="ＭＳ Ｐゴシック"/>
          </a:endParaRPr>
        </a:p>
        <a:p>
          <a:r>
            <a:rPr kumimoji="1" lang="ja-JP" altLang="en-US" sz="1300">
              <a:latin typeface="ＭＳ Ｐゴシック"/>
            </a:rPr>
            <a:t>　毎年度継続して高利債の繰上償還を実施し，低利債への切替を進めていることから，公債費の上昇を抑制できている。今後も計画的な繰上償還や低利への借換えなどを行いながら，公債費の抑制に努めていく。</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4" name="直線コネクタ 373"/>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5"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6" name="直線コネクタ 375"/>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78" name="直線コネクタ 37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124279</xdr:rowOff>
    </xdr:from>
    <xdr:to>
      <xdr:col>7</xdr:col>
      <xdr:colOff>15875</xdr:colOff>
      <xdr:row>77</xdr:row>
      <xdr:rowOff>124279</xdr:rowOff>
    </xdr:to>
    <xdr:cxnSp macro="">
      <xdr:nvCxnSpPr>
        <xdr:cNvPr id="379" name="直線コネクタ 378"/>
        <xdr:cNvCxnSpPr/>
      </xdr:nvCxnSpPr>
      <xdr:spPr>
        <a:xfrm>
          <a:off x="3987800" y="133259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0"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1" name="フローチャート : 判断 380"/>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124279</xdr:rowOff>
    </xdr:from>
    <xdr:to>
      <xdr:col>5</xdr:col>
      <xdr:colOff>549275</xdr:colOff>
      <xdr:row>78</xdr:row>
      <xdr:rowOff>94343</xdr:rowOff>
    </xdr:to>
    <xdr:cxnSp macro="">
      <xdr:nvCxnSpPr>
        <xdr:cNvPr id="382" name="直線コネクタ 381"/>
        <xdr:cNvCxnSpPr/>
      </xdr:nvCxnSpPr>
      <xdr:spPr>
        <a:xfrm flipV="1">
          <a:off x="3098800" y="133259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3" name="フローチャート : 判断 382"/>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4" name="テキスト ボックス 383"/>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94343</xdr:rowOff>
    </xdr:from>
    <xdr:to>
      <xdr:col>4</xdr:col>
      <xdr:colOff>346075</xdr:colOff>
      <xdr:row>78</xdr:row>
      <xdr:rowOff>137886</xdr:rowOff>
    </xdr:to>
    <xdr:cxnSp macro="">
      <xdr:nvCxnSpPr>
        <xdr:cNvPr id="385" name="直線コネクタ 384"/>
        <xdr:cNvCxnSpPr/>
      </xdr:nvCxnSpPr>
      <xdr:spPr>
        <a:xfrm flipV="1">
          <a:off x="2209800" y="13467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6" name="フローチャート : 判断 385"/>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7" name="テキスト ボックス 386"/>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78</xdr:row>
      <xdr:rowOff>137886</xdr:rowOff>
    </xdr:to>
    <xdr:cxnSp macro="">
      <xdr:nvCxnSpPr>
        <xdr:cNvPr id="388" name="直線コネクタ 387"/>
        <xdr:cNvCxnSpPr/>
      </xdr:nvCxnSpPr>
      <xdr:spPr>
        <a:xfrm>
          <a:off x="1320800" y="13500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89" name="フローチャート : 判断 388"/>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0" name="テキスト ボックス 389"/>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1" name="フローチャート : 判断 390"/>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2" name="テキスト ボックス 391"/>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73479</xdr:rowOff>
    </xdr:from>
    <xdr:to>
      <xdr:col>7</xdr:col>
      <xdr:colOff>66675</xdr:colOff>
      <xdr:row>78</xdr:row>
      <xdr:rowOff>3629</xdr:rowOff>
    </xdr:to>
    <xdr:sp macro="" textlink="">
      <xdr:nvSpPr>
        <xdr:cNvPr id="398" name="円/楕円 397"/>
        <xdr:cNvSpPr/>
      </xdr:nvSpPr>
      <xdr:spPr>
        <a:xfrm>
          <a:off x="47752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90006</xdr:rowOff>
    </xdr:from>
    <xdr:ext cx="762000" cy="259045"/>
    <xdr:sp macro="" textlink="">
      <xdr:nvSpPr>
        <xdr:cNvPr id="399" name="公債費該当値テキスト"/>
        <xdr:cNvSpPr txBox="1"/>
      </xdr:nvSpPr>
      <xdr:spPr>
        <a:xfrm>
          <a:off x="49149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73479</xdr:rowOff>
    </xdr:from>
    <xdr:to>
      <xdr:col>5</xdr:col>
      <xdr:colOff>600075</xdr:colOff>
      <xdr:row>78</xdr:row>
      <xdr:rowOff>3629</xdr:rowOff>
    </xdr:to>
    <xdr:sp macro="" textlink="">
      <xdr:nvSpPr>
        <xdr:cNvPr id="400" name="円/楕円 399"/>
        <xdr:cNvSpPr/>
      </xdr:nvSpPr>
      <xdr:spPr>
        <a:xfrm>
          <a:off x="3937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159856</xdr:rowOff>
    </xdr:from>
    <xdr:ext cx="736600" cy="259045"/>
    <xdr:sp macro="" textlink="">
      <xdr:nvSpPr>
        <xdr:cNvPr id="401" name="テキスト ボックス 400"/>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43543</xdr:rowOff>
    </xdr:from>
    <xdr:to>
      <xdr:col>4</xdr:col>
      <xdr:colOff>396875</xdr:colOff>
      <xdr:row>78</xdr:row>
      <xdr:rowOff>145143</xdr:rowOff>
    </xdr:to>
    <xdr:sp macro="" textlink="">
      <xdr:nvSpPr>
        <xdr:cNvPr id="402" name="円/楕円 401"/>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129920</xdr:rowOff>
    </xdr:from>
    <xdr:ext cx="762000" cy="259045"/>
    <xdr:sp macro="" textlink="">
      <xdr:nvSpPr>
        <xdr:cNvPr id="403" name="テキスト ボックス 402"/>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87086</xdr:rowOff>
    </xdr:from>
    <xdr:to>
      <xdr:col>3</xdr:col>
      <xdr:colOff>193675</xdr:colOff>
      <xdr:row>79</xdr:row>
      <xdr:rowOff>17236</xdr:rowOff>
    </xdr:to>
    <xdr:sp macro="" textlink="">
      <xdr:nvSpPr>
        <xdr:cNvPr id="404" name="円/楕円 403"/>
        <xdr:cNvSpPr/>
      </xdr:nvSpPr>
      <xdr:spPr>
        <a:xfrm>
          <a:off x="2159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2013</xdr:rowOff>
    </xdr:from>
    <xdr:ext cx="762000" cy="259045"/>
    <xdr:sp macro="" textlink="">
      <xdr:nvSpPr>
        <xdr:cNvPr id="405" name="テキスト ボックス 404"/>
        <xdr:cNvSpPr txBox="1"/>
      </xdr:nvSpPr>
      <xdr:spPr>
        <a:xfrm>
          <a:off x="1828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406" name="円/楕円 405"/>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407" name="テキスト ボックス 406"/>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0.3</a:t>
          </a:r>
          <a:r>
            <a:rPr kumimoji="1" lang="ja-JP" altLang="en-US" sz="1300">
              <a:latin typeface="ＭＳ Ｐゴシック"/>
            </a:rPr>
            <a:t>ポイント上昇している。</a:t>
          </a:r>
          <a:endParaRPr kumimoji="1" lang="en-US" altLang="ja-JP" sz="1300">
            <a:latin typeface="ＭＳ Ｐゴシック"/>
          </a:endParaRPr>
        </a:p>
        <a:p>
          <a:r>
            <a:rPr kumimoji="1" lang="ja-JP" altLang="en-US" sz="1300">
              <a:latin typeface="ＭＳ Ｐゴシック"/>
            </a:rPr>
            <a:t>　物件費，維持補修費，繰出金の上昇が大きく，人件費や補助費等の削減分の効果以上に指標の上昇を招いている状況にある。</a:t>
          </a: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115570</xdr:rowOff>
    </xdr:from>
    <xdr:to>
      <xdr:col>24</xdr:col>
      <xdr:colOff>31750</xdr:colOff>
      <xdr:row>80</xdr:row>
      <xdr:rowOff>122428</xdr:rowOff>
    </xdr:to>
    <xdr:cxnSp macro="">
      <xdr:nvCxnSpPr>
        <xdr:cNvPr id="433" name="直線コネクタ 432"/>
        <xdr:cNvCxnSpPr/>
      </xdr:nvCxnSpPr>
      <xdr:spPr>
        <a:xfrm flipV="1">
          <a:off x="16510000" y="12974320"/>
          <a:ext cx="0" cy="86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94505</xdr:rowOff>
    </xdr:from>
    <xdr:ext cx="762000" cy="259045"/>
    <xdr:sp macro="" textlink="">
      <xdr:nvSpPr>
        <xdr:cNvPr id="434" name="公債費以外最小値テキスト"/>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122428</xdr:rowOff>
    </xdr:from>
    <xdr:to>
      <xdr:col>24</xdr:col>
      <xdr:colOff>120650</xdr:colOff>
      <xdr:row>80</xdr:row>
      <xdr:rowOff>122428</xdr:rowOff>
    </xdr:to>
    <xdr:cxnSp macro="">
      <xdr:nvCxnSpPr>
        <xdr:cNvPr id="435" name="直線コネクタ 434"/>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30497</xdr:rowOff>
    </xdr:from>
    <xdr:ext cx="762000" cy="259045"/>
    <xdr:sp macro="" textlink="">
      <xdr:nvSpPr>
        <xdr:cNvPr id="436" name="公債費以外最大値テキスト"/>
        <xdr:cNvSpPr txBox="1"/>
      </xdr:nvSpPr>
      <xdr:spPr>
        <a:xfrm>
          <a:off x="16598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75</xdr:row>
      <xdr:rowOff>115570</xdr:rowOff>
    </xdr:from>
    <xdr:to>
      <xdr:col>24</xdr:col>
      <xdr:colOff>120650</xdr:colOff>
      <xdr:row>75</xdr:row>
      <xdr:rowOff>115570</xdr:rowOff>
    </xdr:to>
    <xdr:cxnSp macro="">
      <xdr:nvCxnSpPr>
        <xdr:cNvPr id="437" name="直線コネクタ 436"/>
        <xdr:cNvCxnSpPr/>
      </xdr:nvCxnSpPr>
      <xdr:spPr>
        <a:xfrm>
          <a:off x="16421100" y="1297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72137</xdr:rowOff>
    </xdr:to>
    <xdr:cxnSp macro="">
      <xdr:nvCxnSpPr>
        <xdr:cNvPr id="438" name="直線コネクタ 437"/>
        <xdr:cNvCxnSpPr/>
      </xdr:nvCxnSpPr>
      <xdr:spPr>
        <a:xfrm>
          <a:off x="15671800" y="130886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84853</xdr:rowOff>
    </xdr:from>
    <xdr:ext cx="762000" cy="259045"/>
    <xdr:sp macro="" textlink="">
      <xdr:nvSpPr>
        <xdr:cNvPr id="439" name="公債費以外平均値テキスト"/>
        <xdr:cNvSpPr txBox="1"/>
      </xdr:nvSpPr>
      <xdr:spPr>
        <a:xfrm>
          <a:off x="16598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40" name="フローチャート : 判断 439"/>
        <xdr:cNvSpPr/>
      </xdr:nvSpPr>
      <xdr:spPr>
        <a:xfrm>
          <a:off x="16459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76</xdr:row>
      <xdr:rowOff>58420</xdr:rowOff>
    </xdr:to>
    <xdr:cxnSp macro="">
      <xdr:nvCxnSpPr>
        <xdr:cNvPr id="441" name="直線コネクタ 440"/>
        <xdr:cNvCxnSpPr/>
      </xdr:nvCxnSpPr>
      <xdr:spPr>
        <a:xfrm>
          <a:off x="14782800" y="130703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103632</xdr:rowOff>
    </xdr:from>
    <xdr:to>
      <xdr:col>22</xdr:col>
      <xdr:colOff>615950</xdr:colOff>
      <xdr:row>77</xdr:row>
      <xdr:rowOff>33782</xdr:rowOff>
    </xdr:to>
    <xdr:sp macro="" textlink="">
      <xdr:nvSpPr>
        <xdr:cNvPr id="442" name="フローチャート : 判断 441"/>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18559</xdr:rowOff>
    </xdr:from>
    <xdr:ext cx="736600" cy="259045"/>
    <xdr:sp macro="" textlink="">
      <xdr:nvSpPr>
        <xdr:cNvPr id="443" name="テキスト ボックス 442"/>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76</xdr:row>
      <xdr:rowOff>40132</xdr:rowOff>
    </xdr:to>
    <xdr:cxnSp macro="">
      <xdr:nvCxnSpPr>
        <xdr:cNvPr id="444" name="直線コネクタ 443"/>
        <xdr:cNvCxnSpPr/>
      </xdr:nvCxnSpPr>
      <xdr:spPr>
        <a:xfrm>
          <a:off x="13893800" y="129286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45" name="フローチャート : 判断 444"/>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46" name="テキスト ボックス 445"/>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37846</xdr:rowOff>
    </xdr:from>
    <xdr:to>
      <xdr:col>20</xdr:col>
      <xdr:colOff>158750</xdr:colOff>
      <xdr:row>75</xdr:row>
      <xdr:rowOff>69850</xdr:rowOff>
    </xdr:to>
    <xdr:cxnSp macro="">
      <xdr:nvCxnSpPr>
        <xdr:cNvPr id="447" name="直線コネクタ 446"/>
        <xdr:cNvCxnSpPr/>
      </xdr:nvCxnSpPr>
      <xdr:spPr>
        <a:xfrm>
          <a:off x="13004800" y="128965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48" name="フローチャート : 判断 447"/>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9" name="テキスト ボックス 448"/>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0" name="フローチャート : 判断 449"/>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51" name="テキスト ボックス 450"/>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57" name="円/楕円 456"/>
        <xdr:cNvSpPr/>
      </xdr:nvSpPr>
      <xdr:spPr>
        <a:xfrm>
          <a:off x="16459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37863</xdr:rowOff>
    </xdr:from>
    <xdr:ext cx="762000" cy="259045"/>
    <xdr:sp macro="" textlink="">
      <xdr:nvSpPr>
        <xdr:cNvPr id="458" name="公債費以外該当値テキスト"/>
        <xdr:cNvSpPr txBox="1"/>
      </xdr:nvSpPr>
      <xdr:spPr>
        <a:xfrm>
          <a:off x="16598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9" name="円/楕円 45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60" name="テキスト ボックス 459"/>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61" name="円/楕円 460"/>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101109</xdr:rowOff>
    </xdr:from>
    <xdr:ext cx="762000" cy="259045"/>
    <xdr:sp macro="" textlink="">
      <xdr:nvSpPr>
        <xdr:cNvPr id="462" name="テキスト ボックス 461"/>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63" name="円/楕円 462"/>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64" name="テキスト ボックス 463"/>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158496</xdr:rowOff>
    </xdr:from>
    <xdr:to>
      <xdr:col>19</xdr:col>
      <xdr:colOff>6350</xdr:colOff>
      <xdr:row>75</xdr:row>
      <xdr:rowOff>88646</xdr:rowOff>
    </xdr:to>
    <xdr:sp macro="" textlink="">
      <xdr:nvSpPr>
        <xdr:cNvPr id="465" name="円/楕円 464"/>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98823</xdr:rowOff>
    </xdr:from>
    <xdr:ext cx="762000" cy="259045"/>
    <xdr:sp macro="" textlink="">
      <xdr:nvSpPr>
        <xdr:cNvPr id="466" name="テキスト ボックス 465"/>
        <xdr:cNvSpPr txBox="1"/>
      </xdr:nvSpPr>
      <xdr:spPr>
        <a:xfrm>
          <a:off x="12623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8074</xdr:rowOff>
    </xdr:from>
    <xdr:to>
      <xdr:col>4</xdr:col>
      <xdr:colOff>1117600</xdr:colOff>
      <xdr:row>15</xdr:row>
      <xdr:rowOff>77307</xdr:rowOff>
    </xdr:to>
    <xdr:cxnSp macro="">
      <xdr:nvCxnSpPr>
        <xdr:cNvPr id="52" name="直線コネクタ 51"/>
        <xdr:cNvCxnSpPr/>
      </xdr:nvCxnSpPr>
      <xdr:spPr bwMode="auto">
        <a:xfrm>
          <a:off x="5003800" y="2627449"/>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8074</xdr:rowOff>
    </xdr:from>
    <xdr:to>
      <xdr:col>4</xdr:col>
      <xdr:colOff>469900</xdr:colOff>
      <xdr:row>15</xdr:row>
      <xdr:rowOff>56863</xdr:rowOff>
    </xdr:to>
    <xdr:cxnSp macro="">
      <xdr:nvCxnSpPr>
        <xdr:cNvPr id="55" name="直線コネクタ 54"/>
        <xdr:cNvCxnSpPr/>
      </xdr:nvCxnSpPr>
      <xdr:spPr bwMode="auto">
        <a:xfrm flipV="1">
          <a:off x="4305300" y="2627449"/>
          <a:ext cx="698500" cy="48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35995</xdr:rowOff>
    </xdr:from>
    <xdr:to>
      <xdr:col>3</xdr:col>
      <xdr:colOff>904875</xdr:colOff>
      <xdr:row>15</xdr:row>
      <xdr:rowOff>56863</xdr:rowOff>
    </xdr:to>
    <xdr:cxnSp macro="">
      <xdr:nvCxnSpPr>
        <xdr:cNvPr id="58" name="直線コネクタ 57"/>
        <xdr:cNvCxnSpPr/>
      </xdr:nvCxnSpPr>
      <xdr:spPr bwMode="auto">
        <a:xfrm>
          <a:off x="3606800" y="2655370"/>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156468</xdr:rowOff>
    </xdr:from>
    <xdr:to>
      <xdr:col>3</xdr:col>
      <xdr:colOff>206375</xdr:colOff>
      <xdr:row>15</xdr:row>
      <xdr:rowOff>35995</xdr:rowOff>
    </xdr:to>
    <xdr:cxnSp macro="">
      <xdr:nvCxnSpPr>
        <xdr:cNvPr id="61" name="直線コネクタ 60"/>
        <xdr:cNvCxnSpPr/>
      </xdr:nvCxnSpPr>
      <xdr:spPr bwMode="auto">
        <a:xfrm>
          <a:off x="2908300" y="2604393"/>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26507</xdr:rowOff>
    </xdr:from>
    <xdr:to>
      <xdr:col>5</xdr:col>
      <xdr:colOff>34925</xdr:colOff>
      <xdr:row>15</xdr:row>
      <xdr:rowOff>128107</xdr:rowOff>
    </xdr:to>
    <xdr:sp macro="" textlink="">
      <xdr:nvSpPr>
        <xdr:cNvPr id="71" name="円/楕円 70"/>
        <xdr:cNvSpPr/>
      </xdr:nvSpPr>
      <xdr:spPr bwMode="auto">
        <a:xfrm>
          <a:off x="5600700" y="2645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43034</xdr:rowOff>
    </xdr:from>
    <xdr:ext cx="762000" cy="259045"/>
    <xdr:sp macro="" textlink="">
      <xdr:nvSpPr>
        <xdr:cNvPr id="72" name="人口1人当たり決算額の推移該当値テキスト130"/>
        <xdr:cNvSpPr txBox="1"/>
      </xdr:nvSpPr>
      <xdr:spPr>
        <a:xfrm>
          <a:off x="5740400" y="249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77,980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128724</xdr:rowOff>
    </xdr:from>
    <xdr:to>
      <xdr:col>4</xdr:col>
      <xdr:colOff>520700</xdr:colOff>
      <xdr:row>15</xdr:row>
      <xdr:rowOff>58874</xdr:rowOff>
    </xdr:to>
    <xdr:sp macro="" textlink="">
      <xdr:nvSpPr>
        <xdr:cNvPr id="73" name="円/楕円 72"/>
        <xdr:cNvSpPr/>
      </xdr:nvSpPr>
      <xdr:spPr bwMode="auto">
        <a:xfrm>
          <a:off x="4953000" y="257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69051</xdr:rowOff>
    </xdr:from>
    <xdr:ext cx="736600" cy="259045"/>
    <xdr:sp macro="" textlink="">
      <xdr:nvSpPr>
        <xdr:cNvPr id="74" name="テキスト ボックス 73"/>
        <xdr:cNvSpPr txBox="1"/>
      </xdr:nvSpPr>
      <xdr:spPr>
        <a:xfrm>
          <a:off x="4622800" y="234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80,100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6063</xdr:rowOff>
    </xdr:from>
    <xdr:to>
      <xdr:col>3</xdr:col>
      <xdr:colOff>955675</xdr:colOff>
      <xdr:row>15</xdr:row>
      <xdr:rowOff>107663</xdr:rowOff>
    </xdr:to>
    <xdr:sp macro="" textlink="">
      <xdr:nvSpPr>
        <xdr:cNvPr id="75" name="円/楕円 74"/>
        <xdr:cNvSpPr/>
      </xdr:nvSpPr>
      <xdr:spPr bwMode="auto">
        <a:xfrm>
          <a:off x="4254500" y="262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117840</xdr:rowOff>
    </xdr:from>
    <xdr:ext cx="762000" cy="259045"/>
    <xdr:sp macro="" textlink="">
      <xdr:nvSpPr>
        <xdr:cNvPr id="76" name="テキスト ボックス 75"/>
        <xdr:cNvSpPr txBox="1"/>
      </xdr:nvSpPr>
      <xdr:spPr>
        <a:xfrm>
          <a:off x="3924300" y="239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78,606</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156645</xdr:rowOff>
    </xdr:from>
    <xdr:to>
      <xdr:col>3</xdr:col>
      <xdr:colOff>257175</xdr:colOff>
      <xdr:row>15</xdr:row>
      <xdr:rowOff>86795</xdr:rowOff>
    </xdr:to>
    <xdr:sp macro="" textlink="">
      <xdr:nvSpPr>
        <xdr:cNvPr id="77" name="円/楕円 76"/>
        <xdr:cNvSpPr/>
      </xdr:nvSpPr>
      <xdr:spPr bwMode="auto">
        <a:xfrm>
          <a:off x="3556000" y="260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96972</xdr:rowOff>
    </xdr:from>
    <xdr:ext cx="762000" cy="259045"/>
    <xdr:sp macro="" textlink="">
      <xdr:nvSpPr>
        <xdr:cNvPr id="78" name="テキスト ボックス 77"/>
        <xdr:cNvSpPr txBox="1"/>
      </xdr:nvSpPr>
      <xdr:spPr>
        <a:xfrm>
          <a:off x="3225800" y="237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79,245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105668</xdr:rowOff>
    </xdr:from>
    <xdr:to>
      <xdr:col>2</xdr:col>
      <xdr:colOff>692150</xdr:colOff>
      <xdr:row>15</xdr:row>
      <xdr:rowOff>35818</xdr:rowOff>
    </xdr:to>
    <xdr:sp macro="" textlink="">
      <xdr:nvSpPr>
        <xdr:cNvPr id="79" name="円/楕円 78"/>
        <xdr:cNvSpPr/>
      </xdr:nvSpPr>
      <xdr:spPr bwMode="auto">
        <a:xfrm>
          <a:off x="2857500" y="25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45995</xdr:rowOff>
    </xdr:from>
    <xdr:ext cx="762000" cy="259045"/>
    <xdr:sp macro="" textlink="">
      <xdr:nvSpPr>
        <xdr:cNvPr id="80" name="テキスト ボックス 79"/>
        <xdr:cNvSpPr txBox="1"/>
      </xdr:nvSpPr>
      <xdr:spPr>
        <a:xfrm>
          <a:off x="2527300" y="232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136182</xdr:rowOff>
    </xdr:from>
    <xdr:to>
      <xdr:col>4</xdr:col>
      <xdr:colOff>1117600</xdr:colOff>
      <xdr:row>35</xdr:row>
      <xdr:rowOff>179845</xdr:rowOff>
    </xdr:to>
    <xdr:cxnSp macro="">
      <xdr:nvCxnSpPr>
        <xdr:cNvPr id="114" name="直線コネクタ 113"/>
        <xdr:cNvCxnSpPr/>
      </xdr:nvCxnSpPr>
      <xdr:spPr bwMode="auto">
        <a:xfrm>
          <a:off x="5003800" y="6746532"/>
          <a:ext cx="647700" cy="43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206773</xdr:rowOff>
    </xdr:from>
    <xdr:ext cx="762000" cy="259045"/>
    <xdr:sp macro="" textlink="">
      <xdr:nvSpPr>
        <xdr:cNvPr id="115" name="人口1人当たり決算額の推移平均値テキスト445"/>
        <xdr:cNvSpPr txBox="1"/>
      </xdr:nvSpPr>
      <xdr:spPr>
        <a:xfrm>
          <a:off x="5740400" y="68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127724</xdr:rowOff>
    </xdr:from>
    <xdr:to>
      <xdr:col>4</xdr:col>
      <xdr:colOff>469900</xdr:colOff>
      <xdr:row>35</xdr:row>
      <xdr:rowOff>136182</xdr:rowOff>
    </xdr:to>
    <xdr:cxnSp macro="">
      <xdr:nvCxnSpPr>
        <xdr:cNvPr id="117" name="直線コネクタ 116"/>
        <xdr:cNvCxnSpPr/>
      </xdr:nvCxnSpPr>
      <xdr:spPr bwMode="auto">
        <a:xfrm>
          <a:off x="4305300" y="6738074"/>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19368</xdr:rowOff>
    </xdr:from>
    <xdr:to>
      <xdr:col>3</xdr:col>
      <xdr:colOff>904875</xdr:colOff>
      <xdr:row>35</xdr:row>
      <xdr:rowOff>127724</xdr:rowOff>
    </xdr:to>
    <xdr:cxnSp macro="">
      <xdr:nvCxnSpPr>
        <xdr:cNvPr id="120" name="直線コネクタ 119"/>
        <xdr:cNvCxnSpPr/>
      </xdr:nvCxnSpPr>
      <xdr:spPr bwMode="auto">
        <a:xfrm>
          <a:off x="3606800" y="6629718"/>
          <a:ext cx="698500" cy="10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19368</xdr:rowOff>
    </xdr:from>
    <xdr:to>
      <xdr:col>3</xdr:col>
      <xdr:colOff>206375</xdr:colOff>
      <xdr:row>35</xdr:row>
      <xdr:rowOff>19710</xdr:rowOff>
    </xdr:to>
    <xdr:cxnSp macro="">
      <xdr:nvCxnSpPr>
        <xdr:cNvPr id="123" name="直線コネクタ 122"/>
        <xdr:cNvCxnSpPr/>
      </xdr:nvCxnSpPr>
      <xdr:spPr bwMode="auto">
        <a:xfrm flipV="1">
          <a:off x="2908300" y="6629718"/>
          <a:ext cx="698500" cy="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129045</xdr:rowOff>
    </xdr:from>
    <xdr:to>
      <xdr:col>5</xdr:col>
      <xdr:colOff>34925</xdr:colOff>
      <xdr:row>35</xdr:row>
      <xdr:rowOff>230645</xdr:rowOff>
    </xdr:to>
    <xdr:sp macro="" textlink="">
      <xdr:nvSpPr>
        <xdr:cNvPr id="133" name="円/楕円 132"/>
        <xdr:cNvSpPr/>
      </xdr:nvSpPr>
      <xdr:spPr bwMode="auto">
        <a:xfrm>
          <a:off x="5600700" y="673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317022</xdr:rowOff>
    </xdr:from>
    <xdr:ext cx="762000" cy="259045"/>
    <xdr:sp macro="" textlink="">
      <xdr:nvSpPr>
        <xdr:cNvPr id="134" name="人口1人当たり決算額の推移該当値テキスト445"/>
        <xdr:cNvSpPr txBox="1"/>
      </xdr:nvSpPr>
      <xdr:spPr>
        <a:xfrm>
          <a:off x="5740400" y="658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85382</xdr:rowOff>
    </xdr:from>
    <xdr:to>
      <xdr:col>4</xdr:col>
      <xdr:colOff>520700</xdr:colOff>
      <xdr:row>35</xdr:row>
      <xdr:rowOff>186982</xdr:rowOff>
    </xdr:to>
    <xdr:sp macro="" textlink="">
      <xdr:nvSpPr>
        <xdr:cNvPr id="135" name="円/楕円 134"/>
        <xdr:cNvSpPr/>
      </xdr:nvSpPr>
      <xdr:spPr bwMode="auto">
        <a:xfrm>
          <a:off x="4953000" y="6695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197159</xdr:rowOff>
    </xdr:from>
    <xdr:ext cx="736600" cy="259045"/>
    <xdr:sp macro="" textlink="">
      <xdr:nvSpPr>
        <xdr:cNvPr id="136" name="テキスト ボックス 135"/>
        <xdr:cNvSpPr txBox="1"/>
      </xdr:nvSpPr>
      <xdr:spPr>
        <a:xfrm>
          <a:off x="4622800" y="6464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21,259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76924</xdr:rowOff>
    </xdr:from>
    <xdr:to>
      <xdr:col>3</xdr:col>
      <xdr:colOff>955675</xdr:colOff>
      <xdr:row>35</xdr:row>
      <xdr:rowOff>178524</xdr:rowOff>
    </xdr:to>
    <xdr:sp macro="" textlink="">
      <xdr:nvSpPr>
        <xdr:cNvPr id="137" name="円/楕円 136"/>
        <xdr:cNvSpPr/>
      </xdr:nvSpPr>
      <xdr:spPr bwMode="auto">
        <a:xfrm>
          <a:off x="4254500" y="668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188701</xdr:rowOff>
    </xdr:from>
    <xdr:ext cx="762000" cy="259045"/>
    <xdr:sp macro="" textlink="">
      <xdr:nvSpPr>
        <xdr:cNvPr id="138" name="テキスト ボックス 137"/>
        <xdr:cNvSpPr txBox="1"/>
      </xdr:nvSpPr>
      <xdr:spPr>
        <a:xfrm>
          <a:off x="3924300" y="645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311468</xdr:rowOff>
    </xdr:from>
    <xdr:to>
      <xdr:col>3</xdr:col>
      <xdr:colOff>257175</xdr:colOff>
      <xdr:row>35</xdr:row>
      <xdr:rowOff>70168</xdr:rowOff>
    </xdr:to>
    <xdr:sp macro="" textlink="">
      <xdr:nvSpPr>
        <xdr:cNvPr id="139" name="円/楕円 138"/>
        <xdr:cNvSpPr/>
      </xdr:nvSpPr>
      <xdr:spPr bwMode="auto">
        <a:xfrm>
          <a:off x="3556000" y="657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80344</xdr:rowOff>
    </xdr:from>
    <xdr:ext cx="762000" cy="259045"/>
    <xdr:sp macro="" textlink="">
      <xdr:nvSpPr>
        <xdr:cNvPr id="140" name="テキスト ボックス 139"/>
        <xdr:cNvSpPr txBox="1"/>
      </xdr:nvSpPr>
      <xdr:spPr>
        <a:xfrm>
          <a:off x="3225800" y="634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311810</xdr:rowOff>
    </xdr:from>
    <xdr:to>
      <xdr:col>2</xdr:col>
      <xdr:colOff>692150</xdr:colOff>
      <xdr:row>35</xdr:row>
      <xdr:rowOff>70510</xdr:rowOff>
    </xdr:to>
    <xdr:sp macro="" textlink="">
      <xdr:nvSpPr>
        <xdr:cNvPr id="141" name="円/楕円 140"/>
        <xdr:cNvSpPr/>
      </xdr:nvSpPr>
      <xdr:spPr bwMode="auto">
        <a:xfrm>
          <a:off x="2857500" y="6579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80687</xdr:rowOff>
    </xdr:from>
    <xdr:ext cx="762000" cy="259045"/>
    <xdr:sp macro="" textlink="">
      <xdr:nvSpPr>
        <xdr:cNvPr id="142" name="テキスト ボックス 141"/>
        <xdr:cNvSpPr txBox="1"/>
      </xdr:nvSpPr>
      <xdr:spPr>
        <a:xfrm>
          <a:off x="2527300" y="63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83007</xdr:rowOff>
    </xdr:from>
    <xdr:to>
      <xdr:col>6</xdr:col>
      <xdr:colOff>511175</xdr:colOff>
      <xdr:row>36</xdr:row>
      <xdr:rowOff>88624</xdr:rowOff>
    </xdr:to>
    <xdr:cxnSp macro="">
      <xdr:nvCxnSpPr>
        <xdr:cNvPr id="63" name="直線コネクタ 62"/>
        <xdr:cNvCxnSpPr/>
      </xdr:nvCxnSpPr>
      <xdr:spPr>
        <a:xfrm flipV="1">
          <a:off x="3797300" y="6255207"/>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20959</xdr:rowOff>
    </xdr:from>
    <xdr:to>
      <xdr:col>5</xdr:col>
      <xdr:colOff>358775</xdr:colOff>
      <xdr:row>36</xdr:row>
      <xdr:rowOff>88624</xdr:rowOff>
    </xdr:to>
    <xdr:cxnSp macro="">
      <xdr:nvCxnSpPr>
        <xdr:cNvPr id="66" name="直線コネクタ 65"/>
        <xdr:cNvCxnSpPr/>
      </xdr:nvCxnSpPr>
      <xdr:spPr>
        <a:xfrm>
          <a:off x="2908300" y="6193159"/>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13545</xdr:rowOff>
    </xdr:from>
    <xdr:to>
      <xdr:col>4</xdr:col>
      <xdr:colOff>155575</xdr:colOff>
      <xdr:row>36</xdr:row>
      <xdr:rowOff>20959</xdr:rowOff>
    </xdr:to>
    <xdr:cxnSp macro="">
      <xdr:nvCxnSpPr>
        <xdr:cNvPr id="69" name="直線コネクタ 68"/>
        <xdr:cNvCxnSpPr/>
      </xdr:nvCxnSpPr>
      <xdr:spPr>
        <a:xfrm>
          <a:off x="2019300" y="6185745"/>
          <a:ext cx="889000" cy="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99663</xdr:rowOff>
    </xdr:from>
    <xdr:to>
      <xdr:col>2</xdr:col>
      <xdr:colOff>638175</xdr:colOff>
      <xdr:row>36</xdr:row>
      <xdr:rowOff>13545</xdr:rowOff>
    </xdr:to>
    <xdr:cxnSp macro="">
      <xdr:nvCxnSpPr>
        <xdr:cNvPr id="72" name="直線コネクタ 71"/>
        <xdr:cNvCxnSpPr/>
      </xdr:nvCxnSpPr>
      <xdr:spPr>
        <a:xfrm>
          <a:off x="1130300" y="6100413"/>
          <a:ext cx="889000" cy="8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32207</xdr:rowOff>
    </xdr:from>
    <xdr:to>
      <xdr:col>6</xdr:col>
      <xdr:colOff>561975</xdr:colOff>
      <xdr:row>36</xdr:row>
      <xdr:rowOff>133807</xdr:rowOff>
    </xdr:to>
    <xdr:sp macro="" textlink="">
      <xdr:nvSpPr>
        <xdr:cNvPr id="82" name="円/楕円 81"/>
        <xdr:cNvSpPr/>
      </xdr:nvSpPr>
      <xdr:spPr>
        <a:xfrm>
          <a:off x="45847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10634</xdr:rowOff>
    </xdr:from>
    <xdr:ext cx="534377" cy="259045"/>
    <xdr:sp macro="" textlink="">
      <xdr:nvSpPr>
        <xdr:cNvPr id="83" name="人件費該当値テキスト"/>
        <xdr:cNvSpPr txBox="1"/>
      </xdr:nvSpPr>
      <xdr:spPr>
        <a:xfrm>
          <a:off x="4686300" y="61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37824</xdr:rowOff>
    </xdr:from>
    <xdr:to>
      <xdr:col>5</xdr:col>
      <xdr:colOff>409575</xdr:colOff>
      <xdr:row>36</xdr:row>
      <xdr:rowOff>139424</xdr:rowOff>
    </xdr:to>
    <xdr:sp macro="" textlink="">
      <xdr:nvSpPr>
        <xdr:cNvPr id="84" name="円/楕円 83"/>
        <xdr:cNvSpPr/>
      </xdr:nvSpPr>
      <xdr:spPr>
        <a:xfrm>
          <a:off x="3746500" y="62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130551</xdr:rowOff>
    </xdr:from>
    <xdr:ext cx="534377" cy="259045"/>
    <xdr:sp macro="" textlink="">
      <xdr:nvSpPr>
        <xdr:cNvPr id="85" name="テキスト ボックス 84"/>
        <xdr:cNvSpPr txBox="1"/>
      </xdr:nvSpPr>
      <xdr:spPr>
        <a:xfrm>
          <a:off x="3530111" y="63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141609</xdr:rowOff>
    </xdr:from>
    <xdr:to>
      <xdr:col>4</xdr:col>
      <xdr:colOff>206375</xdr:colOff>
      <xdr:row>36</xdr:row>
      <xdr:rowOff>71759</xdr:rowOff>
    </xdr:to>
    <xdr:sp macro="" textlink="">
      <xdr:nvSpPr>
        <xdr:cNvPr id="86" name="円/楕円 85"/>
        <xdr:cNvSpPr/>
      </xdr:nvSpPr>
      <xdr:spPr>
        <a:xfrm>
          <a:off x="2857500" y="61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62886</xdr:rowOff>
    </xdr:from>
    <xdr:ext cx="534377" cy="259045"/>
    <xdr:sp macro="" textlink="">
      <xdr:nvSpPr>
        <xdr:cNvPr id="87" name="テキスト ボックス 86"/>
        <xdr:cNvSpPr txBox="1"/>
      </xdr:nvSpPr>
      <xdr:spPr>
        <a:xfrm>
          <a:off x="2641111" y="62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58,136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134195</xdr:rowOff>
    </xdr:from>
    <xdr:to>
      <xdr:col>3</xdr:col>
      <xdr:colOff>3175</xdr:colOff>
      <xdr:row>36</xdr:row>
      <xdr:rowOff>64345</xdr:rowOff>
    </xdr:to>
    <xdr:sp macro="" textlink="">
      <xdr:nvSpPr>
        <xdr:cNvPr id="88" name="円/楕円 87"/>
        <xdr:cNvSpPr/>
      </xdr:nvSpPr>
      <xdr:spPr>
        <a:xfrm>
          <a:off x="1968500" y="613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55472</xdr:rowOff>
    </xdr:from>
    <xdr:ext cx="534377" cy="259045"/>
    <xdr:sp macro="" textlink="">
      <xdr:nvSpPr>
        <xdr:cNvPr id="89" name="テキスト ボックス 88"/>
        <xdr:cNvSpPr txBox="1"/>
      </xdr:nvSpPr>
      <xdr:spPr>
        <a:xfrm>
          <a:off x="1752111" y="62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48863</xdr:rowOff>
    </xdr:from>
    <xdr:to>
      <xdr:col>1</xdr:col>
      <xdr:colOff>485775</xdr:colOff>
      <xdr:row>35</xdr:row>
      <xdr:rowOff>150463</xdr:rowOff>
    </xdr:to>
    <xdr:sp macro="" textlink="">
      <xdr:nvSpPr>
        <xdr:cNvPr id="90" name="円/楕円 89"/>
        <xdr:cNvSpPr/>
      </xdr:nvSpPr>
      <xdr:spPr>
        <a:xfrm>
          <a:off x="1079500" y="60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141590</xdr:rowOff>
    </xdr:from>
    <xdr:ext cx="534377" cy="259045"/>
    <xdr:sp macro="" textlink="">
      <xdr:nvSpPr>
        <xdr:cNvPr id="91" name="テキスト ボックス 90"/>
        <xdr:cNvSpPr txBox="1"/>
      </xdr:nvSpPr>
      <xdr:spPr>
        <a:xfrm>
          <a:off x="863111" y="61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122163</xdr:rowOff>
    </xdr:from>
    <xdr:to>
      <xdr:col>6</xdr:col>
      <xdr:colOff>511175</xdr:colOff>
      <xdr:row>56</xdr:row>
      <xdr:rowOff>143553</xdr:rowOff>
    </xdr:to>
    <xdr:cxnSp macro="">
      <xdr:nvCxnSpPr>
        <xdr:cNvPr id="123" name="直線コネクタ 122"/>
        <xdr:cNvCxnSpPr/>
      </xdr:nvCxnSpPr>
      <xdr:spPr>
        <a:xfrm flipV="1">
          <a:off x="3797300" y="9723363"/>
          <a:ext cx="838200" cy="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143553</xdr:rowOff>
    </xdr:from>
    <xdr:to>
      <xdr:col>5</xdr:col>
      <xdr:colOff>358775</xdr:colOff>
      <xdr:row>57</xdr:row>
      <xdr:rowOff>116775</xdr:rowOff>
    </xdr:to>
    <xdr:cxnSp macro="">
      <xdr:nvCxnSpPr>
        <xdr:cNvPr id="126" name="直線コネクタ 125"/>
        <xdr:cNvCxnSpPr/>
      </xdr:nvCxnSpPr>
      <xdr:spPr>
        <a:xfrm flipV="1">
          <a:off x="2908300" y="9744753"/>
          <a:ext cx="889000" cy="14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116775</xdr:rowOff>
    </xdr:from>
    <xdr:to>
      <xdr:col>4</xdr:col>
      <xdr:colOff>155575</xdr:colOff>
      <xdr:row>57</xdr:row>
      <xdr:rowOff>151685</xdr:rowOff>
    </xdr:to>
    <xdr:cxnSp macro="">
      <xdr:nvCxnSpPr>
        <xdr:cNvPr id="129" name="直線コネクタ 128"/>
        <xdr:cNvCxnSpPr/>
      </xdr:nvCxnSpPr>
      <xdr:spPr>
        <a:xfrm flipV="1">
          <a:off x="2019300" y="9889425"/>
          <a:ext cx="889000" cy="3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124090</xdr:rowOff>
    </xdr:from>
    <xdr:to>
      <xdr:col>2</xdr:col>
      <xdr:colOff>638175</xdr:colOff>
      <xdr:row>57</xdr:row>
      <xdr:rowOff>151685</xdr:rowOff>
    </xdr:to>
    <xdr:cxnSp macro="">
      <xdr:nvCxnSpPr>
        <xdr:cNvPr id="132" name="直線コネクタ 131"/>
        <xdr:cNvCxnSpPr/>
      </xdr:nvCxnSpPr>
      <xdr:spPr>
        <a:xfrm>
          <a:off x="1130300" y="9725290"/>
          <a:ext cx="889000" cy="19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71363</xdr:rowOff>
    </xdr:from>
    <xdr:to>
      <xdr:col>6</xdr:col>
      <xdr:colOff>561975</xdr:colOff>
      <xdr:row>57</xdr:row>
      <xdr:rowOff>1513</xdr:rowOff>
    </xdr:to>
    <xdr:sp macro="" textlink="">
      <xdr:nvSpPr>
        <xdr:cNvPr id="142" name="円/楕円 141"/>
        <xdr:cNvSpPr/>
      </xdr:nvSpPr>
      <xdr:spPr>
        <a:xfrm>
          <a:off x="4584700" y="9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49790</xdr:rowOff>
    </xdr:from>
    <xdr:ext cx="534377" cy="259045"/>
    <xdr:sp macro="" textlink="">
      <xdr:nvSpPr>
        <xdr:cNvPr id="143" name="物件費該当値テキスト"/>
        <xdr:cNvSpPr txBox="1"/>
      </xdr:nvSpPr>
      <xdr:spPr>
        <a:xfrm>
          <a:off x="4686300" y="965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92753</xdr:rowOff>
    </xdr:from>
    <xdr:to>
      <xdr:col>5</xdr:col>
      <xdr:colOff>409575</xdr:colOff>
      <xdr:row>57</xdr:row>
      <xdr:rowOff>22903</xdr:rowOff>
    </xdr:to>
    <xdr:sp macro="" textlink="">
      <xdr:nvSpPr>
        <xdr:cNvPr id="144" name="円/楕円 143"/>
        <xdr:cNvSpPr/>
      </xdr:nvSpPr>
      <xdr:spPr>
        <a:xfrm>
          <a:off x="3746500" y="9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14030</xdr:rowOff>
    </xdr:from>
    <xdr:ext cx="534377" cy="259045"/>
    <xdr:sp macro="" textlink="">
      <xdr:nvSpPr>
        <xdr:cNvPr id="145" name="テキスト ボックス 144"/>
        <xdr:cNvSpPr txBox="1"/>
      </xdr:nvSpPr>
      <xdr:spPr>
        <a:xfrm>
          <a:off x="3530111" y="9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65975</xdr:rowOff>
    </xdr:from>
    <xdr:to>
      <xdr:col>4</xdr:col>
      <xdr:colOff>206375</xdr:colOff>
      <xdr:row>57</xdr:row>
      <xdr:rowOff>167575</xdr:rowOff>
    </xdr:to>
    <xdr:sp macro="" textlink="">
      <xdr:nvSpPr>
        <xdr:cNvPr id="146" name="円/楕円 145"/>
        <xdr:cNvSpPr/>
      </xdr:nvSpPr>
      <xdr:spPr>
        <a:xfrm>
          <a:off x="2857500" y="98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158702</xdr:rowOff>
    </xdr:from>
    <xdr:ext cx="534377" cy="259045"/>
    <xdr:sp macro="" textlink="">
      <xdr:nvSpPr>
        <xdr:cNvPr id="147" name="テキスト ボックス 146"/>
        <xdr:cNvSpPr txBox="1"/>
      </xdr:nvSpPr>
      <xdr:spPr>
        <a:xfrm>
          <a:off x="2641111" y="993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100885</xdr:rowOff>
    </xdr:from>
    <xdr:to>
      <xdr:col>3</xdr:col>
      <xdr:colOff>3175</xdr:colOff>
      <xdr:row>58</xdr:row>
      <xdr:rowOff>31035</xdr:rowOff>
    </xdr:to>
    <xdr:sp macro="" textlink="">
      <xdr:nvSpPr>
        <xdr:cNvPr id="148" name="円/楕円 147"/>
        <xdr:cNvSpPr/>
      </xdr:nvSpPr>
      <xdr:spPr>
        <a:xfrm>
          <a:off x="1968500" y="98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47562</xdr:rowOff>
    </xdr:from>
    <xdr:ext cx="534377" cy="259045"/>
    <xdr:sp macro="" textlink="">
      <xdr:nvSpPr>
        <xdr:cNvPr id="149" name="テキスト ボックス 148"/>
        <xdr:cNvSpPr txBox="1"/>
      </xdr:nvSpPr>
      <xdr:spPr>
        <a:xfrm>
          <a:off x="1752111" y="96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73290</xdr:rowOff>
    </xdr:from>
    <xdr:to>
      <xdr:col>1</xdr:col>
      <xdr:colOff>485775</xdr:colOff>
      <xdr:row>57</xdr:row>
      <xdr:rowOff>3440</xdr:rowOff>
    </xdr:to>
    <xdr:sp macro="" textlink="">
      <xdr:nvSpPr>
        <xdr:cNvPr id="150" name="円/楕円 149"/>
        <xdr:cNvSpPr/>
      </xdr:nvSpPr>
      <xdr:spPr>
        <a:xfrm>
          <a:off x="1079500" y="967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19967</xdr:rowOff>
    </xdr:from>
    <xdr:ext cx="534377" cy="259045"/>
    <xdr:sp macro="" textlink="">
      <xdr:nvSpPr>
        <xdr:cNvPr id="151" name="テキスト ボックス 150"/>
        <xdr:cNvSpPr txBox="1"/>
      </xdr:nvSpPr>
      <xdr:spPr>
        <a:xfrm>
          <a:off x="863111" y="944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37002</xdr:rowOff>
    </xdr:from>
    <xdr:to>
      <xdr:col>6</xdr:col>
      <xdr:colOff>511175</xdr:colOff>
      <xdr:row>75</xdr:row>
      <xdr:rowOff>116325</xdr:rowOff>
    </xdr:to>
    <xdr:cxnSp macro="">
      <xdr:nvCxnSpPr>
        <xdr:cNvPr id="176" name="直線コネクタ 175"/>
        <xdr:cNvCxnSpPr/>
      </xdr:nvCxnSpPr>
      <xdr:spPr>
        <a:xfrm flipV="1">
          <a:off x="3797300" y="12895752"/>
          <a:ext cx="838200" cy="7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5263</xdr:rowOff>
    </xdr:from>
    <xdr:ext cx="469744" cy="259045"/>
    <xdr:sp macro="" textlink="">
      <xdr:nvSpPr>
        <xdr:cNvPr id="177" name="維持補修費平均値テキスト"/>
        <xdr:cNvSpPr txBox="1"/>
      </xdr:nvSpPr>
      <xdr:spPr>
        <a:xfrm>
          <a:off x="4686300" y="13035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30143</xdr:rowOff>
    </xdr:from>
    <xdr:to>
      <xdr:col>5</xdr:col>
      <xdr:colOff>358775</xdr:colOff>
      <xdr:row>75</xdr:row>
      <xdr:rowOff>116325</xdr:rowOff>
    </xdr:to>
    <xdr:cxnSp macro="">
      <xdr:nvCxnSpPr>
        <xdr:cNvPr id="179" name="直線コネクタ 178"/>
        <xdr:cNvCxnSpPr/>
      </xdr:nvCxnSpPr>
      <xdr:spPr>
        <a:xfrm>
          <a:off x="2908300" y="12888893"/>
          <a:ext cx="889000" cy="8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6577</xdr:rowOff>
    </xdr:from>
    <xdr:ext cx="469744" cy="259045"/>
    <xdr:sp macro="" textlink="">
      <xdr:nvSpPr>
        <xdr:cNvPr id="181" name="テキスト ボックス 180"/>
        <xdr:cNvSpPr txBox="1"/>
      </xdr:nvSpPr>
      <xdr:spPr>
        <a:xfrm>
          <a:off x="3562427" y="132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30143</xdr:rowOff>
    </xdr:from>
    <xdr:to>
      <xdr:col>4</xdr:col>
      <xdr:colOff>155575</xdr:colOff>
      <xdr:row>75</xdr:row>
      <xdr:rowOff>126556</xdr:rowOff>
    </xdr:to>
    <xdr:cxnSp macro="">
      <xdr:nvCxnSpPr>
        <xdr:cNvPr id="182" name="直線コネクタ 181"/>
        <xdr:cNvCxnSpPr/>
      </xdr:nvCxnSpPr>
      <xdr:spPr>
        <a:xfrm flipV="1">
          <a:off x="2019300" y="12888893"/>
          <a:ext cx="889000" cy="9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11892</xdr:rowOff>
    </xdr:from>
    <xdr:ext cx="469744" cy="259045"/>
    <xdr:sp macro="" textlink="">
      <xdr:nvSpPr>
        <xdr:cNvPr id="184" name="テキスト ボックス 183"/>
        <xdr:cNvSpPr txBox="1"/>
      </xdr:nvSpPr>
      <xdr:spPr>
        <a:xfrm>
          <a:off x="2673427"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126556</xdr:rowOff>
    </xdr:from>
    <xdr:to>
      <xdr:col>2</xdr:col>
      <xdr:colOff>638175</xdr:colOff>
      <xdr:row>75</xdr:row>
      <xdr:rowOff>162446</xdr:rowOff>
    </xdr:to>
    <xdr:cxnSp macro="">
      <xdr:nvCxnSpPr>
        <xdr:cNvPr id="185" name="直線コネクタ 184"/>
        <xdr:cNvCxnSpPr/>
      </xdr:nvCxnSpPr>
      <xdr:spPr>
        <a:xfrm flipV="1">
          <a:off x="1130300" y="12985306"/>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24692</xdr:rowOff>
    </xdr:from>
    <xdr:ext cx="469744" cy="259045"/>
    <xdr:sp macro="" textlink="">
      <xdr:nvSpPr>
        <xdr:cNvPr id="187" name="テキスト ボックス 186"/>
        <xdr:cNvSpPr txBox="1"/>
      </xdr:nvSpPr>
      <xdr:spPr>
        <a:xfrm>
          <a:off x="1784427"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21950</xdr:rowOff>
    </xdr:from>
    <xdr:ext cx="469744" cy="259045"/>
    <xdr:sp macro="" textlink="">
      <xdr:nvSpPr>
        <xdr:cNvPr id="189" name="テキスト ボックス 188"/>
        <xdr:cNvSpPr txBox="1"/>
      </xdr:nvSpPr>
      <xdr:spPr>
        <a:xfrm>
          <a:off x="895427" y="1322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157652</xdr:rowOff>
    </xdr:from>
    <xdr:to>
      <xdr:col>6</xdr:col>
      <xdr:colOff>561975</xdr:colOff>
      <xdr:row>75</xdr:row>
      <xdr:rowOff>87802</xdr:rowOff>
    </xdr:to>
    <xdr:sp macro="" textlink="">
      <xdr:nvSpPr>
        <xdr:cNvPr id="195" name="円/楕円 194"/>
        <xdr:cNvSpPr/>
      </xdr:nvSpPr>
      <xdr:spPr>
        <a:xfrm>
          <a:off x="4584700" y="128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9079</xdr:rowOff>
    </xdr:from>
    <xdr:ext cx="469744" cy="259045"/>
    <xdr:sp macro="" textlink="">
      <xdr:nvSpPr>
        <xdr:cNvPr id="196" name="維持補修費該当値テキスト"/>
        <xdr:cNvSpPr txBox="1"/>
      </xdr:nvSpPr>
      <xdr:spPr>
        <a:xfrm>
          <a:off x="4686300" y="1269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65525</xdr:rowOff>
    </xdr:from>
    <xdr:to>
      <xdr:col>5</xdr:col>
      <xdr:colOff>409575</xdr:colOff>
      <xdr:row>75</xdr:row>
      <xdr:rowOff>167125</xdr:rowOff>
    </xdr:to>
    <xdr:sp macro="" textlink="">
      <xdr:nvSpPr>
        <xdr:cNvPr id="197" name="円/楕円 196"/>
        <xdr:cNvSpPr/>
      </xdr:nvSpPr>
      <xdr:spPr>
        <a:xfrm>
          <a:off x="3746500" y="129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12202</xdr:rowOff>
    </xdr:from>
    <xdr:ext cx="469744" cy="259045"/>
    <xdr:sp macro="" textlink="">
      <xdr:nvSpPr>
        <xdr:cNvPr id="198" name="テキスト ボックス 197"/>
        <xdr:cNvSpPr txBox="1"/>
      </xdr:nvSpPr>
      <xdr:spPr>
        <a:xfrm>
          <a:off x="3562427" y="126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150793</xdr:rowOff>
    </xdr:from>
    <xdr:to>
      <xdr:col>4</xdr:col>
      <xdr:colOff>206375</xdr:colOff>
      <xdr:row>75</xdr:row>
      <xdr:rowOff>80943</xdr:rowOff>
    </xdr:to>
    <xdr:sp macro="" textlink="">
      <xdr:nvSpPr>
        <xdr:cNvPr id="199" name="円/楕円 198"/>
        <xdr:cNvSpPr/>
      </xdr:nvSpPr>
      <xdr:spPr>
        <a:xfrm>
          <a:off x="2857500" y="128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97470</xdr:rowOff>
    </xdr:from>
    <xdr:ext cx="469744" cy="259045"/>
    <xdr:sp macro="" textlink="">
      <xdr:nvSpPr>
        <xdr:cNvPr id="200" name="テキスト ボックス 199"/>
        <xdr:cNvSpPr txBox="1"/>
      </xdr:nvSpPr>
      <xdr:spPr>
        <a:xfrm>
          <a:off x="2673427" y="1261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75756</xdr:rowOff>
    </xdr:from>
    <xdr:to>
      <xdr:col>3</xdr:col>
      <xdr:colOff>3175</xdr:colOff>
      <xdr:row>76</xdr:row>
      <xdr:rowOff>5907</xdr:rowOff>
    </xdr:to>
    <xdr:sp macro="" textlink="">
      <xdr:nvSpPr>
        <xdr:cNvPr id="201" name="円/楕円 200"/>
        <xdr:cNvSpPr/>
      </xdr:nvSpPr>
      <xdr:spPr>
        <a:xfrm>
          <a:off x="1968500" y="129345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22433</xdr:rowOff>
    </xdr:from>
    <xdr:ext cx="469744" cy="259045"/>
    <xdr:sp macro="" textlink="">
      <xdr:nvSpPr>
        <xdr:cNvPr id="202" name="テキスト ボックス 201"/>
        <xdr:cNvSpPr txBox="1"/>
      </xdr:nvSpPr>
      <xdr:spPr>
        <a:xfrm>
          <a:off x="1784427" y="1270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111646</xdr:rowOff>
    </xdr:from>
    <xdr:to>
      <xdr:col>1</xdr:col>
      <xdr:colOff>485775</xdr:colOff>
      <xdr:row>76</xdr:row>
      <xdr:rowOff>41796</xdr:rowOff>
    </xdr:to>
    <xdr:sp macro="" textlink="">
      <xdr:nvSpPr>
        <xdr:cNvPr id="203" name="円/楕円 202"/>
        <xdr:cNvSpPr/>
      </xdr:nvSpPr>
      <xdr:spPr>
        <a:xfrm>
          <a:off x="1079500" y="12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58323</xdr:rowOff>
    </xdr:from>
    <xdr:ext cx="469744" cy="259045"/>
    <xdr:sp macro="" textlink="">
      <xdr:nvSpPr>
        <xdr:cNvPr id="204" name="テキスト ボックス 203"/>
        <xdr:cNvSpPr txBox="1"/>
      </xdr:nvSpPr>
      <xdr:spPr>
        <a:xfrm>
          <a:off x="895427" y="1274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6" name="直線コネクタ 215"/>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7" name="テキスト ボックス 216"/>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8" name="直線コネクタ 217"/>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9" name="テキスト ボックス 218"/>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0" name="直線コネクタ 219"/>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4" name="直線コネクタ 223"/>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6" name="直線コネクタ 225"/>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8" name="直線コネクタ 227"/>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114396</xdr:rowOff>
    </xdr:from>
    <xdr:to>
      <xdr:col>6</xdr:col>
      <xdr:colOff>510540</xdr:colOff>
      <xdr:row>98</xdr:row>
      <xdr:rowOff>7941</xdr:rowOff>
    </xdr:to>
    <xdr:cxnSp macro="">
      <xdr:nvCxnSpPr>
        <xdr:cNvPr id="233" name="直線コネクタ 232"/>
        <xdr:cNvCxnSpPr/>
      </xdr:nvCxnSpPr>
      <xdr:spPr>
        <a:xfrm flipV="1">
          <a:off x="4633595" y="15544896"/>
          <a:ext cx="1270" cy="126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11768</xdr:rowOff>
    </xdr:from>
    <xdr:ext cx="534377" cy="259045"/>
    <xdr:sp macro="" textlink="">
      <xdr:nvSpPr>
        <xdr:cNvPr id="234" name="扶助費最小値テキスト"/>
        <xdr:cNvSpPr txBox="1"/>
      </xdr:nvSpPr>
      <xdr:spPr>
        <a:xfrm>
          <a:off x="4686300" y="168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98</xdr:row>
      <xdr:rowOff>7941</xdr:rowOff>
    </xdr:from>
    <xdr:to>
      <xdr:col>6</xdr:col>
      <xdr:colOff>600075</xdr:colOff>
      <xdr:row>98</xdr:row>
      <xdr:rowOff>7941</xdr:rowOff>
    </xdr:to>
    <xdr:cxnSp macro="">
      <xdr:nvCxnSpPr>
        <xdr:cNvPr id="235" name="直線コネクタ 234"/>
        <xdr:cNvCxnSpPr/>
      </xdr:nvCxnSpPr>
      <xdr:spPr>
        <a:xfrm>
          <a:off x="4546600" y="1681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61073</xdr:rowOff>
    </xdr:from>
    <xdr:ext cx="599010" cy="259045"/>
    <xdr:sp macro="" textlink="">
      <xdr:nvSpPr>
        <xdr:cNvPr id="236" name="扶助費最大値テキスト"/>
        <xdr:cNvSpPr txBox="1"/>
      </xdr:nvSpPr>
      <xdr:spPr>
        <a:xfrm>
          <a:off x="4686300" y="153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90</xdr:row>
      <xdr:rowOff>114396</xdr:rowOff>
    </xdr:from>
    <xdr:to>
      <xdr:col>6</xdr:col>
      <xdr:colOff>600075</xdr:colOff>
      <xdr:row>90</xdr:row>
      <xdr:rowOff>114396</xdr:rowOff>
    </xdr:to>
    <xdr:cxnSp macro="">
      <xdr:nvCxnSpPr>
        <xdr:cNvPr id="237" name="直線コネクタ 236"/>
        <xdr:cNvCxnSpPr/>
      </xdr:nvCxnSpPr>
      <xdr:spPr>
        <a:xfrm>
          <a:off x="4546600" y="1554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74506</xdr:rowOff>
    </xdr:from>
    <xdr:to>
      <xdr:col>6</xdr:col>
      <xdr:colOff>511175</xdr:colOff>
      <xdr:row>97</xdr:row>
      <xdr:rowOff>151473</xdr:rowOff>
    </xdr:to>
    <xdr:cxnSp macro="">
      <xdr:nvCxnSpPr>
        <xdr:cNvPr id="238" name="直線コネクタ 237"/>
        <xdr:cNvCxnSpPr/>
      </xdr:nvCxnSpPr>
      <xdr:spPr>
        <a:xfrm flipV="1">
          <a:off x="3797300" y="16705156"/>
          <a:ext cx="838200" cy="7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121021</xdr:rowOff>
    </xdr:from>
    <xdr:ext cx="599010" cy="259045"/>
    <xdr:sp macro="" textlink="">
      <xdr:nvSpPr>
        <xdr:cNvPr id="239" name="扶助費平均値テキスト"/>
        <xdr:cNvSpPr txBox="1"/>
      </xdr:nvSpPr>
      <xdr:spPr>
        <a:xfrm>
          <a:off x="4686300" y="16237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98144</xdr:rowOff>
    </xdr:from>
    <xdr:to>
      <xdr:col>6</xdr:col>
      <xdr:colOff>561975</xdr:colOff>
      <xdr:row>96</xdr:row>
      <xdr:rowOff>28294</xdr:rowOff>
    </xdr:to>
    <xdr:sp macro="" textlink="">
      <xdr:nvSpPr>
        <xdr:cNvPr id="240" name="フローチャート : 判断 239"/>
        <xdr:cNvSpPr/>
      </xdr:nvSpPr>
      <xdr:spPr>
        <a:xfrm>
          <a:off x="4584700" y="163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151473</xdr:rowOff>
    </xdr:from>
    <xdr:to>
      <xdr:col>5</xdr:col>
      <xdr:colOff>358775</xdr:colOff>
      <xdr:row>98</xdr:row>
      <xdr:rowOff>38116</xdr:rowOff>
    </xdr:to>
    <xdr:cxnSp macro="">
      <xdr:nvCxnSpPr>
        <xdr:cNvPr id="241" name="直線コネクタ 240"/>
        <xdr:cNvCxnSpPr/>
      </xdr:nvCxnSpPr>
      <xdr:spPr>
        <a:xfrm flipV="1">
          <a:off x="2908300" y="16782123"/>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163052</xdr:rowOff>
    </xdr:from>
    <xdr:to>
      <xdr:col>5</xdr:col>
      <xdr:colOff>409575</xdr:colOff>
      <xdr:row>96</xdr:row>
      <xdr:rowOff>93202</xdr:rowOff>
    </xdr:to>
    <xdr:sp macro="" textlink="">
      <xdr:nvSpPr>
        <xdr:cNvPr id="242" name="フローチャート : 判断 241"/>
        <xdr:cNvSpPr/>
      </xdr:nvSpPr>
      <xdr:spPr>
        <a:xfrm>
          <a:off x="3746500" y="1645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109729</xdr:rowOff>
    </xdr:from>
    <xdr:ext cx="599010" cy="259045"/>
    <xdr:sp macro="" textlink="">
      <xdr:nvSpPr>
        <xdr:cNvPr id="243" name="テキスト ボックス 242"/>
        <xdr:cNvSpPr txBox="1"/>
      </xdr:nvSpPr>
      <xdr:spPr>
        <a:xfrm>
          <a:off x="3497794" y="1622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38116</xdr:rowOff>
    </xdr:from>
    <xdr:to>
      <xdr:col>4</xdr:col>
      <xdr:colOff>155575</xdr:colOff>
      <xdr:row>98</xdr:row>
      <xdr:rowOff>144986</xdr:rowOff>
    </xdr:to>
    <xdr:cxnSp macro="">
      <xdr:nvCxnSpPr>
        <xdr:cNvPr id="244" name="直線コネクタ 243"/>
        <xdr:cNvCxnSpPr/>
      </xdr:nvCxnSpPr>
      <xdr:spPr>
        <a:xfrm flipV="1">
          <a:off x="2019300" y="16840216"/>
          <a:ext cx="889000" cy="10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59624</xdr:rowOff>
    </xdr:from>
    <xdr:to>
      <xdr:col>4</xdr:col>
      <xdr:colOff>206375</xdr:colOff>
      <xdr:row>97</xdr:row>
      <xdr:rowOff>161224</xdr:rowOff>
    </xdr:to>
    <xdr:sp macro="" textlink="">
      <xdr:nvSpPr>
        <xdr:cNvPr id="245" name="フローチャート : 判断 244"/>
        <xdr:cNvSpPr/>
      </xdr:nvSpPr>
      <xdr:spPr>
        <a:xfrm>
          <a:off x="2857500" y="166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6301</xdr:rowOff>
    </xdr:from>
    <xdr:ext cx="534377" cy="259045"/>
    <xdr:sp macro="" textlink="">
      <xdr:nvSpPr>
        <xdr:cNvPr id="246" name="テキスト ボックス 245"/>
        <xdr:cNvSpPr txBox="1"/>
      </xdr:nvSpPr>
      <xdr:spPr>
        <a:xfrm>
          <a:off x="2641111" y="1646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144986</xdr:rowOff>
    </xdr:from>
    <xdr:to>
      <xdr:col>2</xdr:col>
      <xdr:colOff>638175</xdr:colOff>
      <xdr:row>98</xdr:row>
      <xdr:rowOff>148816</xdr:rowOff>
    </xdr:to>
    <xdr:cxnSp macro="">
      <xdr:nvCxnSpPr>
        <xdr:cNvPr id="247" name="直線コネクタ 246"/>
        <xdr:cNvCxnSpPr/>
      </xdr:nvCxnSpPr>
      <xdr:spPr>
        <a:xfrm flipV="1">
          <a:off x="1130300" y="16947086"/>
          <a:ext cx="889000" cy="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145050</xdr:rowOff>
    </xdr:from>
    <xdr:to>
      <xdr:col>3</xdr:col>
      <xdr:colOff>3175</xdr:colOff>
      <xdr:row>98</xdr:row>
      <xdr:rowOff>75200</xdr:rowOff>
    </xdr:to>
    <xdr:sp macro="" textlink="">
      <xdr:nvSpPr>
        <xdr:cNvPr id="248" name="フローチャート : 判断 247"/>
        <xdr:cNvSpPr/>
      </xdr:nvSpPr>
      <xdr:spPr>
        <a:xfrm>
          <a:off x="1968500" y="16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91727</xdr:rowOff>
    </xdr:from>
    <xdr:ext cx="534377" cy="259045"/>
    <xdr:sp macro="" textlink="">
      <xdr:nvSpPr>
        <xdr:cNvPr id="249" name="テキスト ボックス 248"/>
        <xdr:cNvSpPr txBox="1"/>
      </xdr:nvSpPr>
      <xdr:spPr>
        <a:xfrm>
          <a:off x="1752111" y="165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155780</xdr:rowOff>
    </xdr:from>
    <xdr:to>
      <xdr:col>1</xdr:col>
      <xdr:colOff>485775</xdr:colOff>
      <xdr:row>98</xdr:row>
      <xdr:rowOff>85930</xdr:rowOff>
    </xdr:to>
    <xdr:sp macro="" textlink="">
      <xdr:nvSpPr>
        <xdr:cNvPr id="250" name="フローチャート : 判断 249"/>
        <xdr:cNvSpPr/>
      </xdr:nvSpPr>
      <xdr:spPr>
        <a:xfrm>
          <a:off x="1079500" y="1678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102457</xdr:rowOff>
    </xdr:from>
    <xdr:ext cx="534377" cy="259045"/>
    <xdr:sp macro="" textlink="">
      <xdr:nvSpPr>
        <xdr:cNvPr id="251" name="テキスト ボックス 250"/>
        <xdr:cNvSpPr txBox="1"/>
      </xdr:nvSpPr>
      <xdr:spPr>
        <a:xfrm>
          <a:off x="863111" y="1656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23706</xdr:rowOff>
    </xdr:from>
    <xdr:to>
      <xdr:col>6</xdr:col>
      <xdr:colOff>561975</xdr:colOff>
      <xdr:row>97</xdr:row>
      <xdr:rowOff>125306</xdr:rowOff>
    </xdr:to>
    <xdr:sp macro="" textlink="">
      <xdr:nvSpPr>
        <xdr:cNvPr id="257" name="円/楕円 256"/>
        <xdr:cNvSpPr/>
      </xdr:nvSpPr>
      <xdr:spPr>
        <a:xfrm>
          <a:off x="4584700" y="166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110083</xdr:rowOff>
    </xdr:from>
    <xdr:ext cx="534377" cy="259045"/>
    <xdr:sp macro="" textlink="">
      <xdr:nvSpPr>
        <xdr:cNvPr id="258" name="扶助費該当値テキスト"/>
        <xdr:cNvSpPr txBox="1"/>
      </xdr:nvSpPr>
      <xdr:spPr>
        <a:xfrm>
          <a:off x="4686300" y="1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100673</xdr:rowOff>
    </xdr:from>
    <xdr:to>
      <xdr:col>5</xdr:col>
      <xdr:colOff>409575</xdr:colOff>
      <xdr:row>98</xdr:row>
      <xdr:rowOff>30823</xdr:rowOff>
    </xdr:to>
    <xdr:sp macro="" textlink="">
      <xdr:nvSpPr>
        <xdr:cNvPr id="259" name="円/楕円 258"/>
        <xdr:cNvSpPr/>
      </xdr:nvSpPr>
      <xdr:spPr>
        <a:xfrm>
          <a:off x="3746500" y="167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21950</xdr:rowOff>
    </xdr:from>
    <xdr:ext cx="534377" cy="259045"/>
    <xdr:sp macro="" textlink="">
      <xdr:nvSpPr>
        <xdr:cNvPr id="260" name="テキスト ボックス 259"/>
        <xdr:cNvSpPr txBox="1"/>
      </xdr:nvSpPr>
      <xdr:spPr>
        <a:xfrm>
          <a:off x="3530111" y="168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158766</xdr:rowOff>
    </xdr:from>
    <xdr:to>
      <xdr:col>4</xdr:col>
      <xdr:colOff>206375</xdr:colOff>
      <xdr:row>98</xdr:row>
      <xdr:rowOff>88916</xdr:rowOff>
    </xdr:to>
    <xdr:sp macro="" textlink="">
      <xdr:nvSpPr>
        <xdr:cNvPr id="261" name="円/楕円 260"/>
        <xdr:cNvSpPr/>
      </xdr:nvSpPr>
      <xdr:spPr>
        <a:xfrm>
          <a:off x="2857500" y="167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80043</xdr:rowOff>
    </xdr:from>
    <xdr:ext cx="534377" cy="259045"/>
    <xdr:sp macro="" textlink="">
      <xdr:nvSpPr>
        <xdr:cNvPr id="262" name="テキスト ボックス 261"/>
        <xdr:cNvSpPr txBox="1"/>
      </xdr:nvSpPr>
      <xdr:spPr>
        <a:xfrm>
          <a:off x="2641111" y="1688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94186</xdr:rowOff>
    </xdr:from>
    <xdr:to>
      <xdr:col>3</xdr:col>
      <xdr:colOff>3175</xdr:colOff>
      <xdr:row>99</xdr:row>
      <xdr:rowOff>24336</xdr:rowOff>
    </xdr:to>
    <xdr:sp macro="" textlink="">
      <xdr:nvSpPr>
        <xdr:cNvPr id="263" name="円/楕円 262"/>
        <xdr:cNvSpPr/>
      </xdr:nvSpPr>
      <xdr:spPr>
        <a:xfrm>
          <a:off x="1968500" y="168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15463</xdr:rowOff>
    </xdr:from>
    <xdr:ext cx="534377" cy="259045"/>
    <xdr:sp macro="" textlink="">
      <xdr:nvSpPr>
        <xdr:cNvPr id="264" name="テキスト ボックス 263"/>
        <xdr:cNvSpPr txBox="1"/>
      </xdr:nvSpPr>
      <xdr:spPr>
        <a:xfrm>
          <a:off x="1752111" y="169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98016</xdr:rowOff>
    </xdr:from>
    <xdr:to>
      <xdr:col>1</xdr:col>
      <xdr:colOff>485775</xdr:colOff>
      <xdr:row>99</xdr:row>
      <xdr:rowOff>28166</xdr:rowOff>
    </xdr:to>
    <xdr:sp macro="" textlink="">
      <xdr:nvSpPr>
        <xdr:cNvPr id="265" name="円/楕円 264"/>
        <xdr:cNvSpPr/>
      </xdr:nvSpPr>
      <xdr:spPr>
        <a:xfrm>
          <a:off x="1079500" y="1690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19293</xdr:rowOff>
    </xdr:from>
    <xdr:ext cx="534377" cy="259045"/>
    <xdr:sp macro="" textlink="">
      <xdr:nvSpPr>
        <xdr:cNvPr id="266" name="テキスト ボックス 265"/>
        <xdr:cNvSpPr txBox="1"/>
      </xdr:nvSpPr>
      <xdr:spPr>
        <a:xfrm>
          <a:off x="863111" y="169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9" name="直線コネクタ 288"/>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90"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91" name="直線コネクタ 290"/>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2"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3" name="直線コネクタ 292"/>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99855</xdr:rowOff>
    </xdr:from>
    <xdr:to>
      <xdr:col>15</xdr:col>
      <xdr:colOff>180975</xdr:colOff>
      <xdr:row>31</xdr:row>
      <xdr:rowOff>134465</xdr:rowOff>
    </xdr:to>
    <xdr:cxnSp macro="">
      <xdr:nvCxnSpPr>
        <xdr:cNvPr id="294" name="直線コネクタ 293"/>
        <xdr:cNvCxnSpPr/>
      </xdr:nvCxnSpPr>
      <xdr:spPr>
        <a:xfrm flipV="1">
          <a:off x="9639300" y="5414805"/>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31185</xdr:rowOff>
    </xdr:from>
    <xdr:ext cx="534377" cy="259045"/>
    <xdr:sp macro="" textlink="">
      <xdr:nvSpPr>
        <xdr:cNvPr id="295" name="補助費等平均値テキスト"/>
        <xdr:cNvSpPr txBox="1"/>
      </xdr:nvSpPr>
      <xdr:spPr>
        <a:xfrm>
          <a:off x="10528300" y="6031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6" name="フローチャート : 判断 295"/>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134465</xdr:rowOff>
    </xdr:from>
    <xdr:to>
      <xdr:col>14</xdr:col>
      <xdr:colOff>28575</xdr:colOff>
      <xdr:row>31</xdr:row>
      <xdr:rowOff>164846</xdr:rowOff>
    </xdr:to>
    <xdr:cxnSp macro="">
      <xdr:nvCxnSpPr>
        <xdr:cNvPr id="297" name="直線コネクタ 296"/>
        <xdr:cNvCxnSpPr/>
      </xdr:nvCxnSpPr>
      <xdr:spPr>
        <a:xfrm flipV="1">
          <a:off x="8750300" y="5449415"/>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8" name="フローチャート : 判断 297"/>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39712</xdr:rowOff>
    </xdr:from>
    <xdr:ext cx="534377" cy="259045"/>
    <xdr:sp macro="" textlink="">
      <xdr:nvSpPr>
        <xdr:cNvPr id="299" name="テキスト ボックス 298"/>
        <xdr:cNvSpPr txBox="1"/>
      </xdr:nvSpPr>
      <xdr:spPr>
        <a:xfrm>
          <a:off x="9372111" y="621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164846</xdr:rowOff>
    </xdr:from>
    <xdr:to>
      <xdr:col>12</xdr:col>
      <xdr:colOff>511175</xdr:colOff>
      <xdr:row>33</xdr:row>
      <xdr:rowOff>20622</xdr:rowOff>
    </xdr:to>
    <xdr:cxnSp macro="">
      <xdr:nvCxnSpPr>
        <xdr:cNvPr id="300" name="直線コネクタ 299"/>
        <xdr:cNvCxnSpPr/>
      </xdr:nvCxnSpPr>
      <xdr:spPr>
        <a:xfrm flipV="1">
          <a:off x="7861300" y="5479796"/>
          <a:ext cx="889000" cy="19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301" name="フローチャート : 判断 300"/>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76700</xdr:rowOff>
    </xdr:from>
    <xdr:ext cx="534377" cy="259045"/>
    <xdr:sp macro="" textlink="">
      <xdr:nvSpPr>
        <xdr:cNvPr id="302" name="テキスト ボックス 301"/>
        <xdr:cNvSpPr txBox="1"/>
      </xdr:nvSpPr>
      <xdr:spPr>
        <a:xfrm>
          <a:off x="8483111" y="642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20622</xdr:rowOff>
    </xdr:from>
    <xdr:to>
      <xdr:col>11</xdr:col>
      <xdr:colOff>307975</xdr:colOff>
      <xdr:row>33</xdr:row>
      <xdr:rowOff>65725</xdr:rowOff>
    </xdr:to>
    <xdr:cxnSp macro="">
      <xdr:nvCxnSpPr>
        <xdr:cNvPr id="303" name="直線コネクタ 302"/>
        <xdr:cNvCxnSpPr/>
      </xdr:nvCxnSpPr>
      <xdr:spPr>
        <a:xfrm flipV="1">
          <a:off x="6972300" y="5678472"/>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4" name="フローチャート : 判断 303"/>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74277</xdr:rowOff>
    </xdr:from>
    <xdr:ext cx="534377" cy="259045"/>
    <xdr:sp macro="" textlink="">
      <xdr:nvSpPr>
        <xdr:cNvPr id="305" name="テキスト ボックス 304"/>
        <xdr:cNvSpPr txBox="1"/>
      </xdr:nvSpPr>
      <xdr:spPr>
        <a:xfrm>
          <a:off x="7594111" y="64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6" name="フローチャート : 判断 305"/>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132066</xdr:rowOff>
    </xdr:from>
    <xdr:ext cx="534377" cy="259045"/>
    <xdr:sp macro="" textlink="">
      <xdr:nvSpPr>
        <xdr:cNvPr id="307" name="テキスト ボックス 306"/>
        <xdr:cNvSpPr txBox="1"/>
      </xdr:nvSpPr>
      <xdr:spPr>
        <a:xfrm>
          <a:off x="6705111" y="64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49055</xdr:rowOff>
    </xdr:from>
    <xdr:to>
      <xdr:col>15</xdr:col>
      <xdr:colOff>231775</xdr:colOff>
      <xdr:row>31</xdr:row>
      <xdr:rowOff>150655</xdr:rowOff>
    </xdr:to>
    <xdr:sp macro="" textlink="">
      <xdr:nvSpPr>
        <xdr:cNvPr id="313" name="円/楕円 312"/>
        <xdr:cNvSpPr/>
      </xdr:nvSpPr>
      <xdr:spPr>
        <a:xfrm>
          <a:off x="10426700" y="536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71932</xdr:rowOff>
    </xdr:from>
    <xdr:ext cx="534377" cy="259045"/>
    <xdr:sp macro="" textlink="">
      <xdr:nvSpPr>
        <xdr:cNvPr id="314" name="補助費等該当値テキスト"/>
        <xdr:cNvSpPr txBox="1"/>
      </xdr:nvSpPr>
      <xdr:spPr>
        <a:xfrm>
          <a:off x="10528300" y="521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74,243</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83665</xdr:rowOff>
    </xdr:from>
    <xdr:to>
      <xdr:col>14</xdr:col>
      <xdr:colOff>79375</xdr:colOff>
      <xdr:row>32</xdr:row>
      <xdr:rowOff>13815</xdr:rowOff>
    </xdr:to>
    <xdr:sp macro="" textlink="">
      <xdr:nvSpPr>
        <xdr:cNvPr id="315" name="円/楕円 314"/>
        <xdr:cNvSpPr/>
      </xdr:nvSpPr>
      <xdr:spPr>
        <a:xfrm>
          <a:off x="9588500" y="53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30342</xdr:rowOff>
    </xdr:from>
    <xdr:ext cx="534377" cy="259045"/>
    <xdr:sp macro="" textlink="">
      <xdr:nvSpPr>
        <xdr:cNvPr id="316" name="テキスト ボックス 315"/>
        <xdr:cNvSpPr txBox="1"/>
      </xdr:nvSpPr>
      <xdr:spPr>
        <a:xfrm>
          <a:off x="9372111" y="51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114046</xdr:rowOff>
    </xdr:from>
    <xdr:to>
      <xdr:col>12</xdr:col>
      <xdr:colOff>561975</xdr:colOff>
      <xdr:row>32</xdr:row>
      <xdr:rowOff>44196</xdr:rowOff>
    </xdr:to>
    <xdr:sp macro="" textlink="">
      <xdr:nvSpPr>
        <xdr:cNvPr id="317" name="円/楕円 316"/>
        <xdr:cNvSpPr/>
      </xdr:nvSpPr>
      <xdr:spPr>
        <a:xfrm>
          <a:off x="8699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60723</xdr:rowOff>
    </xdr:from>
    <xdr:ext cx="534377" cy="259045"/>
    <xdr:sp macro="" textlink="">
      <xdr:nvSpPr>
        <xdr:cNvPr id="318" name="テキスト ボックス 317"/>
        <xdr:cNvSpPr txBox="1"/>
      </xdr:nvSpPr>
      <xdr:spPr>
        <a:xfrm>
          <a:off x="8483111" y="520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71,400</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141272</xdr:rowOff>
    </xdr:from>
    <xdr:to>
      <xdr:col>11</xdr:col>
      <xdr:colOff>358775</xdr:colOff>
      <xdr:row>33</xdr:row>
      <xdr:rowOff>71422</xdr:rowOff>
    </xdr:to>
    <xdr:sp macro="" textlink="">
      <xdr:nvSpPr>
        <xdr:cNvPr id="319" name="円/楕円 318"/>
        <xdr:cNvSpPr/>
      </xdr:nvSpPr>
      <xdr:spPr>
        <a:xfrm>
          <a:off x="7810500" y="56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87949</xdr:rowOff>
    </xdr:from>
    <xdr:ext cx="534377" cy="259045"/>
    <xdr:sp macro="" textlink="">
      <xdr:nvSpPr>
        <xdr:cNvPr id="320" name="テキスト ボックス 319"/>
        <xdr:cNvSpPr txBox="1"/>
      </xdr:nvSpPr>
      <xdr:spPr>
        <a:xfrm>
          <a:off x="7594111" y="54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62,709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14925</xdr:rowOff>
    </xdr:from>
    <xdr:to>
      <xdr:col>10</xdr:col>
      <xdr:colOff>155575</xdr:colOff>
      <xdr:row>33</xdr:row>
      <xdr:rowOff>116525</xdr:rowOff>
    </xdr:to>
    <xdr:sp macro="" textlink="">
      <xdr:nvSpPr>
        <xdr:cNvPr id="321" name="円/楕円 320"/>
        <xdr:cNvSpPr/>
      </xdr:nvSpPr>
      <xdr:spPr>
        <a:xfrm>
          <a:off x="6921500" y="5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133052</xdr:rowOff>
    </xdr:from>
    <xdr:ext cx="534377" cy="259045"/>
    <xdr:sp macro="" textlink="">
      <xdr:nvSpPr>
        <xdr:cNvPr id="322" name="テキスト ボックス 321"/>
        <xdr:cNvSpPr txBox="1"/>
      </xdr:nvSpPr>
      <xdr:spPr>
        <a:xfrm>
          <a:off x="6705111" y="54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6" name="直線コネクタ 345"/>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7"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8" name="直線コネクタ 347"/>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9"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0" name="直線コネクタ 349"/>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1448</xdr:rowOff>
    </xdr:from>
    <xdr:to>
      <xdr:col>15</xdr:col>
      <xdr:colOff>180975</xdr:colOff>
      <xdr:row>53</xdr:row>
      <xdr:rowOff>41072</xdr:rowOff>
    </xdr:to>
    <xdr:cxnSp macro="">
      <xdr:nvCxnSpPr>
        <xdr:cNvPr id="351" name="直線コネクタ 350"/>
        <xdr:cNvCxnSpPr/>
      </xdr:nvCxnSpPr>
      <xdr:spPr>
        <a:xfrm>
          <a:off x="9639300" y="9088298"/>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2"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3" name="フローチャート : 判断 352"/>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1448</xdr:rowOff>
    </xdr:from>
    <xdr:to>
      <xdr:col>14</xdr:col>
      <xdr:colOff>28575</xdr:colOff>
      <xdr:row>53</xdr:row>
      <xdr:rowOff>118110</xdr:rowOff>
    </xdr:to>
    <xdr:cxnSp macro="">
      <xdr:nvCxnSpPr>
        <xdr:cNvPr id="354" name="直線コネクタ 353"/>
        <xdr:cNvCxnSpPr/>
      </xdr:nvCxnSpPr>
      <xdr:spPr>
        <a:xfrm flipV="1">
          <a:off x="8750300" y="9088298"/>
          <a:ext cx="889000" cy="11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5" name="フローチャート : 判断 354"/>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6" name="テキスト ボックス 355"/>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118110</xdr:rowOff>
    </xdr:from>
    <xdr:to>
      <xdr:col>12</xdr:col>
      <xdr:colOff>511175</xdr:colOff>
      <xdr:row>56</xdr:row>
      <xdr:rowOff>40996</xdr:rowOff>
    </xdr:to>
    <xdr:cxnSp macro="">
      <xdr:nvCxnSpPr>
        <xdr:cNvPr id="357" name="直線コネクタ 356"/>
        <xdr:cNvCxnSpPr/>
      </xdr:nvCxnSpPr>
      <xdr:spPr>
        <a:xfrm flipV="1">
          <a:off x="7861300" y="9204960"/>
          <a:ext cx="889000" cy="4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8" name="フローチャート : 判断 357"/>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59" name="テキスト ボックス 358"/>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40996</xdr:rowOff>
    </xdr:from>
    <xdr:to>
      <xdr:col>11</xdr:col>
      <xdr:colOff>307975</xdr:colOff>
      <xdr:row>57</xdr:row>
      <xdr:rowOff>50889</xdr:rowOff>
    </xdr:to>
    <xdr:cxnSp macro="">
      <xdr:nvCxnSpPr>
        <xdr:cNvPr id="360" name="直線コネクタ 359"/>
        <xdr:cNvCxnSpPr/>
      </xdr:nvCxnSpPr>
      <xdr:spPr>
        <a:xfrm flipV="1">
          <a:off x="6972300" y="9642196"/>
          <a:ext cx="889000" cy="1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1" name="フローチャート : 判断 360"/>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151909</xdr:rowOff>
    </xdr:from>
    <xdr:ext cx="534377" cy="259045"/>
    <xdr:sp macro="" textlink="">
      <xdr:nvSpPr>
        <xdr:cNvPr id="362" name="テキスト ボックス 361"/>
        <xdr:cNvSpPr txBox="1"/>
      </xdr:nvSpPr>
      <xdr:spPr>
        <a:xfrm>
          <a:off x="7594111" y="92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3" name="フローチャート : 判断 362"/>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73766</xdr:rowOff>
    </xdr:from>
    <xdr:ext cx="534377" cy="259045"/>
    <xdr:sp macro="" textlink="">
      <xdr:nvSpPr>
        <xdr:cNvPr id="364" name="テキスト ボックス 363"/>
        <xdr:cNvSpPr txBox="1"/>
      </xdr:nvSpPr>
      <xdr:spPr>
        <a:xfrm>
          <a:off x="6705111" y="93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161722</xdr:rowOff>
    </xdr:from>
    <xdr:to>
      <xdr:col>15</xdr:col>
      <xdr:colOff>231775</xdr:colOff>
      <xdr:row>53</xdr:row>
      <xdr:rowOff>91872</xdr:rowOff>
    </xdr:to>
    <xdr:sp macro="" textlink="">
      <xdr:nvSpPr>
        <xdr:cNvPr id="370" name="円/楕円 369"/>
        <xdr:cNvSpPr/>
      </xdr:nvSpPr>
      <xdr:spPr>
        <a:xfrm>
          <a:off x="10426700" y="907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13149</xdr:rowOff>
    </xdr:from>
    <xdr:ext cx="534377" cy="259045"/>
    <xdr:sp macro="" textlink="">
      <xdr:nvSpPr>
        <xdr:cNvPr id="371" name="普通建設事業費該当値テキスト"/>
        <xdr:cNvSpPr txBox="1"/>
      </xdr:nvSpPr>
      <xdr:spPr>
        <a:xfrm>
          <a:off x="10528300" y="89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81,266</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122098</xdr:rowOff>
    </xdr:from>
    <xdr:to>
      <xdr:col>14</xdr:col>
      <xdr:colOff>79375</xdr:colOff>
      <xdr:row>53</xdr:row>
      <xdr:rowOff>52248</xdr:rowOff>
    </xdr:to>
    <xdr:sp macro="" textlink="">
      <xdr:nvSpPr>
        <xdr:cNvPr id="372" name="円/楕円 371"/>
        <xdr:cNvSpPr/>
      </xdr:nvSpPr>
      <xdr:spPr>
        <a:xfrm>
          <a:off x="9588500" y="90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68775</xdr:rowOff>
    </xdr:from>
    <xdr:ext cx="534377" cy="259045"/>
    <xdr:sp macro="" textlink="">
      <xdr:nvSpPr>
        <xdr:cNvPr id="373" name="テキスト ボックス 372"/>
        <xdr:cNvSpPr txBox="1"/>
      </xdr:nvSpPr>
      <xdr:spPr>
        <a:xfrm>
          <a:off x="9372111" y="881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67310</xdr:rowOff>
    </xdr:from>
    <xdr:to>
      <xdr:col>12</xdr:col>
      <xdr:colOff>561975</xdr:colOff>
      <xdr:row>53</xdr:row>
      <xdr:rowOff>168910</xdr:rowOff>
    </xdr:to>
    <xdr:sp macro="" textlink="">
      <xdr:nvSpPr>
        <xdr:cNvPr id="374" name="円/楕円 373"/>
        <xdr:cNvSpPr/>
      </xdr:nvSpPr>
      <xdr:spPr>
        <a:xfrm>
          <a:off x="8699500" y="91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13987</xdr:rowOff>
    </xdr:from>
    <xdr:ext cx="534377" cy="259045"/>
    <xdr:sp macro="" textlink="">
      <xdr:nvSpPr>
        <xdr:cNvPr id="375" name="テキスト ボックス 374"/>
        <xdr:cNvSpPr txBox="1"/>
      </xdr:nvSpPr>
      <xdr:spPr>
        <a:xfrm>
          <a:off x="8483111" y="89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161646</xdr:rowOff>
    </xdr:from>
    <xdr:to>
      <xdr:col>11</xdr:col>
      <xdr:colOff>358775</xdr:colOff>
      <xdr:row>56</xdr:row>
      <xdr:rowOff>91796</xdr:rowOff>
    </xdr:to>
    <xdr:sp macro="" textlink="">
      <xdr:nvSpPr>
        <xdr:cNvPr id="376" name="円/楕円 375"/>
        <xdr:cNvSpPr/>
      </xdr:nvSpPr>
      <xdr:spPr>
        <a:xfrm>
          <a:off x="7810500" y="959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82923</xdr:rowOff>
    </xdr:from>
    <xdr:ext cx="534377" cy="259045"/>
    <xdr:sp macro="" textlink="">
      <xdr:nvSpPr>
        <xdr:cNvPr id="377" name="テキスト ボックス 376"/>
        <xdr:cNvSpPr txBox="1"/>
      </xdr:nvSpPr>
      <xdr:spPr>
        <a:xfrm>
          <a:off x="7594111" y="96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89</xdr:rowOff>
    </xdr:from>
    <xdr:to>
      <xdr:col>10</xdr:col>
      <xdr:colOff>155575</xdr:colOff>
      <xdr:row>57</xdr:row>
      <xdr:rowOff>101689</xdr:rowOff>
    </xdr:to>
    <xdr:sp macro="" textlink="">
      <xdr:nvSpPr>
        <xdr:cNvPr id="378" name="円/楕円 377"/>
        <xdr:cNvSpPr/>
      </xdr:nvSpPr>
      <xdr:spPr>
        <a:xfrm>
          <a:off x="6921500" y="97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92816</xdr:rowOff>
    </xdr:from>
    <xdr:ext cx="534377" cy="259045"/>
    <xdr:sp macro="" textlink="">
      <xdr:nvSpPr>
        <xdr:cNvPr id="379" name="テキスト ボックス 378"/>
        <xdr:cNvSpPr txBox="1"/>
      </xdr:nvSpPr>
      <xdr:spPr>
        <a:xfrm>
          <a:off x="6705111" y="98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21788</xdr:rowOff>
    </xdr:from>
    <xdr:to>
      <xdr:col>15</xdr:col>
      <xdr:colOff>180340</xdr:colOff>
      <xdr:row>78</xdr:row>
      <xdr:rowOff>128750</xdr:rowOff>
    </xdr:to>
    <xdr:cxnSp macro="">
      <xdr:nvCxnSpPr>
        <xdr:cNvPr id="401" name="直線コネクタ 400"/>
        <xdr:cNvCxnSpPr/>
      </xdr:nvCxnSpPr>
      <xdr:spPr>
        <a:xfrm flipV="1">
          <a:off x="10475595" y="12537638"/>
          <a:ext cx="1270" cy="96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132577</xdr:rowOff>
    </xdr:from>
    <xdr:ext cx="378565" cy="259045"/>
    <xdr:sp macro="" textlink="">
      <xdr:nvSpPr>
        <xdr:cNvPr id="402" name="普通建設事業費 （ うち新規整備　）最小値テキスト"/>
        <xdr:cNvSpPr txBox="1"/>
      </xdr:nvSpPr>
      <xdr:spPr>
        <a:xfrm>
          <a:off x="10528300" y="1350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78</xdr:row>
      <xdr:rowOff>128750</xdr:rowOff>
    </xdr:from>
    <xdr:to>
      <xdr:col>15</xdr:col>
      <xdr:colOff>269875</xdr:colOff>
      <xdr:row>78</xdr:row>
      <xdr:rowOff>128750</xdr:rowOff>
    </xdr:to>
    <xdr:cxnSp macro="">
      <xdr:nvCxnSpPr>
        <xdr:cNvPr id="403" name="直線コネクタ 402"/>
        <xdr:cNvCxnSpPr/>
      </xdr:nvCxnSpPr>
      <xdr:spPr>
        <a:xfrm>
          <a:off x="10388600" y="135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139915</xdr:rowOff>
    </xdr:from>
    <xdr:ext cx="534377" cy="259045"/>
    <xdr:sp macro="" textlink="">
      <xdr:nvSpPr>
        <xdr:cNvPr id="404" name="普通建設事業費 （ うち新規整備　）最大値テキスト"/>
        <xdr:cNvSpPr txBox="1"/>
      </xdr:nvSpPr>
      <xdr:spPr>
        <a:xfrm>
          <a:off x="10528300" y="1231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73</xdr:row>
      <xdr:rowOff>21788</xdr:rowOff>
    </xdr:from>
    <xdr:to>
      <xdr:col>15</xdr:col>
      <xdr:colOff>269875</xdr:colOff>
      <xdr:row>73</xdr:row>
      <xdr:rowOff>21788</xdr:rowOff>
    </xdr:to>
    <xdr:cxnSp macro="">
      <xdr:nvCxnSpPr>
        <xdr:cNvPr id="405" name="直線コネクタ 404"/>
        <xdr:cNvCxnSpPr/>
      </xdr:nvCxnSpPr>
      <xdr:spPr>
        <a:xfrm>
          <a:off x="10388600" y="12537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129322</xdr:rowOff>
    </xdr:from>
    <xdr:to>
      <xdr:col>15</xdr:col>
      <xdr:colOff>180975</xdr:colOff>
      <xdr:row>74</xdr:row>
      <xdr:rowOff>69611</xdr:rowOff>
    </xdr:to>
    <xdr:cxnSp macro="">
      <xdr:nvCxnSpPr>
        <xdr:cNvPr id="406" name="直線コネクタ 405"/>
        <xdr:cNvCxnSpPr/>
      </xdr:nvCxnSpPr>
      <xdr:spPr>
        <a:xfrm>
          <a:off x="9639300" y="12302272"/>
          <a:ext cx="838200" cy="45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12211</xdr:rowOff>
    </xdr:from>
    <xdr:ext cx="534377" cy="259045"/>
    <xdr:sp macro="" textlink="">
      <xdr:nvSpPr>
        <xdr:cNvPr id="407" name="普通建設事業費 （ うち新規整備　）平均値テキスト"/>
        <xdr:cNvSpPr txBox="1"/>
      </xdr:nvSpPr>
      <xdr:spPr>
        <a:xfrm>
          <a:off x="10528300" y="13042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33784</xdr:rowOff>
    </xdr:from>
    <xdr:to>
      <xdr:col>15</xdr:col>
      <xdr:colOff>231775</xdr:colOff>
      <xdr:row>76</xdr:row>
      <xdr:rowOff>135384</xdr:rowOff>
    </xdr:to>
    <xdr:sp macro="" textlink="">
      <xdr:nvSpPr>
        <xdr:cNvPr id="408" name="フローチャート : 判断 407"/>
        <xdr:cNvSpPr/>
      </xdr:nvSpPr>
      <xdr:spPr>
        <a:xfrm>
          <a:off x="104267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129322</xdr:rowOff>
    </xdr:from>
    <xdr:to>
      <xdr:col>14</xdr:col>
      <xdr:colOff>28575</xdr:colOff>
      <xdr:row>72</xdr:row>
      <xdr:rowOff>52123</xdr:rowOff>
    </xdr:to>
    <xdr:cxnSp macro="">
      <xdr:nvCxnSpPr>
        <xdr:cNvPr id="409" name="直線コネクタ 408"/>
        <xdr:cNvCxnSpPr/>
      </xdr:nvCxnSpPr>
      <xdr:spPr>
        <a:xfrm flipV="1">
          <a:off x="8750300" y="12302272"/>
          <a:ext cx="889000" cy="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89815</xdr:rowOff>
    </xdr:from>
    <xdr:to>
      <xdr:col>14</xdr:col>
      <xdr:colOff>79375</xdr:colOff>
      <xdr:row>76</xdr:row>
      <xdr:rowOff>19965</xdr:rowOff>
    </xdr:to>
    <xdr:sp macro="" textlink="">
      <xdr:nvSpPr>
        <xdr:cNvPr id="410" name="フローチャート : 判断 409"/>
        <xdr:cNvSpPr/>
      </xdr:nvSpPr>
      <xdr:spPr>
        <a:xfrm>
          <a:off x="9588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11092</xdr:rowOff>
    </xdr:from>
    <xdr:ext cx="534377" cy="259045"/>
    <xdr:sp macro="" textlink="">
      <xdr:nvSpPr>
        <xdr:cNvPr id="411" name="テキスト ボックス 410"/>
        <xdr:cNvSpPr txBox="1"/>
      </xdr:nvSpPr>
      <xdr:spPr>
        <a:xfrm>
          <a:off x="9372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117246</xdr:rowOff>
    </xdr:from>
    <xdr:to>
      <xdr:col>12</xdr:col>
      <xdr:colOff>561975</xdr:colOff>
      <xdr:row>76</xdr:row>
      <xdr:rowOff>47396</xdr:rowOff>
    </xdr:to>
    <xdr:sp macro="" textlink="">
      <xdr:nvSpPr>
        <xdr:cNvPr id="412" name="フローチャート : 判断 411"/>
        <xdr:cNvSpPr/>
      </xdr:nvSpPr>
      <xdr:spPr>
        <a:xfrm>
          <a:off x="8699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38524</xdr:rowOff>
    </xdr:from>
    <xdr:ext cx="534377" cy="259045"/>
    <xdr:sp macro="" textlink="">
      <xdr:nvSpPr>
        <xdr:cNvPr id="413" name="テキスト ボックス 412"/>
        <xdr:cNvSpPr txBox="1"/>
      </xdr:nvSpPr>
      <xdr:spPr>
        <a:xfrm>
          <a:off x="8483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18811</xdr:rowOff>
    </xdr:from>
    <xdr:to>
      <xdr:col>15</xdr:col>
      <xdr:colOff>231775</xdr:colOff>
      <xdr:row>74</xdr:row>
      <xdr:rowOff>120411</xdr:rowOff>
    </xdr:to>
    <xdr:sp macro="" textlink="">
      <xdr:nvSpPr>
        <xdr:cNvPr id="419" name="円/楕円 418"/>
        <xdr:cNvSpPr/>
      </xdr:nvSpPr>
      <xdr:spPr>
        <a:xfrm>
          <a:off x="10426700" y="1270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41688</xdr:rowOff>
    </xdr:from>
    <xdr:ext cx="534377" cy="259045"/>
    <xdr:sp macro="" textlink="">
      <xdr:nvSpPr>
        <xdr:cNvPr id="420" name="普通建設事業費 （ うち新規整備　）該当値テキスト"/>
        <xdr:cNvSpPr txBox="1"/>
      </xdr:nvSpPr>
      <xdr:spPr>
        <a:xfrm>
          <a:off x="10528300" y="1255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33,066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78522</xdr:rowOff>
    </xdr:from>
    <xdr:to>
      <xdr:col>14</xdr:col>
      <xdr:colOff>79375</xdr:colOff>
      <xdr:row>72</xdr:row>
      <xdr:rowOff>8672</xdr:rowOff>
    </xdr:to>
    <xdr:sp macro="" textlink="">
      <xdr:nvSpPr>
        <xdr:cNvPr id="421" name="円/楕円 420"/>
        <xdr:cNvSpPr/>
      </xdr:nvSpPr>
      <xdr:spPr>
        <a:xfrm>
          <a:off x="9588500" y="122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25199</xdr:rowOff>
    </xdr:from>
    <xdr:ext cx="534377" cy="259045"/>
    <xdr:sp macro="" textlink="">
      <xdr:nvSpPr>
        <xdr:cNvPr id="422" name="テキスト ボックス 421"/>
        <xdr:cNvSpPr txBox="1"/>
      </xdr:nvSpPr>
      <xdr:spPr>
        <a:xfrm>
          <a:off x="9372111" y="120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52,954</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1323</xdr:rowOff>
    </xdr:from>
    <xdr:to>
      <xdr:col>12</xdr:col>
      <xdr:colOff>561975</xdr:colOff>
      <xdr:row>72</xdr:row>
      <xdr:rowOff>102923</xdr:rowOff>
    </xdr:to>
    <xdr:sp macro="" textlink="">
      <xdr:nvSpPr>
        <xdr:cNvPr id="423" name="円/楕円 422"/>
        <xdr:cNvSpPr/>
      </xdr:nvSpPr>
      <xdr:spPr>
        <a:xfrm>
          <a:off x="8699500" y="123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119450</xdr:rowOff>
    </xdr:from>
    <xdr:ext cx="534377" cy="259045"/>
    <xdr:sp macro="" textlink="">
      <xdr:nvSpPr>
        <xdr:cNvPr id="424" name="テキスト ボックス 423"/>
        <xdr:cNvSpPr txBox="1"/>
      </xdr:nvSpPr>
      <xdr:spPr>
        <a:xfrm>
          <a:off x="8483111" y="121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48,831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161554</xdr:rowOff>
    </xdr:from>
    <xdr:to>
      <xdr:col>15</xdr:col>
      <xdr:colOff>180975</xdr:colOff>
      <xdr:row>96</xdr:row>
      <xdr:rowOff>161874</xdr:rowOff>
    </xdr:to>
    <xdr:cxnSp macro="">
      <xdr:nvCxnSpPr>
        <xdr:cNvPr id="451" name="直線コネクタ 450"/>
        <xdr:cNvCxnSpPr/>
      </xdr:nvCxnSpPr>
      <xdr:spPr>
        <a:xfrm flipV="1">
          <a:off x="9639300" y="16277854"/>
          <a:ext cx="838200" cy="34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87933</xdr:rowOff>
    </xdr:from>
    <xdr:ext cx="534377" cy="259045"/>
    <xdr:sp macro="" textlink="">
      <xdr:nvSpPr>
        <xdr:cNvPr id="452" name="普通建設事業費 （ うち更新整備　）平均値テキスト"/>
        <xdr:cNvSpPr txBox="1"/>
      </xdr:nvSpPr>
      <xdr:spPr>
        <a:xfrm>
          <a:off x="10528300" y="16032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161874</xdr:rowOff>
    </xdr:from>
    <xdr:to>
      <xdr:col>14</xdr:col>
      <xdr:colOff>28575</xdr:colOff>
      <xdr:row>97</xdr:row>
      <xdr:rowOff>22337</xdr:rowOff>
    </xdr:to>
    <xdr:cxnSp macro="">
      <xdr:nvCxnSpPr>
        <xdr:cNvPr id="454" name="直線コネクタ 453"/>
        <xdr:cNvCxnSpPr/>
      </xdr:nvCxnSpPr>
      <xdr:spPr>
        <a:xfrm flipV="1">
          <a:off x="8750300" y="16621074"/>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6" name="テキスト ボックス 455"/>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61454</xdr:rowOff>
    </xdr:from>
    <xdr:ext cx="534377" cy="259045"/>
    <xdr:sp macro="" textlink="">
      <xdr:nvSpPr>
        <xdr:cNvPr id="458" name="テキスト ボックス 457"/>
        <xdr:cNvSpPr txBox="1"/>
      </xdr:nvSpPr>
      <xdr:spPr>
        <a:xfrm>
          <a:off x="8483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110754</xdr:rowOff>
    </xdr:from>
    <xdr:to>
      <xdr:col>15</xdr:col>
      <xdr:colOff>231775</xdr:colOff>
      <xdr:row>95</xdr:row>
      <xdr:rowOff>40904</xdr:rowOff>
    </xdr:to>
    <xdr:sp macro="" textlink="">
      <xdr:nvSpPr>
        <xdr:cNvPr id="464" name="円/楕円 463"/>
        <xdr:cNvSpPr/>
      </xdr:nvSpPr>
      <xdr:spPr>
        <a:xfrm>
          <a:off x="10426700" y="162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89181</xdr:rowOff>
    </xdr:from>
    <xdr:ext cx="534377" cy="259045"/>
    <xdr:sp macro="" textlink="">
      <xdr:nvSpPr>
        <xdr:cNvPr id="465" name="普通建設事業費 （ うち更新整備　）該当値テキスト"/>
        <xdr:cNvSpPr txBox="1"/>
      </xdr:nvSpPr>
      <xdr:spPr>
        <a:xfrm>
          <a:off x="10528300" y="162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111074</xdr:rowOff>
    </xdr:from>
    <xdr:to>
      <xdr:col>14</xdr:col>
      <xdr:colOff>79375</xdr:colOff>
      <xdr:row>97</xdr:row>
      <xdr:rowOff>41224</xdr:rowOff>
    </xdr:to>
    <xdr:sp macro="" textlink="">
      <xdr:nvSpPr>
        <xdr:cNvPr id="466" name="円/楕円 465"/>
        <xdr:cNvSpPr/>
      </xdr:nvSpPr>
      <xdr:spPr>
        <a:xfrm>
          <a:off x="9588500" y="165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32351</xdr:rowOff>
    </xdr:from>
    <xdr:ext cx="534377" cy="259045"/>
    <xdr:sp macro="" textlink="">
      <xdr:nvSpPr>
        <xdr:cNvPr id="467" name="テキスト ボックス 466"/>
        <xdr:cNvSpPr txBox="1"/>
      </xdr:nvSpPr>
      <xdr:spPr>
        <a:xfrm>
          <a:off x="9372111" y="1666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142987</xdr:rowOff>
    </xdr:from>
    <xdr:to>
      <xdr:col>12</xdr:col>
      <xdr:colOff>561975</xdr:colOff>
      <xdr:row>97</xdr:row>
      <xdr:rowOff>73137</xdr:rowOff>
    </xdr:to>
    <xdr:sp macro="" textlink="">
      <xdr:nvSpPr>
        <xdr:cNvPr id="468" name="円/楕円 467"/>
        <xdr:cNvSpPr/>
      </xdr:nvSpPr>
      <xdr:spPr>
        <a:xfrm>
          <a:off x="8699500" y="1660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64264</xdr:rowOff>
    </xdr:from>
    <xdr:ext cx="534377" cy="259045"/>
    <xdr:sp macro="" textlink="">
      <xdr:nvSpPr>
        <xdr:cNvPr id="469" name="テキスト ボックス 468"/>
        <xdr:cNvSpPr txBox="1"/>
      </xdr:nvSpPr>
      <xdr:spPr>
        <a:xfrm>
          <a:off x="8483111" y="1669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36</xdr:row>
      <xdr:rowOff>112116</xdr:rowOff>
    </xdr:from>
    <xdr:to>
      <xdr:col>23</xdr:col>
      <xdr:colOff>516889</xdr:colOff>
      <xdr:row>39</xdr:row>
      <xdr:rowOff>44450</xdr:rowOff>
    </xdr:to>
    <xdr:cxnSp macro="">
      <xdr:nvCxnSpPr>
        <xdr:cNvPr id="493" name="直線コネクタ 492"/>
        <xdr:cNvCxnSpPr/>
      </xdr:nvCxnSpPr>
      <xdr:spPr>
        <a:xfrm flipV="1">
          <a:off x="16317595" y="6284316"/>
          <a:ext cx="1269" cy="446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58793</xdr:rowOff>
    </xdr:from>
    <xdr:ext cx="534377" cy="259045"/>
    <xdr:sp macro="" textlink="">
      <xdr:nvSpPr>
        <xdr:cNvPr id="496" name="災害復旧事業費最大値テキスト"/>
        <xdr:cNvSpPr txBox="1"/>
      </xdr:nvSpPr>
      <xdr:spPr>
        <a:xfrm>
          <a:off x="16370300" y="60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36</xdr:row>
      <xdr:rowOff>112116</xdr:rowOff>
    </xdr:from>
    <xdr:to>
      <xdr:col>23</xdr:col>
      <xdr:colOff>606425</xdr:colOff>
      <xdr:row>36</xdr:row>
      <xdr:rowOff>112116</xdr:rowOff>
    </xdr:to>
    <xdr:cxnSp macro="">
      <xdr:nvCxnSpPr>
        <xdr:cNvPr id="497" name="直線コネクタ 496"/>
        <xdr:cNvCxnSpPr/>
      </xdr:nvCxnSpPr>
      <xdr:spPr>
        <a:xfrm>
          <a:off x="16230600" y="62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163284</xdr:rowOff>
    </xdr:from>
    <xdr:to>
      <xdr:col>23</xdr:col>
      <xdr:colOff>517525</xdr:colOff>
      <xdr:row>38</xdr:row>
      <xdr:rowOff>11988</xdr:rowOff>
    </xdr:to>
    <xdr:cxnSp macro="">
      <xdr:nvCxnSpPr>
        <xdr:cNvPr id="498" name="直線コネクタ 497"/>
        <xdr:cNvCxnSpPr/>
      </xdr:nvCxnSpPr>
      <xdr:spPr>
        <a:xfrm flipV="1">
          <a:off x="15481300" y="6335484"/>
          <a:ext cx="838200" cy="1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42486</xdr:rowOff>
    </xdr:from>
    <xdr:ext cx="469744" cy="259045"/>
    <xdr:sp macro="" textlink="">
      <xdr:nvSpPr>
        <xdr:cNvPr id="499" name="災害復旧事業費平均値テキスト"/>
        <xdr:cNvSpPr txBox="1"/>
      </xdr:nvSpPr>
      <xdr:spPr>
        <a:xfrm>
          <a:off x="16370300" y="6557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64059</xdr:rowOff>
    </xdr:from>
    <xdr:to>
      <xdr:col>23</xdr:col>
      <xdr:colOff>568325</xdr:colOff>
      <xdr:row>38</xdr:row>
      <xdr:rowOff>165659</xdr:rowOff>
    </xdr:to>
    <xdr:sp macro="" textlink="">
      <xdr:nvSpPr>
        <xdr:cNvPr id="500" name="フローチャート : 判断 499"/>
        <xdr:cNvSpPr/>
      </xdr:nvSpPr>
      <xdr:spPr>
        <a:xfrm>
          <a:off x="16268700" y="657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11988</xdr:rowOff>
    </xdr:from>
    <xdr:to>
      <xdr:col>22</xdr:col>
      <xdr:colOff>365125</xdr:colOff>
      <xdr:row>38</xdr:row>
      <xdr:rowOff>105181</xdr:rowOff>
    </xdr:to>
    <xdr:cxnSp macro="">
      <xdr:nvCxnSpPr>
        <xdr:cNvPr id="501" name="直線コネクタ 500"/>
        <xdr:cNvCxnSpPr/>
      </xdr:nvCxnSpPr>
      <xdr:spPr>
        <a:xfrm flipV="1">
          <a:off x="14592300" y="6527088"/>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135458</xdr:rowOff>
    </xdr:from>
    <xdr:to>
      <xdr:col>22</xdr:col>
      <xdr:colOff>415925</xdr:colOff>
      <xdr:row>39</xdr:row>
      <xdr:rowOff>65608</xdr:rowOff>
    </xdr:to>
    <xdr:sp macro="" textlink="">
      <xdr:nvSpPr>
        <xdr:cNvPr id="502" name="フローチャート : 判断 501"/>
        <xdr:cNvSpPr/>
      </xdr:nvSpPr>
      <xdr:spPr>
        <a:xfrm>
          <a:off x="15430500" y="665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56735</xdr:rowOff>
    </xdr:from>
    <xdr:ext cx="378565" cy="259045"/>
    <xdr:sp macro="" textlink="">
      <xdr:nvSpPr>
        <xdr:cNvPr id="503" name="テキスト ボックス 502"/>
        <xdr:cNvSpPr txBox="1"/>
      </xdr:nvSpPr>
      <xdr:spPr>
        <a:xfrm>
          <a:off x="15292017" y="674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43497</xdr:rowOff>
    </xdr:from>
    <xdr:to>
      <xdr:col>21</xdr:col>
      <xdr:colOff>161925</xdr:colOff>
      <xdr:row>38</xdr:row>
      <xdr:rowOff>105181</xdr:rowOff>
    </xdr:to>
    <xdr:cxnSp macro="">
      <xdr:nvCxnSpPr>
        <xdr:cNvPr id="504" name="直線コネクタ 503"/>
        <xdr:cNvCxnSpPr/>
      </xdr:nvCxnSpPr>
      <xdr:spPr>
        <a:xfrm>
          <a:off x="13703300" y="6044247"/>
          <a:ext cx="889000" cy="5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138926</xdr:rowOff>
    </xdr:from>
    <xdr:to>
      <xdr:col>21</xdr:col>
      <xdr:colOff>212725</xdr:colOff>
      <xdr:row>39</xdr:row>
      <xdr:rowOff>69076</xdr:rowOff>
    </xdr:to>
    <xdr:sp macro="" textlink="">
      <xdr:nvSpPr>
        <xdr:cNvPr id="505" name="フローチャート : 判断 504"/>
        <xdr:cNvSpPr/>
      </xdr:nvSpPr>
      <xdr:spPr>
        <a:xfrm>
          <a:off x="14541500" y="665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60203</xdr:rowOff>
    </xdr:from>
    <xdr:ext cx="378565" cy="259045"/>
    <xdr:sp macro="" textlink="">
      <xdr:nvSpPr>
        <xdr:cNvPr id="506" name="テキスト ボックス 505"/>
        <xdr:cNvSpPr txBox="1"/>
      </xdr:nvSpPr>
      <xdr:spPr>
        <a:xfrm>
          <a:off x="14403017" y="674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103581</xdr:rowOff>
    </xdr:from>
    <xdr:to>
      <xdr:col>19</xdr:col>
      <xdr:colOff>644525</xdr:colOff>
      <xdr:row>35</xdr:row>
      <xdr:rowOff>43497</xdr:rowOff>
    </xdr:to>
    <xdr:cxnSp macro="">
      <xdr:nvCxnSpPr>
        <xdr:cNvPr id="507" name="直線コネクタ 506"/>
        <xdr:cNvCxnSpPr/>
      </xdr:nvCxnSpPr>
      <xdr:spPr>
        <a:xfrm>
          <a:off x="12814300" y="5418531"/>
          <a:ext cx="889000" cy="6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138202</xdr:rowOff>
    </xdr:from>
    <xdr:to>
      <xdr:col>20</xdr:col>
      <xdr:colOff>9525</xdr:colOff>
      <xdr:row>39</xdr:row>
      <xdr:rowOff>68352</xdr:rowOff>
    </xdr:to>
    <xdr:sp macro="" textlink="">
      <xdr:nvSpPr>
        <xdr:cNvPr id="508" name="フローチャート : 判断 507"/>
        <xdr:cNvSpPr/>
      </xdr:nvSpPr>
      <xdr:spPr>
        <a:xfrm>
          <a:off x="13652500" y="665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59479</xdr:rowOff>
    </xdr:from>
    <xdr:ext cx="378565" cy="259045"/>
    <xdr:sp macro="" textlink="">
      <xdr:nvSpPr>
        <xdr:cNvPr id="509" name="テキスト ボックス 508"/>
        <xdr:cNvSpPr txBox="1"/>
      </xdr:nvSpPr>
      <xdr:spPr>
        <a:xfrm>
          <a:off x="13514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119152</xdr:rowOff>
    </xdr:from>
    <xdr:to>
      <xdr:col>18</xdr:col>
      <xdr:colOff>492125</xdr:colOff>
      <xdr:row>39</xdr:row>
      <xdr:rowOff>49302</xdr:rowOff>
    </xdr:to>
    <xdr:sp macro="" textlink="">
      <xdr:nvSpPr>
        <xdr:cNvPr id="510" name="フローチャート : 判断 509"/>
        <xdr:cNvSpPr/>
      </xdr:nvSpPr>
      <xdr:spPr>
        <a:xfrm>
          <a:off x="12763500" y="66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40429</xdr:rowOff>
    </xdr:from>
    <xdr:ext cx="469744" cy="259045"/>
    <xdr:sp macro="" textlink="">
      <xdr:nvSpPr>
        <xdr:cNvPr id="511" name="テキスト ボックス 510"/>
        <xdr:cNvSpPr txBox="1"/>
      </xdr:nvSpPr>
      <xdr:spPr>
        <a:xfrm>
          <a:off x="12579427" y="67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112484</xdr:rowOff>
    </xdr:from>
    <xdr:to>
      <xdr:col>23</xdr:col>
      <xdr:colOff>568325</xdr:colOff>
      <xdr:row>37</xdr:row>
      <xdr:rowOff>42634</xdr:rowOff>
    </xdr:to>
    <xdr:sp macro="" textlink="">
      <xdr:nvSpPr>
        <xdr:cNvPr id="517" name="円/楕円 516"/>
        <xdr:cNvSpPr/>
      </xdr:nvSpPr>
      <xdr:spPr>
        <a:xfrm>
          <a:off x="16268700" y="628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27411</xdr:rowOff>
    </xdr:from>
    <xdr:ext cx="534377" cy="259045"/>
    <xdr:sp macro="" textlink="">
      <xdr:nvSpPr>
        <xdr:cNvPr id="518" name="災害復旧事業費該当値テキスト"/>
        <xdr:cNvSpPr txBox="1"/>
      </xdr:nvSpPr>
      <xdr:spPr>
        <a:xfrm>
          <a:off x="16370300" y="619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132639</xdr:rowOff>
    </xdr:from>
    <xdr:to>
      <xdr:col>22</xdr:col>
      <xdr:colOff>415925</xdr:colOff>
      <xdr:row>38</xdr:row>
      <xdr:rowOff>62788</xdr:rowOff>
    </xdr:to>
    <xdr:sp macro="" textlink="">
      <xdr:nvSpPr>
        <xdr:cNvPr id="519" name="円/楕円 518"/>
        <xdr:cNvSpPr/>
      </xdr:nvSpPr>
      <xdr:spPr>
        <a:xfrm>
          <a:off x="15430500" y="64762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79316</xdr:rowOff>
    </xdr:from>
    <xdr:ext cx="469744" cy="259045"/>
    <xdr:sp macro="" textlink="">
      <xdr:nvSpPr>
        <xdr:cNvPr id="520" name="テキスト ボックス 519"/>
        <xdr:cNvSpPr txBox="1"/>
      </xdr:nvSpPr>
      <xdr:spPr>
        <a:xfrm>
          <a:off x="15246427" y="62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54381</xdr:rowOff>
    </xdr:from>
    <xdr:to>
      <xdr:col>21</xdr:col>
      <xdr:colOff>212725</xdr:colOff>
      <xdr:row>38</xdr:row>
      <xdr:rowOff>155981</xdr:rowOff>
    </xdr:to>
    <xdr:sp macro="" textlink="">
      <xdr:nvSpPr>
        <xdr:cNvPr id="521" name="円/楕円 520"/>
        <xdr:cNvSpPr/>
      </xdr:nvSpPr>
      <xdr:spPr>
        <a:xfrm>
          <a:off x="14541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1059</xdr:rowOff>
    </xdr:from>
    <xdr:ext cx="469744" cy="259045"/>
    <xdr:sp macro="" textlink="">
      <xdr:nvSpPr>
        <xdr:cNvPr id="522" name="テキスト ボックス 521"/>
        <xdr:cNvSpPr txBox="1"/>
      </xdr:nvSpPr>
      <xdr:spPr>
        <a:xfrm>
          <a:off x="14357427" y="63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164147</xdr:rowOff>
    </xdr:from>
    <xdr:to>
      <xdr:col>20</xdr:col>
      <xdr:colOff>9525</xdr:colOff>
      <xdr:row>35</xdr:row>
      <xdr:rowOff>94297</xdr:rowOff>
    </xdr:to>
    <xdr:sp macro="" textlink="">
      <xdr:nvSpPr>
        <xdr:cNvPr id="523" name="円/楕円 522"/>
        <xdr:cNvSpPr/>
      </xdr:nvSpPr>
      <xdr:spPr>
        <a:xfrm>
          <a:off x="13652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110824</xdr:rowOff>
    </xdr:from>
    <xdr:ext cx="534377" cy="259045"/>
    <xdr:sp macro="" textlink="">
      <xdr:nvSpPr>
        <xdr:cNvPr id="524" name="テキスト ボックス 523"/>
        <xdr:cNvSpPr txBox="1"/>
      </xdr:nvSpPr>
      <xdr:spPr>
        <a:xfrm>
          <a:off x="13436111" y="57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52781</xdr:rowOff>
    </xdr:from>
    <xdr:to>
      <xdr:col>18</xdr:col>
      <xdr:colOff>492125</xdr:colOff>
      <xdr:row>31</xdr:row>
      <xdr:rowOff>154381</xdr:rowOff>
    </xdr:to>
    <xdr:sp macro="" textlink="">
      <xdr:nvSpPr>
        <xdr:cNvPr id="525" name="円/楕円 524"/>
        <xdr:cNvSpPr/>
      </xdr:nvSpPr>
      <xdr:spPr>
        <a:xfrm>
          <a:off x="12763500" y="53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170908</xdr:rowOff>
    </xdr:from>
    <xdr:ext cx="534377" cy="259045"/>
    <xdr:sp macro="" textlink="">
      <xdr:nvSpPr>
        <xdr:cNvPr id="526" name="テキスト ボックス 525"/>
        <xdr:cNvSpPr txBox="1"/>
      </xdr:nvSpPr>
      <xdr:spPr>
        <a:xfrm>
          <a:off x="12547111" y="51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113936</xdr:rowOff>
    </xdr:from>
    <xdr:to>
      <xdr:col>23</xdr:col>
      <xdr:colOff>517525</xdr:colOff>
      <xdr:row>74</xdr:row>
      <xdr:rowOff>137780</xdr:rowOff>
    </xdr:to>
    <xdr:cxnSp macro="">
      <xdr:nvCxnSpPr>
        <xdr:cNvPr id="603" name="直線コネクタ 602"/>
        <xdr:cNvCxnSpPr/>
      </xdr:nvCxnSpPr>
      <xdr:spPr>
        <a:xfrm>
          <a:off x="15481300" y="12801236"/>
          <a:ext cx="8382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4"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67805</xdr:rowOff>
    </xdr:from>
    <xdr:to>
      <xdr:col>22</xdr:col>
      <xdr:colOff>365125</xdr:colOff>
      <xdr:row>74</xdr:row>
      <xdr:rowOff>113936</xdr:rowOff>
    </xdr:to>
    <xdr:cxnSp macro="">
      <xdr:nvCxnSpPr>
        <xdr:cNvPr id="606" name="直線コネクタ 605"/>
        <xdr:cNvCxnSpPr/>
      </xdr:nvCxnSpPr>
      <xdr:spPr>
        <a:xfrm>
          <a:off x="14592300" y="12755105"/>
          <a:ext cx="88900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08" name="テキスト ボックス 607"/>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35070</xdr:rowOff>
    </xdr:from>
    <xdr:to>
      <xdr:col>21</xdr:col>
      <xdr:colOff>161925</xdr:colOff>
      <xdr:row>74</xdr:row>
      <xdr:rowOff>67805</xdr:rowOff>
    </xdr:to>
    <xdr:cxnSp macro="">
      <xdr:nvCxnSpPr>
        <xdr:cNvPr id="609" name="直線コネクタ 608"/>
        <xdr:cNvCxnSpPr/>
      </xdr:nvCxnSpPr>
      <xdr:spPr>
        <a:xfrm>
          <a:off x="13703300" y="12722370"/>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1" name="テキスト ボックス 610"/>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16621</xdr:rowOff>
    </xdr:from>
    <xdr:to>
      <xdr:col>19</xdr:col>
      <xdr:colOff>644525</xdr:colOff>
      <xdr:row>74</xdr:row>
      <xdr:rowOff>35070</xdr:rowOff>
    </xdr:to>
    <xdr:cxnSp macro="">
      <xdr:nvCxnSpPr>
        <xdr:cNvPr id="612" name="直線コネクタ 611"/>
        <xdr:cNvCxnSpPr/>
      </xdr:nvCxnSpPr>
      <xdr:spPr>
        <a:xfrm>
          <a:off x="12814300" y="12703921"/>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4" name="テキスト ボックス 613"/>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6" name="テキスト ボックス 615"/>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86980</xdr:rowOff>
    </xdr:from>
    <xdr:to>
      <xdr:col>23</xdr:col>
      <xdr:colOff>568325</xdr:colOff>
      <xdr:row>75</xdr:row>
      <xdr:rowOff>17130</xdr:rowOff>
    </xdr:to>
    <xdr:sp macro="" textlink="">
      <xdr:nvSpPr>
        <xdr:cNvPr id="622" name="円/楕円 621"/>
        <xdr:cNvSpPr/>
      </xdr:nvSpPr>
      <xdr:spPr>
        <a:xfrm>
          <a:off x="16268700" y="12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109857</xdr:rowOff>
    </xdr:from>
    <xdr:ext cx="534377" cy="259045"/>
    <xdr:sp macro="" textlink="">
      <xdr:nvSpPr>
        <xdr:cNvPr id="623" name="公債費該当値テキスト"/>
        <xdr:cNvSpPr txBox="1"/>
      </xdr:nvSpPr>
      <xdr:spPr>
        <a:xfrm>
          <a:off x="16370300" y="126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63136</xdr:rowOff>
    </xdr:from>
    <xdr:to>
      <xdr:col>22</xdr:col>
      <xdr:colOff>415925</xdr:colOff>
      <xdr:row>74</xdr:row>
      <xdr:rowOff>164736</xdr:rowOff>
    </xdr:to>
    <xdr:sp macro="" textlink="">
      <xdr:nvSpPr>
        <xdr:cNvPr id="624" name="円/楕円 623"/>
        <xdr:cNvSpPr/>
      </xdr:nvSpPr>
      <xdr:spPr>
        <a:xfrm>
          <a:off x="15430500" y="127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9813</xdr:rowOff>
    </xdr:from>
    <xdr:ext cx="534377" cy="259045"/>
    <xdr:sp macro="" textlink="">
      <xdr:nvSpPr>
        <xdr:cNvPr id="625" name="テキスト ボックス 624"/>
        <xdr:cNvSpPr txBox="1"/>
      </xdr:nvSpPr>
      <xdr:spPr>
        <a:xfrm>
          <a:off x="15214111" y="125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17005</xdr:rowOff>
    </xdr:from>
    <xdr:to>
      <xdr:col>21</xdr:col>
      <xdr:colOff>212725</xdr:colOff>
      <xdr:row>74</xdr:row>
      <xdr:rowOff>118605</xdr:rowOff>
    </xdr:to>
    <xdr:sp macro="" textlink="">
      <xdr:nvSpPr>
        <xdr:cNvPr id="626" name="円/楕円 625"/>
        <xdr:cNvSpPr/>
      </xdr:nvSpPr>
      <xdr:spPr>
        <a:xfrm>
          <a:off x="14541500" y="127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135132</xdr:rowOff>
    </xdr:from>
    <xdr:ext cx="534377" cy="259045"/>
    <xdr:sp macro="" textlink="">
      <xdr:nvSpPr>
        <xdr:cNvPr id="627" name="テキスト ボックス 626"/>
        <xdr:cNvSpPr txBox="1"/>
      </xdr:nvSpPr>
      <xdr:spPr>
        <a:xfrm>
          <a:off x="14325111" y="124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155720</xdr:rowOff>
    </xdr:from>
    <xdr:to>
      <xdr:col>20</xdr:col>
      <xdr:colOff>9525</xdr:colOff>
      <xdr:row>74</xdr:row>
      <xdr:rowOff>85870</xdr:rowOff>
    </xdr:to>
    <xdr:sp macro="" textlink="">
      <xdr:nvSpPr>
        <xdr:cNvPr id="628" name="円/楕円 627"/>
        <xdr:cNvSpPr/>
      </xdr:nvSpPr>
      <xdr:spPr>
        <a:xfrm>
          <a:off x="13652500" y="126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102397</xdr:rowOff>
    </xdr:from>
    <xdr:ext cx="534377" cy="259045"/>
    <xdr:sp macro="" textlink="">
      <xdr:nvSpPr>
        <xdr:cNvPr id="629" name="テキスト ボックス 628"/>
        <xdr:cNvSpPr txBox="1"/>
      </xdr:nvSpPr>
      <xdr:spPr>
        <a:xfrm>
          <a:off x="13436111" y="124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137271</xdr:rowOff>
    </xdr:from>
    <xdr:to>
      <xdr:col>18</xdr:col>
      <xdr:colOff>492125</xdr:colOff>
      <xdr:row>74</xdr:row>
      <xdr:rowOff>67421</xdr:rowOff>
    </xdr:to>
    <xdr:sp macro="" textlink="">
      <xdr:nvSpPr>
        <xdr:cNvPr id="630" name="円/楕円 629"/>
        <xdr:cNvSpPr/>
      </xdr:nvSpPr>
      <xdr:spPr>
        <a:xfrm>
          <a:off x="12763500" y="126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83948</xdr:rowOff>
    </xdr:from>
    <xdr:ext cx="534377" cy="259045"/>
    <xdr:sp macro="" textlink="">
      <xdr:nvSpPr>
        <xdr:cNvPr id="631" name="テキスト ボックス 630"/>
        <xdr:cNvSpPr txBox="1"/>
      </xdr:nvSpPr>
      <xdr:spPr>
        <a:xfrm>
          <a:off x="12547111" y="1242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154026</xdr:rowOff>
    </xdr:from>
    <xdr:to>
      <xdr:col>23</xdr:col>
      <xdr:colOff>517525</xdr:colOff>
      <xdr:row>98</xdr:row>
      <xdr:rowOff>24409</xdr:rowOff>
    </xdr:to>
    <xdr:cxnSp macro="">
      <xdr:nvCxnSpPr>
        <xdr:cNvPr id="660" name="直線コネクタ 659"/>
        <xdr:cNvCxnSpPr/>
      </xdr:nvCxnSpPr>
      <xdr:spPr>
        <a:xfrm flipV="1">
          <a:off x="15481300" y="16784676"/>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24409</xdr:rowOff>
    </xdr:from>
    <xdr:to>
      <xdr:col>22</xdr:col>
      <xdr:colOff>365125</xdr:colOff>
      <xdr:row>98</xdr:row>
      <xdr:rowOff>68224</xdr:rowOff>
    </xdr:to>
    <xdr:cxnSp macro="">
      <xdr:nvCxnSpPr>
        <xdr:cNvPr id="663" name="直線コネクタ 662"/>
        <xdr:cNvCxnSpPr/>
      </xdr:nvCxnSpPr>
      <xdr:spPr>
        <a:xfrm flipV="1">
          <a:off x="14592300" y="16826509"/>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5" name="テキスト ボックス 664"/>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45059</xdr:rowOff>
    </xdr:from>
    <xdr:to>
      <xdr:col>21</xdr:col>
      <xdr:colOff>161925</xdr:colOff>
      <xdr:row>98</xdr:row>
      <xdr:rowOff>68224</xdr:rowOff>
    </xdr:to>
    <xdr:cxnSp macro="">
      <xdr:nvCxnSpPr>
        <xdr:cNvPr id="666" name="直線コネクタ 665"/>
        <xdr:cNvCxnSpPr/>
      </xdr:nvCxnSpPr>
      <xdr:spPr>
        <a:xfrm>
          <a:off x="13703300" y="16504259"/>
          <a:ext cx="889000" cy="3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68" name="テキスト ボックス 667"/>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106020</xdr:rowOff>
    </xdr:from>
    <xdr:to>
      <xdr:col>19</xdr:col>
      <xdr:colOff>644525</xdr:colOff>
      <xdr:row>96</xdr:row>
      <xdr:rowOff>45059</xdr:rowOff>
    </xdr:to>
    <xdr:cxnSp macro="">
      <xdr:nvCxnSpPr>
        <xdr:cNvPr id="669" name="直線コネクタ 668"/>
        <xdr:cNvCxnSpPr/>
      </xdr:nvCxnSpPr>
      <xdr:spPr>
        <a:xfrm>
          <a:off x="12814300" y="15536520"/>
          <a:ext cx="889000" cy="9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1" name="テキスト ボックス 670"/>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74489</xdr:rowOff>
    </xdr:from>
    <xdr:ext cx="469744" cy="259045"/>
    <xdr:sp macro="" textlink="">
      <xdr:nvSpPr>
        <xdr:cNvPr id="673" name="テキスト ボックス 672"/>
        <xdr:cNvSpPr txBox="1"/>
      </xdr:nvSpPr>
      <xdr:spPr>
        <a:xfrm>
          <a:off x="12579427" y="167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103226</xdr:rowOff>
    </xdr:from>
    <xdr:to>
      <xdr:col>23</xdr:col>
      <xdr:colOff>568325</xdr:colOff>
      <xdr:row>98</xdr:row>
      <xdr:rowOff>33376</xdr:rowOff>
    </xdr:to>
    <xdr:sp macro="" textlink="">
      <xdr:nvSpPr>
        <xdr:cNvPr id="679" name="円/楕円 678"/>
        <xdr:cNvSpPr/>
      </xdr:nvSpPr>
      <xdr:spPr>
        <a:xfrm>
          <a:off x="16268700" y="167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81653</xdr:rowOff>
    </xdr:from>
    <xdr:ext cx="469744" cy="259045"/>
    <xdr:sp macro="" textlink="">
      <xdr:nvSpPr>
        <xdr:cNvPr id="680" name="積立金該当値テキスト"/>
        <xdr:cNvSpPr txBox="1"/>
      </xdr:nvSpPr>
      <xdr:spPr>
        <a:xfrm>
          <a:off x="16370300" y="1671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145059</xdr:rowOff>
    </xdr:from>
    <xdr:to>
      <xdr:col>22</xdr:col>
      <xdr:colOff>415925</xdr:colOff>
      <xdr:row>98</xdr:row>
      <xdr:rowOff>75209</xdr:rowOff>
    </xdr:to>
    <xdr:sp macro="" textlink="">
      <xdr:nvSpPr>
        <xdr:cNvPr id="681" name="円/楕円 680"/>
        <xdr:cNvSpPr/>
      </xdr:nvSpPr>
      <xdr:spPr>
        <a:xfrm>
          <a:off x="15430500" y="167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66336</xdr:rowOff>
    </xdr:from>
    <xdr:ext cx="469744" cy="259045"/>
    <xdr:sp macro="" textlink="">
      <xdr:nvSpPr>
        <xdr:cNvPr id="682" name="テキスト ボックス 681"/>
        <xdr:cNvSpPr txBox="1"/>
      </xdr:nvSpPr>
      <xdr:spPr>
        <a:xfrm>
          <a:off x="15246427" y="1686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17424</xdr:rowOff>
    </xdr:from>
    <xdr:to>
      <xdr:col>21</xdr:col>
      <xdr:colOff>212725</xdr:colOff>
      <xdr:row>98</xdr:row>
      <xdr:rowOff>119024</xdr:rowOff>
    </xdr:to>
    <xdr:sp macro="" textlink="">
      <xdr:nvSpPr>
        <xdr:cNvPr id="683" name="円/楕円 682"/>
        <xdr:cNvSpPr/>
      </xdr:nvSpPr>
      <xdr:spPr>
        <a:xfrm>
          <a:off x="145415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110151</xdr:rowOff>
    </xdr:from>
    <xdr:ext cx="469744" cy="259045"/>
    <xdr:sp macro="" textlink="">
      <xdr:nvSpPr>
        <xdr:cNvPr id="684" name="テキスト ボックス 683"/>
        <xdr:cNvSpPr txBox="1"/>
      </xdr:nvSpPr>
      <xdr:spPr>
        <a:xfrm>
          <a:off x="14357427" y="1691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165709</xdr:rowOff>
    </xdr:from>
    <xdr:to>
      <xdr:col>20</xdr:col>
      <xdr:colOff>9525</xdr:colOff>
      <xdr:row>96</xdr:row>
      <xdr:rowOff>95859</xdr:rowOff>
    </xdr:to>
    <xdr:sp macro="" textlink="">
      <xdr:nvSpPr>
        <xdr:cNvPr id="685" name="円/楕円 684"/>
        <xdr:cNvSpPr/>
      </xdr:nvSpPr>
      <xdr:spPr>
        <a:xfrm>
          <a:off x="13652500" y="164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112386</xdr:rowOff>
    </xdr:from>
    <xdr:ext cx="534377" cy="259045"/>
    <xdr:sp macro="" textlink="">
      <xdr:nvSpPr>
        <xdr:cNvPr id="686" name="テキスト ボックス 685"/>
        <xdr:cNvSpPr txBox="1"/>
      </xdr:nvSpPr>
      <xdr:spPr>
        <a:xfrm>
          <a:off x="13436111" y="162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13,484</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55220</xdr:rowOff>
    </xdr:from>
    <xdr:to>
      <xdr:col>18</xdr:col>
      <xdr:colOff>492125</xdr:colOff>
      <xdr:row>90</xdr:row>
      <xdr:rowOff>156820</xdr:rowOff>
    </xdr:to>
    <xdr:sp macro="" textlink="">
      <xdr:nvSpPr>
        <xdr:cNvPr id="687" name="円/楕円 686"/>
        <xdr:cNvSpPr/>
      </xdr:nvSpPr>
      <xdr:spPr>
        <a:xfrm>
          <a:off x="12763500" y="1548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1897</xdr:rowOff>
    </xdr:from>
    <xdr:ext cx="534377" cy="259045"/>
    <xdr:sp macro="" textlink="">
      <xdr:nvSpPr>
        <xdr:cNvPr id="688" name="テキスト ボックス 687"/>
        <xdr:cNvSpPr txBox="1"/>
      </xdr:nvSpPr>
      <xdr:spPr>
        <a:xfrm>
          <a:off x="12547111" y="1526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49723</xdr:rowOff>
    </xdr:from>
    <xdr:to>
      <xdr:col>32</xdr:col>
      <xdr:colOff>186689</xdr:colOff>
      <xdr:row>38</xdr:row>
      <xdr:rowOff>139700</xdr:rowOff>
    </xdr:to>
    <xdr:cxnSp macro="">
      <xdr:nvCxnSpPr>
        <xdr:cNvPr id="710" name="直線コネクタ 709"/>
        <xdr:cNvCxnSpPr/>
      </xdr:nvCxnSpPr>
      <xdr:spPr>
        <a:xfrm flipV="1">
          <a:off x="22159595" y="6221923"/>
          <a:ext cx="1269" cy="4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34</xdr:row>
      <xdr:rowOff>167850</xdr:rowOff>
    </xdr:from>
    <xdr:ext cx="469744" cy="259045"/>
    <xdr:sp macro="" textlink="">
      <xdr:nvSpPr>
        <xdr:cNvPr id="713" name="投資及び出資金最大値テキスト"/>
        <xdr:cNvSpPr txBox="1"/>
      </xdr:nvSpPr>
      <xdr:spPr>
        <a:xfrm>
          <a:off x="22212300" y="59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36</xdr:row>
      <xdr:rowOff>49723</xdr:rowOff>
    </xdr:from>
    <xdr:to>
      <xdr:col>32</xdr:col>
      <xdr:colOff>276225</xdr:colOff>
      <xdr:row>36</xdr:row>
      <xdr:rowOff>49723</xdr:rowOff>
    </xdr:to>
    <xdr:cxnSp macro="">
      <xdr:nvCxnSpPr>
        <xdr:cNvPr id="714" name="直線コネクタ 713"/>
        <xdr:cNvCxnSpPr/>
      </xdr:nvCxnSpPr>
      <xdr:spPr>
        <a:xfrm>
          <a:off x="22072600" y="622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128773</xdr:rowOff>
    </xdr:from>
    <xdr:to>
      <xdr:col>32</xdr:col>
      <xdr:colOff>187325</xdr:colOff>
      <xdr:row>38</xdr:row>
      <xdr:rowOff>139700</xdr:rowOff>
    </xdr:to>
    <xdr:cxnSp macro="">
      <xdr:nvCxnSpPr>
        <xdr:cNvPr id="715" name="直線コネクタ 714"/>
        <xdr:cNvCxnSpPr/>
      </xdr:nvCxnSpPr>
      <xdr:spPr>
        <a:xfrm>
          <a:off x="21323300" y="6643873"/>
          <a:ext cx="8382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46214</xdr:rowOff>
    </xdr:from>
    <xdr:ext cx="469744" cy="259045"/>
    <xdr:sp macro="" textlink="">
      <xdr:nvSpPr>
        <xdr:cNvPr id="716" name="投資及び出資金平均値テキスト"/>
        <xdr:cNvSpPr txBox="1"/>
      </xdr:nvSpPr>
      <xdr:spPr>
        <a:xfrm>
          <a:off x="22212300" y="6389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23337</xdr:rowOff>
    </xdr:from>
    <xdr:to>
      <xdr:col>32</xdr:col>
      <xdr:colOff>238125</xdr:colOff>
      <xdr:row>38</xdr:row>
      <xdr:rowOff>124937</xdr:rowOff>
    </xdr:to>
    <xdr:sp macro="" textlink="">
      <xdr:nvSpPr>
        <xdr:cNvPr id="717" name="フローチャート : 判断 716"/>
        <xdr:cNvSpPr/>
      </xdr:nvSpPr>
      <xdr:spPr>
        <a:xfrm>
          <a:off x="22110700" y="653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31572</xdr:rowOff>
    </xdr:from>
    <xdr:to>
      <xdr:col>31</xdr:col>
      <xdr:colOff>34925</xdr:colOff>
      <xdr:row>38</xdr:row>
      <xdr:rowOff>128773</xdr:rowOff>
    </xdr:to>
    <xdr:cxnSp macro="">
      <xdr:nvCxnSpPr>
        <xdr:cNvPr id="718" name="直線コネクタ 717"/>
        <xdr:cNvCxnSpPr/>
      </xdr:nvCxnSpPr>
      <xdr:spPr>
        <a:xfrm>
          <a:off x="20434300" y="6546672"/>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43545</xdr:rowOff>
    </xdr:from>
    <xdr:to>
      <xdr:col>31</xdr:col>
      <xdr:colOff>85725</xdr:colOff>
      <xdr:row>38</xdr:row>
      <xdr:rowOff>145145</xdr:rowOff>
    </xdr:to>
    <xdr:sp macro="" textlink="">
      <xdr:nvSpPr>
        <xdr:cNvPr id="719" name="フローチャート : 判断 718"/>
        <xdr:cNvSpPr/>
      </xdr:nvSpPr>
      <xdr:spPr>
        <a:xfrm>
          <a:off x="21272500" y="655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161673</xdr:rowOff>
    </xdr:from>
    <xdr:ext cx="378565" cy="259045"/>
    <xdr:sp macro="" textlink="">
      <xdr:nvSpPr>
        <xdr:cNvPr id="720" name="テキスト ボックス 719"/>
        <xdr:cNvSpPr txBox="1"/>
      </xdr:nvSpPr>
      <xdr:spPr>
        <a:xfrm>
          <a:off x="21134017" y="6333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135494</xdr:rowOff>
    </xdr:from>
    <xdr:to>
      <xdr:col>29</xdr:col>
      <xdr:colOff>517525</xdr:colOff>
      <xdr:row>38</xdr:row>
      <xdr:rowOff>31572</xdr:rowOff>
    </xdr:to>
    <xdr:cxnSp macro="">
      <xdr:nvCxnSpPr>
        <xdr:cNvPr id="721" name="直線コネクタ 720"/>
        <xdr:cNvCxnSpPr/>
      </xdr:nvCxnSpPr>
      <xdr:spPr>
        <a:xfrm>
          <a:off x="19545300" y="5450444"/>
          <a:ext cx="889000" cy="109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41442</xdr:rowOff>
    </xdr:from>
    <xdr:to>
      <xdr:col>29</xdr:col>
      <xdr:colOff>568325</xdr:colOff>
      <xdr:row>38</xdr:row>
      <xdr:rowOff>143042</xdr:rowOff>
    </xdr:to>
    <xdr:sp macro="" textlink="">
      <xdr:nvSpPr>
        <xdr:cNvPr id="722" name="フローチャート : 判断 721"/>
        <xdr:cNvSpPr/>
      </xdr:nvSpPr>
      <xdr:spPr>
        <a:xfrm>
          <a:off x="20383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134169</xdr:rowOff>
    </xdr:from>
    <xdr:ext cx="469744" cy="259045"/>
    <xdr:sp macro="" textlink="">
      <xdr:nvSpPr>
        <xdr:cNvPr id="723" name="テキスト ボックス 722"/>
        <xdr:cNvSpPr txBox="1"/>
      </xdr:nvSpPr>
      <xdr:spPr>
        <a:xfrm>
          <a:off x="20199427" y="664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135494</xdr:rowOff>
    </xdr:from>
    <xdr:to>
      <xdr:col>28</xdr:col>
      <xdr:colOff>314325</xdr:colOff>
      <xdr:row>37</xdr:row>
      <xdr:rowOff>34407</xdr:rowOff>
    </xdr:to>
    <xdr:cxnSp macro="">
      <xdr:nvCxnSpPr>
        <xdr:cNvPr id="724" name="直線コネクタ 723"/>
        <xdr:cNvCxnSpPr/>
      </xdr:nvCxnSpPr>
      <xdr:spPr>
        <a:xfrm flipV="1">
          <a:off x="18656300" y="5450444"/>
          <a:ext cx="889000" cy="92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20503</xdr:rowOff>
    </xdr:from>
    <xdr:to>
      <xdr:col>28</xdr:col>
      <xdr:colOff>365125</xdr:colOff>
      <xdr:row>38</xdr:row>
      <xdr:rowOff>122103</xdr:rowOff>
    </xdr:to>
    <xdr:sp macro="" textlink="">
      <xdr:nvSpPr>
        <xdr:cNvPr id="725" name="フローチャート : 判断 724"/>
        <xdr:cNvSpPr/>
      </xdr:nvSpPr>
      <xdr:spPr>
        <a:xfrm>
          <a:off x="19494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113230</xdr:rowOff>
    </xdr:from>
    <xdr:ext cx="469744" cy="259045"/>
    <xdr:sp macro="" textlink="">
      <xdr:nvSpPr>
        <xdr:cNvPr id="726" name="テキスト ボックス 725"/>
        <xdr:cNvSpPr txBox="1"/>
      </xdr:nvSpPr>
      <xdr:spPr>
        <a:xfrm>
          <a:off x="19310427" y="662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32116</xdr:rowOff>
    </xdr:from>
    <xdr:to>
      <xdr:col>27</xdr:col>
      <xdr:colOff>161925</xdr:colOff>
      <xdr:row>38</xdr:row>
      <xdr:rowOff>133716</xdr:rowOff>
    </xdr:to>
    <xdr:sp macro="" textlink="">
      <xdr:nvSpPr>
        <xdr:cNvPr id="727" name="フローチャート : 判断 726"/>
        <xdr:cNvSpPr/>
      </xdr:nvSpPr>
      <xdr:spPr>
        <a:xfrm>
          <a:off x="18605500" y="654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124843</xdr:rowOff>
    </xdr:from>
    <xdr:ext cx="469744" cy="259045"/>
    <xdr:sp macro="" textlink="">
      <xdr:nvSpPr>
        <xdr:cNvPr id="728" name="テキスト ボックス 727"/>
        <xdr:cNvSpPr txBox="1"/>
      </xdr:nvSpPr>
      <xdr:spPr>
        <a:xfrm>
          <a:off x="18421427" y="663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77973</xdr:rowOff>
    </xdr:from>
    <xdr:to>
      <xdr:col>31</xdr:col>
      <xdr:colOff>85725</xdr:colOff>
      <xdr:row>39</xdr:row>
      <xdr:rowOff>8123</xdr:rowOff>
    </xdr:to>
    <xdr:sp macro="" textlink="">
      <xdr:nvSpPr>
        <xdr:cNvPr id="736" name="円/楕円 735"/>
        <xdr:cNvSpPr/>
      </xdr:nvSpPr>
      <xdr:spPr>
        <a:xfrm>
          <a:off x="212725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170700</xdr:rowOff>
    </xdr:from>
    <xdr:ext cx="378565" cy="259045"/>
    <xdr:sp macro="" textlink="">
      <xdr:nvSpPr>
        <xdr:cNvPr id="737" name="テキスト ボックス 736"/>
        <xdr:cNvSpPr txBox="1"/>
      </xdr:nvSpPr>
      <xdr:spPr>
        <a:xfrm>
          <a:off x="21134017" y="668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152222</xdr:rowOff>
    </xdr:from>
    <xdr:to>
      <xdr:col>29</xdr:col>
      <xdr:colOff>568325</xdr:colOff>
      <xdr:row>38</xdr:row>
      <xdr:rowOff>82372</xdr:rowOff>
    </xdr:to>
    <xdr:sp macro="" textlink="">
      <xdr:nvSpPr>
        <xdr:cNvPr id="738" name="円/楕円 737"/>
        <xdr:cNvSpPr/>
      </xdr:nvSpPr>
      <xdr:spPr>
        <a:xfrm>
          <a:off x="20383500" y="64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39" name="テキスト ボックス 738"/>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84694</xdr:rowOff>
    </xdr:from>
    <xdr:to>
      <xdr:col>28</xdr:col>
      <xdr:colOff>365125</xdr:colOff>
      <xdr:row>32</xdr:row>
      <xdr:rowOff>14844</xdr:rowOff>
    </xdr:to>
    <xdr:sp macro="" textlink="">
      <xdr:nvSpPr>
        <xdr:cNvPr id="740" name="円/楕円 739"/>
        <xdr:cNvSpPr/>
      </xdr:nvSpPr>
      <xdr:spPr>
        <a:xfrm>
          <a:off x="19494500" y="539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31371</xdr:rowOff>
    </xdr:from>
    <xdr:ext cx="534377" cy="259045"/>
    <xdr:sp macro="" textlink="">
      <xdr:nvSpPr>
        <xdr:cNvPr id="741" name="テキスト ボックス 740"/>
        <xdr:cNvSpPr txBox="1"/>
      </xdr:nvSpPr>
      <xdr:spPr>
        <a:xfrm>
          <a:off x="19278111" y="51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26,342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155057</xdr:rowOff>
    </xdr:from>
    <xdr:to>
      <xdr:col>27</xdr:col>
      <xdr:colOff>161925</xdr:colOff>
      <xdr:row>37</xdr:row>
      <xdr:rowOff>85207</xdr:rowOff>
    </xdr:to>
    <xdr:sp macro="" textlink="">
      <xdr:nvSpPr>
        <xdr:cNvPr id="742" name="円/楕円 741"/>
        <xdr:cNvSpPr/>
      </xdr:nvSpPr>
      <xdr:spPr>
        <a:xfrm>
          <a:off x="18605500" y="63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101734</xdr:rowOff>
    </xdr:from>
    <xdr:ext cx="469744" cy="259045"/>
    <xdr:sp macro="" textlink="">
      <xdr:nvSpPr>
        <xdr:cNvPr id="743" name="テキスト ボックス 742"/>
        <xdr:cNvSpPr txBox="1"/>
      </xdr:nvSpPr>
      <xdr:spPr>
        <a:xfrm>
          <a:off x="18421427" y="610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67" name="直線コネクタ 766"/>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0"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1" name="直線コネクタ 770"/>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3035</xdr:rowOff>
    </xdr:from>
    <xdr:to>
      <xdr:col>32</xdr:col>
      <xdr:colOff>187325</xdr:colOff>
      <xdr:row>58</xdr:row>
      <xdr:rowOff>3111</xdr:rowOff>
    </xdr:to>
    <xdr:cxnSp macro="">
      <xdr:nvCxnSpPr>
        <xdr:cNvPr id="772" name="直線コネクタ 771"/>
        <xdr:cNvCxnSpPr/>
      </xdr:nvCxnSpPr>
      <xdr:spPr>
        <a:xfrm>
          <a:off x="21323300" y="994713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3"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4" name="フローチャート : 判断 773"/>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597</xdr:rowOff>
    </xdr:from>
    <xdr:to>
      <xdr:col>31</xdr:col>
      <xdr:colOff>34925</xdr:colOff>
      <xdr:row>58</xdr:row>
      <xdr:rowOff>3035</xdr:rowOff>
    </xdr:to>
    <xdr:cxnSp macro="">
      <xdr:nvCxnSpPr>
        <xdr:cNvPr id="775" name="直線コネクタ 774"/>
        <xdr:cNvCxnSpPr/>
      </xdr:nvCxnSpPr>
      <xdr:spPr>
        <a:xfrm>
          <a:off x="20434300" y="9944697"/>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76" name="フローチャート : 判断 775"/>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77" name="テキスト ボックス 776"/>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158636</xdr:rowOff>
    </xdr:from>
    <xdr:to>
      <xdr:col>29</xdr:col>
      <xdr:colOff>517525</xdr:colOff>
      <xdr:row>58</xdr:row>
      <xdr:rowOff>597</xdr:rowOff>
    </xdr:to>
    <xdr:cxnSp macro="">
      <xdr:nvCxnSpPr>
        <xdr:cNvPr id="778" name="直線コネクタ 777"/>
        <xdr:cNvCxnSpPr/>
      </xdr:nvCxnSpPr>
      <xdr:spPr>
        <a:xfrm>
          <a:off x="19545300" y="993128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79" name="フローチャート : 判断 778"/>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0" name="テキスト ボックス 779"/>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111430</xdr:rowOff>
    </xdr:from>
    <xdr:to>
      <xdr:col>28</xdr:col>
      <xdr:colOff>314325</xdr:colOff>
      <xdr:row>57</xdr:row>
      <xdr:rowOff>158636</xdr:rowOff>
    </xdr:to>
    <xdr:cxnSp macro="">
      <xdr:nvCxnSpPr>
        <xdr:cNvPr id="781" name="直線コネクタ 780"/>
        <xdr:cNvCxnSpPr/>
      </xdr:nvCxnSpPr>
      <xdr:spPr>
        <a:xfrm>
          <a:off x="18656300" y="9884080"/>
          <a:ext cx="889000" cy="4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2" name="フローチャート : 判断 781"/>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3" name="テキスト ボックス 782"/>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4" name="フローチャート : 判断 783"/>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85" name="テキスト ボックス 784"/>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123761</xdr:rowOff>
    </xdr:from>
    <xdr:to>
      <xdr:col>32</xdr:col>
      <xdr:colOff>238125</xdr:colOff>
      <xdr:row>58</xdr:row>
      <xdr:rowOff>53911</xdr:rowOff>
    </xdr:to>
    <xdr:sp macro="" textlink="">
      <xdr:nvSpPr>
        <xdr:cNvPr id="791" name="円/楕円 790"/>
        <xdr:cNvSpPr/>
      </xdr:nvSpPr>
      <xdr:spPr>
        <a:xfrm>
          <a:off x="22110700" y="98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102188</xdr:rowOff>
    </xdr:from>
    <xdr:ext cx="469744" cy="259045"/>
    <xdr:sp macro="" textlink="">
      <xdr:nvSpPr>
        <xdr:cNvPr id="792" name="貸付金該当値テキスト"/>
        <xdr:cNvSpPr txBox="1"/>
      </xdr:nvSpPr>
      <xdr:spPr>
        <a:xfrm>
          <a:off x="22212300" y="987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123685</xdr:rowOff>
    </xdr:from>
    <xdr:to>
      <xdr:col>31</xdr:col>
      <xdr:colOff>85725</xdr:colOff>
      <xdr:row>58</xdr:row>
      <xdr:rowOff>53835</xdr:rowOff>
    </xdr:to>
    <xdr:sp macro="" textlink="">
      <xdr:nvSpPr>
        <xdr:cNvPr id="793" name="円/楕円 792"/>
        <xdr:cNvSpPr/>
      </xdr:nvSpPr>
      <xdr:spPr>
        <a:xfrm>
          <a:off x="21272500" y="989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44962</xdr:rowOff>
    </xdr:from>
    <xdr:ext cx="469744" cy="259045"/>
    <xdr:sp macro="" textlink="">
      <xdr:nvSpPr>
        <xdr:cNvPr id="794" name="テキスト ボックス 793"/>
        <xdr:cNvSpPr txBox="1"/>
      </xdr:nvSpPr>
      <xdr:spPr>
        <a:xfrm>
          <a:off x="21088427" y="9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5,587</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121247</xdr:rowOff>
    </xdr:from>
    <xdr:to>
      <xdr:col>29</xdr:col>
      <xdr:colOff>568325</xdr:colOff>
      <xdr:row>58</xdr:row>
      <xdr:rowOff>51397</xdr:rowOff>
    </xdr:to>
    <xdr:sp macro="" textlink="">
      <xdr:nvSpPr>
        <xdr:cNvPr id="795" name="円/楕円 794"/>
        <xdr:cNvSpPr/>
      </xdr:nvSpPr>
      <xdr:spPr>
        <a:xfrm>
          <a:off x="20383500" y="989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42524</xdr:rowOff>
    </xdr:from>
    <xdr:ext cx="469744" cy="259045"/>
    <xdr:sp macro="" textlink="">
      <xdr:nvSpPr>
        <xdr:cNvPr id="796" name="テキスト ボックス 795"/>
        <xdr:cNvSpPr txBox="1"/>
      </xdr:nvSpPr>
      <xdr:spPr>
        <a:xfrm>
          <a:off x="20199427" y="998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107836</xdr:rowOff>
    </xdr:from>
    <xdr:to>
      <xdr:col>28</xdr:col>
      <xdr:colOff>365125</xdr:colOff>
      <xdr:row>58</xdr:row>
      <xdr:rowOff>37986</xdr:rowOff>
    </xdr:to>
    <xdr:sp macro="" textlink="">
      <xdr:nvSpPr>
        <xdr:cNvPr id="797" name="円/楕円 796"/>
        <xdr:cNvSpPr/>
      </xdr:nvSpPr>
      <xdr:spPr>
        <a:xfrm>
          <a:off x="19494500" y="9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29113</xdr:rowOff>
    </xdr:from>
    <xdr:ext cx="469744" cy="259045"/>
    <xdr:sp macro="" textlink="">
      <xdr:nvSpPr>
        <xdr:cNvPr id="798" name="テキスト ボックス 797"/>
        <xdr:cNvSpPr txBox="1"/>
      </xdr:nvSpPr>
      <xdr:spPr>
        <a:xfrm>
          <a:off x="19310427" y="997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60630</xdr:rowOff>
    </xdr:from>
    <xdr:to>
      <xdr:col>27</xdr:col>
      <xdr:colOff>161925</xdr:colOff>
      <xdr:row>57</xdr:row>
      <xdr:rowOff>162230</xdr:rowOff>
    </xdr:to>
    <xdr:sp macro="" textlink="">
      <xdr:nvSpPr>
        <xdr:cNvPr id="799" name="円/楕円 798"/>
        <xdr:cNvSpPr/>
      </xdr:nvSpPr>
      <xdr:spPr>
        <a:xfrm>
          <a:off x="18605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7307</xdr:rowOff>
    </xdr:from>
    <xdr:ext cx="469744" cy="259045"/>
    <xdr:sp macro="" textlink="">
      <xdr:nvSpPr>
        <xdr:cNvPr id="800" name="テキスト ボックス 799"/>
        <xdr:cNvSpPr txBox="1"/>
      </xdr:nvSpPr>
      <xdr:spPr>
        <a:xfrm>
          <a:off x="18421427" y="96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1" name="テキスト ボックス 81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1" name="テキスト ボックス 82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3" name="テキスト ボックス 82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27" name="直線コネクタ 826"/>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28"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29" name="直線コネクタ 828"/>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0"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1" name="直線コネクタ 830"/>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164193</xdr:rowOff>
    </xdr:from>
    <xdr:to>
      <xdr:col>32</xdr:col>
      <xdr:colOff>187325</xdr:colOff>
      <xdr:row>74</xdr:row>
      <xdr:rowOff>23343</xdr:rowOff>
    </xdr:to>
    <xdr:cxnSp macro="">
      <xdr:nvCxnSpPr>
        <xdr:cNvPr id="832" name="直線コネクタ 831"/>
        <xdr:cNvCxnSpPr/>
      </xdr:nvCxnSpPr>
      <xdr:spPr>
        <a:xfrm flipV="1">
          <a:off x="21323300" y="12680043"/>
          <a:ext cx="838200" cy="3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33"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4" name="フローチャート : 判断 833"/>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23343</xdr:rowOff>
    </xdr:from>
    <xdr:to>
      <xdr:col>31</xdr:col>
      <xdr:colOff>34925</xdr:colOff>
      <xdr:row>74</xdr:row>
      <xdr:rowOff>107043</xdr:rowOff>
    </xdr:to>
    <xdr:cxnSp macro="">
      <xdr:nvCxnSpPr>
        <xdr:cNvPr id="835" name="直線コネクタ 834"/>
        <xdr:cNvCxnSpPr/>
      </xdr:nvCxnSpPr>
      <xdr:spPr>
        <a:xfrm flipV="1">
          <a:off x="20434300" y="12710643"/>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36" name="フローチャート : 判断 835"/>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37" name="テキスト ボックス 836"/>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107043</xdr:rowOff>
    </xdr:from>
    <xdr:to>
      <xdr:col>29</xdr:col>
      <xdr:colOff>517525</xdr:colOff>
      <xdr:row>75</xdr:row>
      <xdr:rowOff>26967</xdr:rowOff>
    </xdr:to>
    <xdr:cxnSp macro="">
      <xdr:nvCxnSpPr>
        <xdr:cNvPr id="838" name="直線コネクタ 837"/>
        <xdr:cNvCxnSpPr/>
      </xdr:nvCxnSpPr>
      <xdr:spPr>
        <a:xfrm flipV="1">
          <a:off x="19545300" y="12794343"/>
          <a:ext cx="889000" cy="9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39" name="フローチャート : 判断 838"/>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0" name="テキスト ボックス 839"/>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18183</xdr:rowOff>
    </xdr:from>
    <xdr:to>
      <xdr:col>28</xdr:col>
      <xdr:colOff>314325</xdr:colOff>
      <xdr:row>75</xdr:row>
      <xdr:rowOff>26967</xdr:rowOff>
    </xdr:to>
    <xdr:cxnSp macro="">
      <xdr:nvCxnSpPr>
        <xdr:cNvPr id="841" name="直線コネクタ 840"/>
        <xdr:cNvCxnSpPr/>
      </xdr:nvCxnSpPr>
      <xdr:spPr>
        <a:xfrm>
          <a:off x="18656300" y="12876933"/>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2" name="フローチャート : 判断 841"/>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3" name="テキスト ボックス 842"/>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4" name="フローチャート : 判断 843"/>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5" name="テキスト ボックス 844"/>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113393</xdr:rowOff>
    </xdr:from>
    <xdr:to>
      <xdr:col>32</xdr:col>
      <xdr:colOff>238125</xdr:colOff>
      <xdr:row>74</xdr:row>
      <xdr:rowOff>43543</xdr:rowOff>
    </xdr:to>
    <xdr:sp macro="" textlink="">
      <xdr:nvSpPr>
        <xdr:cNvPr id="851" name="円/楕円 850"/>
        <xdr:cNvSpPr/>
      </xdr:nvSpPr>
      <xdr:spPr>
        <a:xfrm>
          <a:off x="22110700" y="1262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136270</xdr:rowOff>
    </xdr:from>
    <xdr:ext cx="534377" cy="259045"/>
    <xdr:sp macro="" textlink="">
      <xdr:nvSpPr>
        <xdr:cNvPr id="852" name="繰出金該当値テキスト"/>
        <xdr:cNvSpPr txBox="1"/>
      </xdr:nvSpPr>
      <xdr:spPr>
        <a:xfrm>
          <a:off x="22212300" y="1248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143993</xdr:rowOff>
    </xdr:from>
    <xdr:to>
      <xdr:col>31</xdr:col>
      <xdr:colOff>85725</xdr:colOff>
      <xdr:row>74</xdr:row>
      <xdr:rowOff>74143</xdr:rowOff>
    </xdr:to>
    <xdr:sp macro="" textlink="">
      <xdr:nvSpPr>
        <xdr:cNvPr id="853" name="円/楕円 852"/>
        <xdr:cNvSpPr/>
      </xdr:nvSpPr>
      <xdr:spPr>
        <a:xfrm>
          <a:off x="21272500" y="126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90670</xdr:rowOff>
    </xdr:from>
    <xdr:ext cx="534377" cy="259045"/>
    <xdr:sp macro="" textlink="">
      <xdr:nvSpPr>
        <xdr:cNvPr id="854" name="テキスト ボックス 853"/>
        <xdr:cNvSpPr txBox="1"/>
      </xdr:nvSpPr>
      <xdr:spPr>
        <a:xfrm>
          <a:off x="21056111" y="1243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56243</xdr:rowOff>
    </xdr:from>
    <xdr:to>
      <xdr:col>29</xdr:col>
      <xdr:colOff>568325</xdr:colOff>
      <xdr:row>74</xdr:row>
      <xdr:rowOff>157843</xdr:rowOff>
    </xdr:to>
    <xdr:sp macro="" textlink="">
      <xdr:nvSpPr>
        <xdr:cNvPr id="855" name="円/楕円 854"/>
        <xdr:cNvSpPr/>
      </xdr:nvSpPr>
      <xdr:spPr>
        <a:xfrm>
          <a:off x="20383500" y="127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2920</xdr:rowOff>
    </xdr:from>
    <xdr:ext cx="534377" cy="259045"/>
    <xdr:sp macro="" textlink="">
      <xdr:nvSpPr>
        <xdr:cNvPr id="856" name="テキスト ボックス 855"/>
        <xdr:cNvSpPr txBox="1"/>
      </xdr:nvSpPr>
      <xdr:spPr>
        <a:xfrm>
          <a:off x="20167111" y="1251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46,000</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147617</xdr:rowOff>
    </xdr:from>
    <xdr:to>
      <xdr:col>28</xdr:col>
      <xdr:colOff>365125</xdr:colOff>
      <xdr:row>75</xdr:row>
      <xdr:rowOff>77767</xdr:rowOff>
    </xdr:to>
    <xdr:sp macro="" textlink="">
      <xdr:nvSpPr>
        <xdr:cNvPr id="857" name="円/楕円 856"/>
        <xdr:cNvSpPr/>
      </xdr:nvSpPr>
      <xdr:spPr>
        <a:xfrm>
          <a:off x="19494500" y="128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94294</xdr:rowOff>
    </xdr:from>
    <xdr:ext cx="534377" cy="259045"/>
    <xdr:sp macro="" textlink="">
      <xdr:nvSpPr>
        <xdr:cNvPr id="858" name="テキスト ボックス 857"/>
        <xdr:cNvSpPr txBox="1"/>
      </xdr:nvSpPr>
      <xdr:spPr>
        <a:xfrm>
          <a:off x="19278111" y="126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138833</xdr:rowOff>
    </xdr:from>
    <xdr:to>
      <xdr:col>27</xdr:col>
      <xdr:colOff>161925</xdr:colOff>
      <xdr:row>75</xdr:row>
      <xdr:rowOff>68983</xdr:rowOff>
    </xdr:to>
    <xdr:sp macro="" textlink="">
      <xdr:nvSpPr>
        <xdr:cNvPr id="859" name="円/楕円 858"/>
        <xdr:cNvSpPr/>
      </xdr:nvSpPr>
      <xdr:spPr>
        <a:xfrm>
          <a:off x="18605500" y="1282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85510</xdr:rowOff>
    </xdr:from>
    <xdr:ext cx="534377" cy="259045"/>
    <xdr:sp macro="" textlink="">
      <xdr:nvSpPr>
        <xdr:cNvPr id="860" name="テキスト ボックス 859"/>
        <xdr:cNvSpPr txBox="1"/>
      </xdr:nvSpPr>
      <xdr:spPr>
        <a:xfrm>
          <a:off x="18389111" y="126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1" name="直線コネクタ 87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2" name="テキスト ボックス 87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3" name="直線コネクタ 87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4" name="テキスト ボックス 87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5" name="直線コネクタ 87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6" name="テキスト ボックス 87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7" name="直線コネクタ 87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8" name="テキスト ボックス 87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9" name="直線コネクタ 87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0" name="テキスト ボックス 87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2" name="テキスト ボックス 88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4" name="直線コネクタ 88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8" name="直線コネクタ 88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9" name="直線コネクタ 88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1" name="フローチャート : 判断 89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2" name="直線コネクタ 89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3" name="フローチャート : 判断 89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4" name="テキスト ボックス 89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5" name="直線コネクタ 89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6" name="フローチャート : 判断 89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7" name="テキスト ボックス 89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8" name="直線コネクタ 89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9" name="フローチャート : 判断 89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0" name="テキスト ボックス 89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1" name="フローチャート : 判断 900"/>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2" name="テキスト ボックス 901"/>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8" name="円/楕円 90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0" name="円/楕円 90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1" name="テキスト ボックス 91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2" name="円/楕円 91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3" name="テキスト ボックス 91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4" name="円/楕円 91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5" name="テキスト ボックス 91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6" name="円/楕円 91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7" name="テキスト ボックス 91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人件費，公債費，扶助費）は全体としては減少している。人件費は，定員適正化計画のもと，一貫とした職員削減から業務量に応じた職員配置を行えるよう増員傾向に方針転換を行った結果，職員給は増となったものの，委員等報酬や地方公務員共済等負担金の減により前年度より減額となっており，住民一人当たりのコストはほぼ横ばいである。公債費は，前年度実施した臨時財政対策債の繰上償還などの効果で減となっている。一方，扶助費は年々増加しており，児童保育運営委託料や生活保護扶助費，年金生活者等支援臨時福祉給付金の増が要因となっている。</a:t>
          </a:r>
        </a:p>
        <a:p>
          <a:r>
            <a:rPr kumimoji="1" lang="ja-JP" altLang="en-US" sz="1300">
              <a:latin typeface="ＭＳ Ｐゴシック"/>
            </a:rPr>
            <a:t>　投資的経費は平成</a:t>
          </a:r>
          <a:r>
            <a:rPr kumimoji="1" lang="en-US" altLang="ja-JP" sz="1300">
              <a:latin typeface="ＭＳ Ｐゴシック"/>
            </a:rPr>
            <a:t>24</a:t>
          </a:r>
          <a:r>
            <a:rPr kumimoji="1" lang="ja-JP" altLang="en-US" sz="1300">
              <a:latin typeface="ＭＳ Ｐゴシック"/>
            </a:rPr>
            <a:t>年度以降増加傾向にある。東日本大震災関連の大規模復旧・復興事業は平成</a:t>
          </a:r>
          <a:r>
            <a:rPr kumimoji="1" lang="en-US" altLang="ja-JP" sz="1300">
              <a:latin typeface="ＭＳ Ｐゴシック"/>
            </a:rPr>
            <a:t>26</a:t>
          </a:r>
          <a:r>
            <a:rPr kumimoji="1" lang="ja-JP" altLang="en-US" sz="1300">
              <a:latin typeface="ＭＳ Ｐゴシック"/>
            </a:rPr>
            <a:t>年度にピークとなり，平成</a:t>
          </a:r>
          <a:r>
            <a:rPr kumimoji="1" lang="en-US" altLang="ja-JP" sz="1300">
              <a:latin typeface="ＭＳ Ｐゴシック"/>
            </a:rPr>
            <a:t>27</a:t>
          </a:r>
          <a:r>
            <a:rPr kumimoji="1" lang="ja-JP" altLang="en-US" sz="1300">
              <a:latin typeface="ＭＳ Ｐゴシック"/>
            </a:rPr>
            <a:t>年度から新市建設計画の着実な推進を心掛けた結果，平成</a:t>
          </a:r>
          <a:r>
            <a:rPr kumimoji="1" lang="en-US" altLang="ja-JP" sz="1300">
              <a:latin typeface="ＭＳ Ｐゴシック"/>
            </a:rPr>
            <a:t>27</a:t>
          </a:r>
          <a:r>
            <a:rPr kumimoji="1" lang="ja-JP" altLang="en-US" sz="1300">
              <a:latin typeface="ＭＳ Ｐゴシック"/>
            </a:rPr>
            <a:t>年度は前年度を大幅に上回ることとなったが，本年度はその結果をさらに上回った。要因としては，市街地再開発事業や図書館等整備事業，小中学校改修事業などの新市建設計画の着実な実施と関東・東北豪雨災害の災害復旧事業費に併せて，東日本大震災に係る農業生産震災対策支援事業費が増となったことがあげられる。</a:t>
          </a:r>
        </a:p>
        <a:p>
          <a:r>
            <a:rPr kumimoji="1" lang="ja-JP" altLang="en-US" sz="1300">
              <a:latin typeface="ＭＳ Ｐゴシック"/>
            </a:rPr>
            <a:t>　その他の経費も全体として増となった。補助費については病院事業会計負担金が増となったことが影響している。その他，積立金は，東日本大震災に伴う東京電力からの賠償金を，今後予定されている震災復興特別交付税の精算の財源として，財政調整基金に積み立てたことが増の要因となってい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133,226
132,447
796.76
66,805,653
64,723,255
1,620,132
36,943,720
67,689,657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41.9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51308</xdr:rowOff>
    </xdr:from>
    <xdr:to>
      <xdr:col>6</xdr:col>
      <xdr:colOff>511175</xdr:colOff>
      <xdr:row>36</xdr:row>
      <xdr:rowOff>58928</xdr:rowOff>
    </xdr:to>
    <xdr:cxnSp macro="">
      <xdr:nvCxnSpPr>
        <xdr:cNvPr id="61" name="直線コネクタ 60"/>
        <xdr:cNvCxnSpPr/>
      </xdr:nvCxnSpPr>
      <xdr:spPr>
        <a:xfrm>
          <a:off x="3797300" y="6052058"/>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36068</xdr:rowOff>
    </xdr:from>
    <xdr:to>
      <xdr:col>5</xdr:col>
      <xdr:colOff>358775</xdr:colOff>
      <xdr:row>35</xdr:row>
      <xdr:rowOff>51308</xdr:rowOff>
    </xdr:to>
    <xdr:cxnSp macro="">
      <xdr:nvCxnSpPr>
        <xdr:cNvPr id="64" name="直線コネクタ 63"/>
        <xdr:cNvCxnSpPr/>
      </xdr:nvCxnSpPr>
      <xdr:spPr>
        <a:xfrm>
          <a:off x="2908300" y="603681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160274</xdr:rowOff>
    </xdr:from>
    <xdr:to>
      <xdr:col>4</xdr:col>
      <xdr:colOff>155575</xdr:colOff>
      <xdr:row>35</xdr:row>
      <xdr:rowOff>36068</xdr:rowOff>
    </xdr:to>
    <xdr:cxnSp macro="">
      <xdr:nvCxnSpPr>
        <xdr:cNvPr id="67" name="直線コネクタ 66"/>
        <xdr:cNvCxnSpPr/>
      </xdr:nvCxnSpPr>
      <xdr:spPr>
        <a:xfrm>
          <a:off x="2019300" y="5989574"/>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104648</xdr:rowOff>
    </xdr:from>
    <xdr:to>
      <xdr:col>2</xdr:col>
      <xdr:colOff>638175</xdr:colOff>
      <xdr:row>34</xdr:row>
      <xdr:rowOff>160274</xdr:rowOff>
    </xdr:to>
    <xdr:cxnSp macro="">
      <xdr:nvCxnSpPr>
        <xdr:cNvPr id="70" name="直線コネクタ 69"/>
        <xdr:cNvCxnSpPr/>
      </xdr:nvCxnSpPr>
      <xdr:spPr>
        <a:xfrm>
          <a:off x="1130300" y="593394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8128</xdr:rowOff>
    </xdr:from>
    <xdr:to>
      <xdr:col>6</xdr:col>
      <xdr:colOff>561975</xdr:colOff>
      <xdr:row>36</xdr:row>
      <xdr:rowOff>109728</xdr:rowOff>
    </xdr:to>
    <xdr:sp macro="" textlink="">
      <xdr:nvSpPr>
        <xdr:cNvPr id="80" name="円/楕円 79"/>
        <xdr:cNvSpPr/>
      </xdr:nvSpPr>
      <xdr:spPr>
        <a:xfrm>
          <a:off x="45847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158005</xdr:rowOff>
    </xdr:from>
    <xdr:ext cx="469744" cy="259045"/>
    <xdr:sp macro="" textlink="">
      <xdr:nvSpPr>
        <xdr:cNvPr id="81" name="議会費該当値テキスト"/>
        <xdr:cNvSpPr txBox="1"/>
      </xdr:nvSpPr>
      <xdr:spPr>
        <a:xfrm>
          <a:off x="4686300" y="615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508</xdr:rowOff>
    </xdr:from>
    <xdr:to>
      <xdr:col>5</xdr:col>
      <xdr:colOff>409575</xdr:colOff>
      <xdr:row>35</xdr:row>
      <xdr:rowOff>102108</xdr:rowOff>
    </xdr:to>
    <xdr:sp macro="" textlink="">
      <xdr:nvSpPr>
        <xdr:cNvPr id="82" name="円/楕円 81"/>
        <xdr:cNvSpPr/>
      </xdr:nvSpPr>
      <xdr:spPr>
        <a:xfrm>
          <a:off x="37465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93235</xdr:rowOff>
    </xdr:from>
    <xdr:ext cx="469744" cy="259045"/>
    <xdr:sp macro="" textlink="">
      <xdr:nvSpPr>
        <xdr:cNvPr id="83" name="テキスト ボックス 82"/>
        <xdr:cNvSpPr txBox="1"/>
      </xdr:nvSpPr>
      <xdr:spPr>
        <a:xfrm>
          <a:off x="3562427" y="609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156718</xdr:rowOff>
    </xdr:from>
    <xdr:to>
      <xdr:col>4</xdr:col>
      <xdr:colOff>206375</xdr:colOff>
      <xdr:row>35</xdr:row>
      <xdr:rowOff>86868</xdr:rowOff>
    </xdr:to>
    <xdr:sp macro="" textlink="">
      <xdr:nvSpPr>
        <xdr:cNvPr id="84" name="円/楕円 83"/>
        <xdr:cNvSpPr/>
      </xdr:nvSpPr>
      <xdr:spPr>
        <a:xfrm>
          <a:off x="2857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103395</xdr:rowOff>
    </xdr:from>
    <xdr:ext cx="469744" cy="259045"/>
    <xdr:sp macro="" textlink="">
      <xdr:nvSpPr>
        <xdr:cNvPr id="85" name="テキスト ボックス 84"/>
        <xdr:cNvSpPr txBox="1"/>
      </xdr:nvSpPr>
      <xdr:spPr>
        <a:xfrm>
          <a:off x="2673427" y="576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109474</xdr:rowOff>
    </xdr:from>
    <xdr:to>
      <xdr:col>3</xdr:col>
      <xdr:colOff>3175</xdr:colOff>
      <xdr:row>35</xdr:row>
      <xdr:rowOff>39624</xdr:rowOff>
    </xdr:to>
    <xdr:sp macro="" textlink="">
      <xdr:nvSpPr>
        <xdr:cNvPr id="86" name="円/楕円 85"/>
        <xdr:cNvSpPr/>
      </xdr:nvSpPr>
      <xdr:spPr>
        <a:xfrm>
          <a:off x="1968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56151</xdr:rowOff>
    </xdr:from>
    <xdr:ext cx="469744" cy="259045"/>
    <xdr:sp macro="" textlink="">
      <xdr:nvSpPr>
        <xdr:cNvPr id="87" name="テキスト ボックス 86"/>
        <xdr:cNvSpPr txBox="1"/>
      </xdr:nvSpPr>
      <xdr:spPr>
        <a:xfrm>
          <a:off x="1784427" y="571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53848</xdr:rowOff>
    </xdr:from>
    <xdr:to>
      <xdr:col>1</xdr:col>
      <xdr:colOff>485775</xdr:colOff>
      <xdr:row>34</xdr:row>
      <xdr:rowOff>155448</xdr:rowOff>
    </xdr:to>
    <xdr:sp macro="" textlink="">
      <xdr:nvSpPr>
        <xdr:cNvPr id="88" name="円/楕円 87"/>
        <xdr:cNvSpPr/>
      </xdr:nvSpPr>
      <xdr:spPr>
        <a:xfrm>
          <a:off x="1079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525</xdr:rowOff>
    </xdr:from>
    <xdr:ext cx="469744" cy="259045"/>
    <xdr:sp macro="" textlink="">
      <xdr:nvSpPr>
        <xdr:cNvPr id="89" name="テキスト ボックス 88"/>
        <xdr:cNvSpPr txBox="1"/>
      </xdr:nvSpPr>
      <xdr:spPr>
        <a:xfrm>
          <a:off x="895427"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63653</xdr:rowOff>
    </xdr:from>
    <xdr:to>
      <xdr:col>6</xdr:col>
      <xdr:colOff>511175</xdr:colOff>
      <xdr:row>56</xdr:row>
      <xdr:rowOff>86513</xdr:rowOff>
    </xdr:to>
    <xdr:cxnSp macro="">
      <xdr:nvCxnSpPr>
        <xdr:cNvPr id="119" name="直線コネクタ 118"/>
        <xdr:cNvCxnSpPr/>
      </xdr:nvCxnSpPr>
      <xdr:spPr>
        <a:xfrm flipV="1">
          <a:off x="3797300" y="966485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86513</xdr:rowOff>
    </xdr:from>
    <xdr:to>
      <xdr:col>5</xdr:col>
      <xdr:colOff>358775</xdr:colOff>
      <xdr:row>57</xdr:row>
      <xdr:rowOff>597</xdr:rowOff>
    </xdr:to>
    <xdr:cxnSp macro="">
      <xdr:nvCxnSpPr>
        <xdr:cNvPr id="122" name="直線コネクタ 121"/>
        <xdr:cNvCxnSpPr/>
      </xdr:nvCxnSpPr>
      <xdr:spPr>
        <a:xfrm flipV="1">
          <a:off x="2908300" y="9687713"/>
          <a:ext cx="889000" cy="8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162789</xdr:rowOff>
    </xdr:from>
    <xdr:to>
      <xdr:col>4</xdr:col>
      <xdr:colOff>155575</xdr:colOff>
      <xdr:row>57</xdr:row>
      <xdr:rowOff>597</xdr:rowOff>
    </xdr:to>
    <xdr:cxnSp macro="">
      <xdr:nvCxnSpPr>
        <xdr:cNvPr id="125" name="直線コネクタ 124"/>
        <xdr:cNvCxnSpPr/>
      </xdr:nvCxnSpPr>
      <xdr:spPr>
        <a:xfrm>
          <a:off x="2019300" y="9592539"/>
          <a:ext cx="889000" cy="18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21914</xdr:rowOff>
    </xdr:from>
    <xdr:to>
      <xdr:col>2</xdr:col>
      <xdr:colOff>638175</xdr:colOff>
      <xdr:row>55</xdr:row>
      <xdr:rowOff>162789</xdr:rowOff>
    </xdr:to>
    <xdr:cxnSp macro="">
      <xdr:nvCxnSpPr>
        <xdr:cNvPr id="128" name="直線コネクタ 127"/>
        <xdr:cNvCxnSpPr/>
      </xdr:nvCxnSpPr>
      <xdr:spPr>
        <a:xfrm>
          <a:off x="1130300" y="9108764"/>
          <a:ext cx="889000" cy="48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148576</xdr:rowOff>
    </xdr:from>
    <xdr:ext cx="534377" cy="259045"/>
    <xdr:sp macro="" textlink="">
      <xdr:nvSpPr>
        <xdr:cNvPr id="132" name="テキスト ボックス 131"/>
        <xdr:cNvSpPr txBox="1"/>
      </xdr:nvSpPr>
      <xdr:spPr>
        <a:xfrm>
          <a:off x="863111" y="97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12853</xdr:rowOff>
    </xdr:from>
    <xdr:to>
      <xdr:col>6</xdr:col>
      <xdr:colOff>561975</xdr:colOff>
      <xdr:row>56</xdr:row>
      <xdr:rowOff>114453</xdr:rowOff>
    </xdr:to>
    <xdr:sp macro="" textlink="">
      <xdr:nvSpPr>
        <xdr:cNvPr id="138" name="円/楕円 137"/>
        <xdr:cNvSpPr/>
      </xdr:nvSpPr>
      <xdr:spPr>
        <a:xfrm>
          <a:off x="4584700" y="961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162730</xdr:rowOff>
    </xdr:from>
    <xdr:ext cx="534377" cy="259045"/>
    <xdr:sp macro="" textlink="">
      <xdr:nvSpPr>
        <xdr:cNvPr id="139" name="総務費該当値テキスト"/>
        <xdr:cNvSpPr txBox="1"/>
      </xdr:nvSpPr>
      <xdr:spPr>
        <a:xfrm>
          <a:off x="4686300" y="959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35713</xdr:rowOff>
    </xdr:from>
    <xdr:to>
      <xdr:col>5</xdr:col>
      <xdr:colOff>409575</xdr:colOff>
      <xdr:row>56</xdr:row>
      <xdr:rowOff>137313</xdr:rowOff>
    </xdr:to>
    <xdr:sp macro="" textlink="">
      <xdr:nvSpPr>
        <xdr:cNvPr id="140" name="円/楕円 139"/>
        <xdr:cNvSpPr/>
      </xdr:nvSpPr>
      <xdr:spPr>
        <a:xfrm>
          <a:off x="3746500" y="96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128440</xdr:rowOff>
    </xdr:from>
    <xdr:ext cx="534377" cy="259045"/>
    <xdr:sp macro="" textlink="">
      <xdr:nvSpPr>
        <xdr:cNvPr id="141" name="テキスト ボックス 140"/>
        <xdr:cNvSpPr txBox="1"/>
      </xdr:nvSpPr>
      <xdr:spPr>
        <a:xfrm>
          <a:off x="3530111" y="972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121247</xdr:rowOff>
    </xdr:from>
    <xdr:to>
      <xdr:col>4</xdr:col>
      <xdr:colOff>206375</xdr:colOff>
      <xdr:row>57</xdr:row>
      <xdr:rowOff>51397</xdr:rowOff>
    </xdr:to>
    <xdr:sp macro="" textlink="">
      <xdr:nvSpPr>
        <xdr:cNvPr id="142" name="円/楕円 141"/>
        <xdr:cNvSpPr/>
      </xdr:nvSpPr>
      <xdr:spPr>
        <a:xfrm>
          <a:off x="2857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42524</xdr:rowOff>
    </xdr:from>
    <xdr:ext cx="534377" cy="259045"/>
    <xdr:sp macro="" textlink="">
      <xdr:nvSpPr>
        <xdr:cNvPr id="143" name="テキスト ボックス 142"/>
        <xdr:cNvSpPr txBox="1"/>
      </xdr:nvSpPr>
      <xdr:spPr>
        <a:xfrm>
          <a:off x="2641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111989</xdr:rowOff>
    </xdr:from>
    <xdr:to>
      <xdr:col>3</xdr:col>
      <xdr:colOff>3175</xdr:colOff>
      <xdr:row>56</xdr:row>
      <xdr:rowOff>42139</xdr:rowOff>
    </xdr:to>
    <xdr:sp macro="" textlink="">
      <xdr:nvSpPr>
        <xdr:cNvPr id="144" name="円/楕円 143"/>
        <xdr:cNvSpPr/>
      </xdr:nvSpPr>
      <xdr:spPr>
        <a:xfrm>
          <a:off x="1968500" y="95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58666</xdr:rowOff>
    </xdr:from>
    <xdr:ext cx="534377" cy="259045"/>
    <xdr:sp macro="" textlink="">
      <xdr:nvSpPr>
        <xdr:cNvPr id="145" name="テキスト ボックス 144"/>
        <xdr:cNvSpPr txBox="1"/>
      </xdr:nvSpPr>
      <xdr:spPr>
        <a:xfrm>
          <a:off x="1752111" y="93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142564</xdr:rowOff>
    </xdr:from>
    <xdr:to>
      <xdr:col>1</xdr:col>
      <xdr:colOff>485775</xdr:colOff>
      <xdr:row>53</xdr:row>
      <xdr:rowOff>72714</xdr:rowOff>
    </xdr:to>
    <xdr:sp macro="" textlink="">
      <xdr:nvSpPr>
        <xdr:cNvPr id="146" name="円/楕円 145"/>
        <xdr:cNvSpPr/>
      </xdr:nvSpPr>
      <xdr:spPr>
        <a:xfrm>
          <a:off x="1079500" y="90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89241</xdr:rowOff>
    </xdr:from>
    <xdr:ext cx="534377" cy="259045"/>
    <xdr:sp macro="" textlink="">
      <xdr:nvSpPr>
        <xdr:cNvPr id="147" name="テキスト ボックス 146"/>
        <xdr:cNvSpPr txBox="1"/>
      </xdr:nvSpPr>
      <xdr:spPr>
        <a:xfrm>
          <a:off x="863111" y="88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101943</xdr:rowOff>
    </xdr:from>
    <xdr:to>
      <xdr:col>6</xdr:col>
      <xdr:colOff>511175</xdr:colOff>
      <xdr:row>77</xdr:row>
      <xdr:rowOff>116942</xdr:rowOff>
    </xdr:to>
    <xdr:cxnSp macro="">
      <xdr:nvCxnSpPr>
        <xdr:cNvPr id="177" name="直線コネクタ 176"/>
        <xdr:cNvCxnSpPr/>
      </xdr:nvCxnSpPr>
      <xdr:spPr>
        <a:xfrm flipV="1">
          <a:off x="3797300" y="13303593"/>
          <a:ext cx="8382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116942</xdr:rowOff>
    </xdr:from>
    <xdr:to>
      <xdr:col>5</xdr:col>
      <xdr:colOff>358775</xdr:colOff>
      <xdr:row>78</xdr:row>
      <xdr:rowOff>72861</xdr:rowOff>
    </xdr:to>
    <xdr:cxnSp macro="">
      <xdr:nvCxnSpPr>
        <xdr:cNvPr id="180" name="直線コネクタ 179"/>
        <xdr:cNvCxnSpPr/>
      </xdr:nvCxnSpPr>
      <xdr:spPr>
        <a:xfrm flipV="1">
          <a:off x="2908300" y="13318592"/>
          <a:ext cx="889000" cy="1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72861</xdr:rowOff>
    </xdr:from>
    <xdr:to>
      <xdr:col>4</xdr:col>
      <xdr:colOff>155575</xdr:colOff>
      <xdr:row>79</xdr:row>
      <xdr:rowOff>19202</xdr:rowOff>
    </xdr:to>
    <xdr:cxnSp macro="">
      <xdr:nvCxnSpPr>
        <xdr:cNvPr id="183" name="直線コネクタ 182"/>
        <xdr:cNvCxnSpPr/>
      </xdr:nvCxnSpPr>
      <xdr:spPr>
        <a:xfrm flipV="1">
          <a:off x="2019300" y="13445961"/>
          <a:ext cx="889000" cy="1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5" name="テキスト ボックス 184"/>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104051</xdr:rowOff>
    </xdr:from>
    <xdr:to>
      <xdr:col>2</xdr:col>
      <xdr:colOff>638175</xdr:colOff>
      <xdr:row>79</xdr:row>
      <xdr:rowOff>19202</xdr:rowOff>
    </xdr:to>
    <xdr:cxnSp macro="">
      <xdr:nvCxnSpPr>
        <xdr:cNvPr id="186" name="直線コネクタ 185"/>
        <xdr:cNvCxnSpPr/>
      </xdr:nvCxnSpPr>
      <xdr:spPr>
        <a:xfrm>
          <a:off x="1130300" y="13477151"/>
          <a:ext cx="889000" cy="8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8" name="テキスト ボックス 187"/>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90" name="テキスト ボックス 189"/>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51143</xdr:rowOff>
    </xdr:from>
    <xdr:to>
      <xdr:col>6</xdr:col>
      <xdr:colOff>561975</xdr:colOff>
      <xdr:row>77</xdr:row>
      <xdr:rowOff>152743</xdr:rowOff>
    </xdr:to>
    <xdr:sp macro="" textlink="">
      <xdr:nvSpPr>
        <xdr:cNvPr id="196" name="円/楕円 195"/>
        <xdr:cNvSpPr/>
      </xdr:nvSpPr>
      <xdr:spPr>
        <a:xfrm>
          <a:off x="4584700" y="1325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137520</xdr:rowOff>
    </xdr:from>
    <xdr:ext cx="599010" cy="259045"/>
    <xdr:sp macro="" textlink="">
      <xdr:nvSpPr>
        <xdr:cNvPr id="197" name="民生費該当値テキスト"/>
        <xdr:cNvSpPr txBox="1"/>
      </xdr:nvSpPr>
      <xdr:spPr>
        <a:xfrm>
          <a:off x="4686300" y="1316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66142</xdr:rowOff>
    </xdr:from>
    <xdr:to>
      <xdr:col>5</xdr:col>
      <xdr:colOff>409575</xdr:colOff>
      <xdr:row>77</xdr:row>
      <xdr:rowOff>167742</xdr:rowOff>
    </xdr:to>
    <xdr:sp macro="" textlink="">
      <xdr:nvSpPr>
        <xdr:cNvPr id="198" name="円/楕円 197"/>
        <xdr:cNvSpPr/>
      </xdr:nvSpPr>
      <xdr:spPr>
        <a:xfrm>
          <a:off x="3746500" y="132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158869</xdr:rowOff>
    </xdr:from>
    <xdr:ext cx="599010" cy="259045"/>
    <xdr:sp macro="" textlink="">
      <xdr:nvSpPr>
        <xdr:cNvPr id="199" name="テキスト ボックス 198"/>
        <xdr:cNvSpPr txBox="1"/>
      </xdr:nvSpPr>
      <xdr:spPr>
        <a:xfrm>
          <a:off x="3497794" y="1336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22061</xdr:rowOff>
    </xdr:from>
    <xdr:to>
      <xdr:col>4</xdr:col>
      <xdr:colOff>206375</xdr:colOff>
      <xdr:row>78</xdr:row>
      <xdr:rowOff>123661</xdr:rowOff>
    </xdr:to>
    <xdr:sp macro="" textlink="">
      <xdr:nvSpPr>
        <xdr:cNvPr id="200" name="円/楕円 199"/>
        <xdr:cNvSpPr/>
      </xdr:nvSpPr>
      <xdr:spPr>
        <a:xfrm>
          <a:off x="2857500" y="133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114788</xdr:rowOff>
    </xdr:from>
    <xdr:ext cx="599010" cy="259045"/>
    <xdr:sp macro="" textlink="">
      <xdr:nvSpPr>
        <xdr:cNvPr id="201" name="テキスト ボックス 200"/>
        <xdr:cNvSpPr txBox="1"/>
      </xdr:nvSpPr>
      <xdr:spPr>
        <a:xfrm>
          <a:off x="2608794" y="1348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139852</xdr:rowOff>
    </xdr:from>
    <xdr:to>
      <xdr:col>3</xdr:col>
      <xdr:colOff>3175</xdr:colOff>
      <xdr:row>79</xdr:row>
      <xdr:rowOff>70002</xdr:rowOff>
    </xdr:to>
    <xdr:sp macro="" textlink="">
      <xdr:nvSpPr>
        <xdr:cNvPr id="202" name="円/楕円 201"/>
        <xdr:cNvSpPr/>
      </xdr:nvSpPr>
      <xdr:spPr>
        <a:xfrm>
          <a:off x="1968500" y="135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61129</xdr:rowOff>
    </xdr:from>
    <xdr:ext cx="599010" cy="259045"/>
    <xdr:sp macro="" textlink="">
      <xdr:nvSpPr>
        <xdr:cNvPr id="203" name="テキスト ボックス 202"/>
        <xdr:cNvSpPr txBox="1"/>
      </xdr:nvSpPr>
      <xdr:spPr>
        <a:xfrm>
          <a:off x="1719794" y="1360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53251</xdr:rowOff>
    </xdr:from>
    <xdr:to>
      <xdr:col>1</xdr:col>
      <xdr:colOff>485775</xdr:colOff>
      <xdr:row>78</xdr:row>
      <xdr:rowOff>154851</xdr:rowOff>
    </xdr:to>
    <xdr:sp macro="" textlink="">
      <xdr:nvSpPr>
        <xdr:cNvPr id="204" name="円/楕円 203"/>
        <xdr:cNvSpPr/>
      </xdr:nvSpPr>
      <xdr:spPr>
        <a:xfrm>
          <a:off x="1079500" y="134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145978</xdr:rowOff>
    </xdr:from>
    <xdr:ext cx="599010" cy="259045"/>
    <xdr:sp macro="" textlink="">
      <xdr:nvSpPr>
        <xdr:cNvPr id="205" name="テキスト ボックス 204"/>
        <xdr:cNvSpPr txBox="1"/>
      </xdr:nvSpPr>
      <xdr:spPr>
        <a:xfrm>
          <a:off x="830794" y="1351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31914</xdr:rowOff>
    </xdr:from>
    <xdr:to>
      <xdr:col>6</xdr:col>
      <xdr:colOff>510540</xdr:colOff>
      <xdr:row>99</xdr:row>
      <xdr:rowOff>38475</xdr:rowOff>
    </xdr:to>
    <xdr:cxnSp macro="">
      <xdr:nvCxnSpPr>
        <xdr:cNvPr id="228" name="直線コネクタ 227"/>
        <xdr:cNvCxnSpPr/>
      </xdr:nvCxnSpPr>
      <xdr:spPr>
        <a:xfrm flipV="1">
          <a:off x="4633595" y="16148214"/>
          <a:ext cx="1270" cy="86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42302</xdr:rowOff>
    </xdr:from>
    <xdr:ext cx="534377" cy="259045"/>
    <xdr:sp macro="" textlink="">
      <xdr:nvSpPr>
        <xdr:cNvPr id="229" name="衛生費最小値テキスト"/>
        <xdr:cNvSpPr txBox="1"/>
      </xdr:nvSpPr>
      <xdr:spPr>
        <a:xfrm>
          <a:off x="4686300" y="170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99</xdr:row>
      <xdr:rowOff>38475</xdr:rowOff>
    </xdr:from>
    <xdr:to>
      <xdr:col>6</xdr:col>
      <xdr:colOff>600075</xdr:colOff>
      <xdr:row>99</xdr:row>
      <xdr:rowOff>38475</xdr:rowOff>
    </xdr:to>
    <xdr:cxnSp macro="">
      <xdr:nvCxnSpPr>
        <xdr:cNvPr id="230" name="直線コネクタ 229"/>
        <xdr:cNvCxnSpPr/>
      </xdr:nvCxnSpPr>
      <xdr:spPr>
        <a:xfrm>
          <a:off x="4546600" y="170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150041</xdr:rowOff>
    </xdr:from>
    <xdr:ext cx="534377" cy="259045"/>
    <xdr:sp macro="" textlink="">
      <xdr:nvSpPr>
        <xdr:cNvPr id="231" name="衛生費最大値テキスト"/>
        <xdr:cNvSpPr txBox="1"/>
      </xdr:nvSpPr>
      <xdr:spPr>
        <a:xfrm>
          <a:off x="4686300" y="159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94</xdr:row>
      <xdr:rowOff>31914</xdr:rowOff>
    </xdr:from>
    <xdr:to>
      <xdr:col>6</xdr:col>
      <xdr:colOff>600075</xdr:colOff>
      <xdr:row>94</xdr:row>
      <xdr:rowOff>31914</xdr:rowOff>
    </xdr:to>
    <xdr:cxnSp macro="">
      <xdr:nvCxnSpPr>
        <xdr:cNvPr id="232" name="直線コネクタ 231"/>
        <xdr:cNvCxnSpPr/>
      </xdr:nvCxnSpPr>
      <xdr:spPr>
        <a:xfrm>
          <a:off x="4546600" y="1614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87511</xdr:rowOff>
    </xdr:from>
    <xdr:to>
      <xdr:col>6</xdr:col>
      <xdr:colOff>511175</xdr:colOff>
      <xdr:row>94</xdr:row>
      <xdr:rowOff>136317</xdr:rowOff>
    </xdr:to>
    <xdr:cxnSp macro="">
      <xdr:nvCxnSpPr>
        <xdr:cNvPr id="233" name="直線コネクタ 232"/>
        <xdr:cNvCxnSpPr/>
      </xdr:nvCxnSpPr>
      <xdr:spPr>
        <a:xfrm flipV="1">
          <a:off x="3797300" y="16203811"/>
          <a:ext cx="8382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73841</xdr:rowOff>
    </xdr:from>
    <xdr:ext cx="534377" cy="259045"/>
    <xdr:sp macro="" textlink="">
      <xdr:nvSpPr>
        <xdr:cNvPr id="234" name="衛生費平均値テキスト"/>
        <xdr:cNvSpPr txBox="1"/>
      </xdr:nvSpPr>
      <xdr:spPr>
        <a:xfrm>
          <a:off x="4686300" y="1653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95414</xdr:rowOff>
    </xdr:from>
    <xdr:to>
      <xdr:col>6</xdr:col>
      <xdr:colOff>561975</xdr:colOff>
      <xdr:row>97</xdr:row>
      <xdr:rowOff>25564</xdr:rowOff>
    </xdr:to>
    <xdr:sp macro="" textlink="">
      <xdr:nvSpPr>
        <xdr:cNvPr id="235" name="フローチャート : 判断 234"/>
        <xdr:cNvSpPr/>
      </xdr:nvSpPr>
      <xdr:spPr>
        <a:xfrm>
          <a:off x="45847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38224</xdr:rowOff>
    </xdr:from>
    <xdr:to>
      <xdr:col>5</xdr:col>
      <xdr:colOff>358775</xdr:colOff>
      <xdr:row>94</xdr:row>
      <xdr:rowOff>136317</xdr:rowOff>
    </xdr:to>
    <xdr:cxnSp macro="">
      <xdr:nvCxnSpPr>
        <xdr:cNvPr id="236" name="直線コネクタ 235"/>
        <xdr:cNvCxnSpPr/>
      </xdr:nvCxnSpPr>
      <xdr:spPr>
        <a:xfrm>
          <a:off x="2908300" y="16154524"/>
          <a:ext cx="889000" cy="9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122847</xdr:rowOff>
    </xdr:from>
    <xdr:to>
      <xdr:col>5</xdr:col>
      <xdr:colOff>409575</xdr:colOff>
      <xdr:row>97</xdr:row>
      <xdr:rowOff>52997</xdr:rowOff>
    </xdr:to>
    <xdr:sp macro="" textlink="">
      <xdr:nvSpPr>
        <xdr:cNvPr id="237" name="フローチャート : 判断 236"/>
        <xdr:cNvSpPr/>
      </xdr:nvSpPr>
      <xdr:spPr>
        <a:xfrm>
          <a:off x="3746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44124</xdr:rowOff>
    </xdr:from>
    <xdr:ext cx="534377" cy="259045"/>
    <xdr:sp macro="" textlink="">
      <xdr:nvSpPr>
        <xdr:cNvPr id="238" name="テキスト ボックス 237"/>
        <xdr:cNvSpPr txBox="1"/>
      </xdr:nvSpPr>
      <xdr:spPr>
        <a:xfrm>
          <a:off x="3530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14610</xdr:rowOff>
    </xdr:from>
    <xdr:to>
      <xdr:col>4</xdr:col>
      <xdr:colOff>155575</xdr:colOff>
      <xdr:row>94</xdr:row>
      <xdr:rowOff>38224</xdr:rowOff>
    </xdr:to>
    <xdr:cxnSp macro="">
      <xdr:nvCxnSpPr>
        <xdr:cNvPr id="239" name="直線コネクタ 238"/>
        <xdr:cNvCxnSpPr/>
      </xdr:nvCxnSpPr>
      <xdr:spPr>
        <a:xfrm>
          <a:off x="2019300" y="15788010"/>
          <a:ext cx="889000" cy="3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0" name="フローチャート : 判断 239"/>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1" name="テキスト ボックス 240"/>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14610</xdr:rowOff>
    </xdr:from>
    <xdr:to>
      <xdr:col>2</xdr:col>
      <xdr:colOff>638175</xdr:colOff>
      <xdr:row>94</xdr:row>
      <xdr:rowOff>155473</xdr:rowOff>
    </xdr:to>
    <xdr:cxnSp macro="">
      <xdr:nvCxnSpPr>
        <xdr:cNvPr id="242" name="直線コネクタ 241"/>
        <xdr:cNvCxnSpPr/>
      </xdr:nvCxnSpPr>
      <xdr:spPr>
        <a:xfrm flipV="1">
          <a:off x="1130300" y="15788010"/>
          <a:ext cx="889000" cy="48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3" name="フローチャート : 判断 242"/>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91605</xdr:rowOff>
    </xdr:from>
    <xdr:ext cx="534377" cy="259045"/>
    <xdr:sp macro="" textlink="">
      <xdr:nvSpPr>
        <xdr:cNvPr id="244" name="テキスト ボックス 243"/>
        <xdr:cNvSpPr txBox="1"/>
      </xdr:nvSpPr>
      <xdr:spPr>
        <a:xfrm>
          <a:off x="1752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5" name="フローチャート : 判断 244"/>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79100</xdr:rowOff>
    </xdr:from>
    <xdr:ext cx="534377" cy="259045"/>
    <xdr:sp macro="" textlink="">
      <xdr:nvSpPr>
        <xdr:cNvPr id="246" name="テキスト ボックス 245"/>
        <xdr:cNvSpPr txBox="1"/>
      </xdr:nvSpPr>
      <xdr:spPr>
        <a:xfrm>
          <a:off x="863111" y="167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36711</xdr:rowOff>
    </xdr:from>
    <xdr:to>
      <xdr:col>6</xdr:col>
      <xdr:colOff>561975</xdr:colOff>
      <xdr:row>94</xdr:row>
      <xdr:rowOff>138311</xdr:rowOff>
    </xdr:to>
    <xdr:sp macro="" textlink="">
      <xdr:nvSpPr>
        <xdr:cNvPr id="252" name="円/楕円 251"/>
        <xdr:cNvSpPr/>
      </xdr:nvSpPr>
      <xdr:spPr>
        <a:xfrm>
          <a:off x="4584700" y="161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123088</xdr:rowOff>
    </xdr:from>
    <xdr:ext cx="534377" cy="259045"/>
    <xdr:sp macro="" textlink="">
      <xdr:nvSpPr>
        <xdr:cNvPr id="253" name="衛生費該当値テキスト"/>
        <xdr:cNvSpPr txBox="1"/>
      </xdr:nvSpPr>
      <xdr:spPr>
        <a:xfrm>
          <a:off x="4686300" y="1606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85517</xdr:rowOff>
    </xdr:from>
    <xdr:to>
      <xdr:col>5</xdr:col>
      <xdr:colOff>409575</xdr:colOff>
      <xdr:row>95</xdr:row>
      <xdr:rowOff>15667</xdr:rowOff>
    </xdr:to>
    <xdr:sp macro="" textlink="">
      <xdr:nvSpPr>
        <xdr:cNvPr id="254" name="円/楕円 253"/>
        <xdr:cNvSpPr/>
      </xdr:nvSpPr>
      <xdr:spPr>
        <a:xfrm>
          <a:off x="3746500" y="162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32194</xdr:rowOff>
    </xdr:from>
    <xdr:ext cx="534377" cy="259045"/>
    <xdr:sp macro="" textlink="">
      <xdr:nvSpPr>
        <xdr:cNvPr id="255" name="テキスト ボックス 254"/>
        <xdr:cNvSpPr txBox="1"/>
      </xdr:nvSpPr>
      <xdr:spPr>
        <a:xfrm>
          <a:off x="3530111" y="1597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158874</xdr:rowOff>
    </xdr:from>
    <xdr:to>
      <xdr:col>4</xdr:col>
      <xdr:colOff>206375</xdr:colOff>
      <xdr:row>94</xdr:row>
      <xdr:rowOff>89024</xdr:rowOff>
    </xdr:to>
    <xdr:sp macro="" textlink="">
      <xdr:nvSpPr>
        <xdr:cNvPr id="256" name="円/楕円 255"/>
        <xdr:cNvSpPr/>
      </xdr:nvSpPr>
      <xdr:spPr>
        <a:xfrm>
          <a:off x="2857500" y="161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105551</xdr:rowOff>
    </xdr:from>
    <xdr:ext cx="534377" cy="259045"/>
    <xdr:sp macro="" textlink="">
      <xdr:nvSpPr>
        <xdr:cNvPr id="257" name="テキスト ボックス 256"/>
        <xdr:cNvSpPr txBox="1"/>
      </xdr:nvSpPr>
      <xdr:spPr>
        <a:xfrm>
          <a:off x="2641111" y="1587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54,439</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135260</xdr:rowOff>
    </xdr:from>
    <xdr:to>
      <xdr:col>3</xdr:col>
      <xdr:colOff>3175</xdr:colOff>
      <xdr:row>92</xdr:row>
      <xdr:rowOff>65410</xdr:rowOff>
    </xdr:to>
    <xdr:sp macro="" textlink="">
      <xdr:nvSpPr>
        <xdr:cNvPr id="258" name="円/楕円 257"/>
        <xdr:cNvSpPr/>
      </xdr:nvSpPr>
      <xdr:spPr>
        <a:xfrm>
          <a:off x="1968500" y="157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81937</xdr:rowOff>
    </xdr:from>
    <xdr:ext cx="534377" cy="259045"/>
    <xdr:sp macro="" textlink="">
      <xdr:nvSpPr>
        <xdr:cNvPr id="259" name="テキスト ボックス 258"/>
        <xdr:cNvSpPr txBox="1"/>
      </xdr:nvSpPr>
      <xdr:spPr>
        <a:xfrm>
          <a:off x="1752111" y="155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104673</xdr:rowOff>
    </xdr:from>
    <xdr:to>
      <xdr:col>1</xdr:col>
      <xdr:colOff>485775</xdr:colOff>
      <xdr:row>95</xdr:row>
      <xdr:rowOff>34823</xdr:rowOff>
    </xdr:to>
    <xdr:sp macro="" textlink="">
      <xdr:nvSpPr>
        <xdr:cNvPr id="260" name="円/楕円 259"/>
        <xdr:cNvSpPr/>
      </xdr:nvSpPr>
      <xdr:spPr>
        <a:xfrm>
          <a:off x="1079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51350</xdr:rowOff>
    </xdr:from>
    <xdr:ext cx="534377" cy="259045"/>
    <xdr:sp macro="" textlink="">
      <xdr:nvSpPr>
        <xdr:cNvPr id="261" name="テキスト ボックス 260"/>
        <xdr:cNvSpPr txBox="1"/>
      </xdr:nvSpPr>
      <xdr:spPr>
        <a:xfrm>
          <a:off x="863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5" name="直線コネクタ 284"/>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86"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87" name="直線コネクタ 286"/>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88"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89" name="直線コネクタ 288"/>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114300</xdr:rowOff>
    </xdr:from>
    <xdr:to>
      <xdr:col>15</xdr:col>
      <xdr:colOff>180975</xdr:colOff>
      <xdr:row>38</xdr:row>
      <xdr:rowOff>139573</xdr:rowOff>
    </xdr:to>
    <xdr:cxnSp macro="">
      <xdr:nvCxnSpPr>
        <xdr:cNvPr id="290" name="直線コネクタ 289"/>
        <xdr:cNvCxnSpPr/>
      </xdr:nvCxnSpPr>
      <xdr:spPr>
        <a:xfrm>
          <a:off x="9639300" y="6286500"/>
          <a:ext cx="838200" cy="36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4970</xdr:rowOff>
    </xdr:from>
    <xdr:ext cx="469744" cy="259045"/>
    <xdr:sp macro="" textlink="">
      <xdr:nvSpPr>
        <xdr:cNvPr id="291" name="労働費平均値テキスト"/>
        <xdr:cNvSpPr txBox="1"/>
      </xdr:nvSpPr>
      <xdr:spPr>
        <a:xfrm>
          <a:off x="10528300" y="634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2" name="フローチャート : 判断 291"/>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143764</xdr:rowOff>
    </xdr:from>
    <xdr:to>
      <xdr:col>14</xdr:col>
      <xdr:colOff>28575</xdr:colOff>
      <xdr:row>36</xdr:row>
      <xdr:rowOff>114300</xdr:rowOff>
    </xdr:to>
    <xdr:cxnSp macro="">
      <xdr:nvCxnSpPr>
        <xdr:cNvPr id="293" name="直線コネクタ 292"/>
        <xdr:cNvCxnSpPr/>
      </xdr:nvCxnSpPr>
      <xdr:spPr>
        <a:xfrm>
          <a:off x="8750300" y="6144514"/>
          <a:ext cx="889000" cy="1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4" name="フローチャート : 判断 293"/>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5" name="テキスト ボックス 294"/>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143764</xdr:rowOff>
    </xdr:from>
    <xdr:to>
      <xdr:col>12</xdr:col>
      <xdr:colOff>511175</xdr:colOff>
      <xdr:row>36</xdr:row>
      <xdr:rowOff>78994</xdr:rowOff>
    </xdr:to>
    <xdr:cxnSp macro="">
      <xdr:nvCxnSpPr>
        <xdr:cNvPr id="296" name="直線コネクタ 295"/>
        <xdr:cNvCxnSpPr/>
      </xdr:nvCxnSpPr>
      <xdr:spPr>
        <a:xfrm flipV="1">
          <a:off x="7861300" y="614451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297" name="フローチャート : 判断 296"/>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298" name="テキスト ボックス 297"/>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78994</xdr:rowOff>
    </xdr:from>
    <xdr:to>
      <xdr:col>11</xdr:col>
      <xdr:colOff>307975</xdr:colOff>
      <xdr:row>36</xdr:row>
      <xdr:rowOff>121285</xdr:rowOff>
    </xdr:to>
    <xdr:cxnSp macro="">
      <xdr:nvCxnSpPr>
        <xdr:cNvPr id="299" name="直線コネクタ 298"/>
        <xdr:cNvCxnSpPr/>
      </xdr:nvCxnSpPr>
      <xdr:spPr>
        <a:xfrm flipV="1">
          <a:off x="6972300" y="625119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0" name="フローチャート : 判断 299"/>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1" name="テキスト ボックス 300"/>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2" name="フローチャート : 判断 301"/>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3" name="テキスト ボックス 302"/>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88773</xdr:rowOff>
    </xdr:from>
    <xdr:to>
      <xdr:col>15</xdr:col>
      <xdr:colOff>231775</xdr:colOff>
      <xdr:row>39</xdr:row>
      <xdr:rowOff>18923</xdr:rowOff>
    </xdr:to>
    <xdr:sp macro="" textlink="">
      <xdr:nvSpPr>
        <xdr:cNvPr id="309" name="円/楕円 308"/>
        <xdr:cNvSpPr/>
      </xdr:nvSpPr>
      <xdr:spPr>
        <a:xfrm>
          <a:off x="104267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3700</xdr:rowOff>
    </xdr:from>
    <xdr:ext cx="378565" cy="259045"/>
    <xdr:sp macro="" textlink="">
      <xdr:nvSpPr>
        <xdr:cNvPr id="310" name="労働費該当値テキスト"/>
        <xdr:cNvSpPr txBox="1"/>
      </xdr:nvSpPr>
      <xdr:spPr>
        <a:xfrm>
          <a:off x="10528300" y="6518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63500</xdr:rowOff>
    </xdr:from>
    <xdr:to>
      <xdr:col>14</xdr:col>
      <xdr:colOff>79375</xdr:colOff>
      <xdr:row>36</xdr:row>
      <xdr:rowOff>165100</xdr:rowOff>
    </xdr:to>
    <xdr:sp macro="" textlink="">
      <xdr:nvSpPr>
        <xdr:cNvPr id="311" name="円/楕円 310"/>
        <xdr:cNvSpPr/>
      </xdr:nvSpPr>
      <xdr:spPr>
        <a:xfrm>
          <a:off x="958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10177</xdr:rowOff>
    </xdr:from>
    <xdr:ext cx="469744" cy="259045"/>
    <xdr:sp macro="" textlink="">
      <xdr:nvSpPr>
        <xdr:cNvPr id="312" name="テキスト ボックス 311"/>
        <xdr:cNvSpPr txBox="1"/>
      </xdr:nvSpPr>
      <xdr:spPr>
        <a:xfrm>
          <a:off x="9404427"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92964</xdr:rowOff>
    </xdr:from>
    <xdr:to>
      <xdr:col>12</xdr:col>
      <xdr:colOff>561975</xdr:colOff>
      <xdr:row>36</xdr:row>
      <xdr:rowOff>23114</xdr:rowOff>
    </xdr:to>
    <xdr:sp macro="" textlink="">
      <xdr:nvSpPr>
        <xdr:cNvPr id="313" name="円/楕円 312"/>
        <xdr:cNvSpPr/>
      </xdr:nvSpPr>
      <xdr:spPr>
        <a:xfrm>
          <a:off x="8699500" y="609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39641</xdr:rowOff>
    </xdr:from>
    <xdr:ext cx="469744" cy="259045"/>
    <xdr:sp macro="" textlink="">
      <xdr:nvSpPr>
        <xdr:cNvPr id="314" name="テキスト ボックス 313"/>
        <xdr:cNvSpPr txBox="1"/>
      </xdr:nvSpPr>
      <xdr:spPr>
        <a:xfrm>
          <a:off x="8515427" y="586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28194</xdr:rowOff>
    </xdr:from>
    <xdr:to>
      <xdr:col>11</xdr:col>
      <xdr:colOff>358775</xdr:colOff>
      <xdr:row>36</xdr:row>
      <xdr:rowOff>129794</xdr:rowOff>
    </xdr:to>
    <xdr:sp macro="" textlink="">
      <xdr:nvSpPr>
        <xdr:cNvPr id="315" name="円/楕円 314"/>
        <xdr:cNvSpPr/>
      </xdr:nvSpPr>
      <xdr:spPr>
        <a:xfrm>
          <a:off x="7810500" y="62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146321</xdr:rowOff>
    </xdr:from>
    <xdr:ext cx="469744" cy="259045"/>
    <xdr:sp macro="" textlink="">
      <xdr:nvSpPr>
        <xdr:cNvPr id="316" name="テキスト ボックス 315"/>
        <xdr:cNvSpPr txBox="1"/>
      </xdr:nvSpPr>
      <xdr:spPr>
        <a:xfrm>
          <a:off x="7626427" y="597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70485</xdr:rowOff>
    </xdr:from>
    <xdr:to>
      <xdr:col>10</xdr:col>
      <xdr:colOff>155575</xdr:colOff>
      <xdr:row>37</xdr:row>
      <xdr:rowOff>635</xdr:rowOff>
    </xdr:to>
    <xdr:sp macro="" textlink="">
      <xdr:nvSpPr>
        <xdr:cNvPr id="317" name="円/楕円 316"/>
        <xdr:cNvSpPr/>
      </xdr:nvSpPr>
      <xdr:spPr>
        <a:xfrm>
          <a:off x="6921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17162</xdr:rowOff>
    </xdr:from>
    <xdr:ext cx="469744" cy="259045"/>
    <xdr:sp macro="" textlink="">
      <xdr:nvSpPr>
        <xdr:cNvPr id="318" name="テキスト ボックス 317"/>
        <xdr:cNvSpPr txBox="1"/>
      </xdr:nvSpPr>
      <xdr:spPr>
        <a:xfrm>
          <a:off x="6737427" y="60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2" name="直線コネクタ 341"/>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3"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4" name="直線コネクタ 343"/>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5"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46" name="直線コネクタ 345"/>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160807</xdr:rowOff>
    </xdr:from>
    <xdr:to>
      <xdr:col>15</xdr:col>
      <xdr:colOff>180975</xdr:colOff>
      <xdr:row>55</xdr:row>
      <xdr:rowOff>51689</xdr:rowOff>
    </xdr:to>
    <xdr:cxnSp macro="">
      <xdr:nvCxnSpPr>
        <xdr:cNvPr id="347" name="直線コネクタ 346"/>
        <xdr:cNvCxnSpPr/>
      </xdr:nvCxnSpPr>
      <xdr:spPr>
        <a:xfrm flipV="1">
          <a:off x="9639300" y="9419107"/>
          <a:ext cx="838200" cy="6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163758</xdr:rowOff>
    </xdr:from>
    <xdr:ext cx="534377" cy="259045"/>
    <xdr:sp macro="" textlink="">
      <xdr:nvSpPr>
        <xdr:cNvPr id="348" name="農林水産業費平均値テキスト"/>
        <xdr:cNvSpPr txBox="1"/>
      </xdr:nvSpPr>
      <xdr:spPr>
        <a:xfrm>
          <a:off x="10528300" y="9422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49" name="フローチャート : 判断 348"/>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6617</xdr:rowOff>
    </xdr:from>
    <xdr:to>
      <xdr:col>14</xdr:col>
      <xdr:colOff>28575</xdr:colOff>
      <xdr:row>55</xdr:row>
      <xdr:rowOff>51689</xdr:rowOff>
    </xdr:to>
    <xdr:cxnSp macro="">
      <xdr:nvCxnSpPr>
        <xdr:cNvPr id="350" name="直線コネクタ 349"/>
        <xdr:cNvCxnSpPr/>
      </xdr:nvCxnSpPr>
      <xdr:spPr>
        <a:xfrm>
          <a:off x="8750300" y="9264917"/>
          <a:ext cx="889000" cy="21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1" name="フローチャート : 判断 350"/>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2" name="テキスト ボックス 351"/>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6617</xdr:rowOff>
    </xdr:from>
    <xdr:to>
      <xdr:col>12</xdr:col>
      <xdr:colOff>511175</xdr:colOff>
      <xdr:row>56</xdr:row>
      <xdr:rowOff>96266</xdr:rowOff>
    </xdr:to>
    <xdr:cxnSp macro="">
      <xdr:nvCxnSpPr>
        <xdr:cNvPr id="353" name="直線コネクタ 352"/>
        <xdr:cNvCxnSpPr/>
      </xdr:nvCxnSpPr>
      <xdr:spPr>
        <a:xfrm flipV="1">
          <a:off x="7861300" y="9264917"/>
          <a:ext cx="889000" cy="4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4" name="フローチャート : 判断 353"/>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5" name="テキスト ボックス 354"/>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59119</xdr:rowOff>
    </xdr:from>
    <xdr:to>
      <xdr:col>11</xdr:col>
      <xdr:colOff>307975</xdr:colOff>
      <xdr:row>56</xdr:row>
      <xdr:rowOff>96266</xdr:rowOff>
    </xdr:to>
    <xdr:cxnSp macro="">
      <xdr:nvCxnSpPr>
        <xdr:cNvPr id="356" name="直線コネクタ 355"/>
        <xdr:cNvCxnSpPr/>
      </xdr:nvCxnSpPr>
      <xdr:spPr>
        <a:xfrm>
          <a:off x="6972300" y="9660319"/>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7" name="フローチャート : 判断 356"/>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8" name="テキスト ボックス 357"/>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59" name="フローチャート : 判断 358"/>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0" name="テキスト ボックス 359"/>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110007</xdr:rowOff>
    </xdr:from>
    <xdr:to>
      <xdr:col>15</xdr:col>
      <xdr:colOff>231775</xdr:colOff>
      <xdr:row>55</xdr:row>
      <xdr:rowOff>40157</xdr:rowOff>
    </xdr:to>
    <xdr:sp macro="" textlink="">
      <xdr:nvSpPr>
        <xdr:cNvPr id="366" name="円/楕円 365"/>
        <xdr:cNvSpPr/>
      </xdr:nvSpPr>
      <xdr:spPr>
        <a:xfrm>
          <a:off x="10426700" y="936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132884</xdr:rowOff>
    </xdr:from>
    <xdr:ext cx="534377" cy="259045"/>
    <xdr:sp macro="" textlink="">
      <xdr:nvSpPr>
        <xdr:cNvPr id="367" name="農林水産業費該当値テキスト"/>
        <xdr:cNvSpPr txBox="1"/>
      </xdr:nvSpPr>
      <xdr:spPr>
        <a:xfrm>
          <a:off x="10528300" y="921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889</xdr:rowOff>
    </xdr:from>
    <xdr:to>
      <xdr:col>14</xdr:col>
      <xdr:colOff>79375</xdr:colOff>
      <xdr:row>55</xdr:row>
      <xdr:rowOff>102489</xdr:rowOff>
    </xdr:to>
    <xdr:sp macro="" textlink="">
      <xdr:nvSpPr>
        <xdr:cNvPr id="368" name="円/楕円 367"/>
        <xdr:cNvSpPr/>
      </xdr:nvSpPr>
      <xdr:spPr>
        <a:xfrm>
          <a:off x="9588500" y="94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119016</xdr:rowOff>
    </xdr:from>
    <xdr:ext cx="534377" cy="259045"/>
    <xdr:sp macro="" textlink="">
      <xdr:nvSpPr>
        <xdr:cNvPr id="369" name="テキスト ボックス 368"/>
        <xdr:cNvSpPr txBox="1"/>
      </xdr:nvSpPr>
      <xdr:spPr>
        <a:xfrm>
          <a:off x="9372111" y="92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127267</xdr:rowOff>
    </xdr:from>
    <xdr:to>
      <xdr:col>12</xdr:col>
      <xdr:colOff>561975</xdr:colOff>
      <xdr:row>54</xdr:row>
      <xdr:rowOff>57417</xdr:rowOff>
    </xdr:to>
    <xdr:sp macro="" textlink="">
      <xdr:nvSpPr>
        <xdr:cNvPr id="370" name="円/楕円 369"/>
        <xdr:cNvSpPr/>
      </xdr:nvSpPr>
      <xdr:spPr>
        <a:xfrm>
          <a:off x="8699500" y="921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73944</xdr:rowOff>
    </xdr:from>
    <xdr:ext cx="534377" cy="259045"/>
    <xdr:sp macro="" textlink="">
      <xdr:nvSpPr>
        <xdr:cNvPr id="371" name="テキスト ボックス 370"/>
        <xdr:cNvSpPr txBox="1"/>
      </xdr:nvSpPr>
      <xdr:spPr>
        <a:xfrm>
          <a:off x="8483111" y="898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45466</xdr:rowOff>
    </xdr:from>
    <xdr:to>
      <xdr:col>11</xdr:col>
      <xdr:colOff>358775</xdr:colOff>
      <xdr:row>56</xdr:row>
      <xdr:rowOff>147066</xdr:rowOff>
    </xdr:to>
    <xdr:sp macro="" textlink="">
      <xdr:nvSpPr>
        <xdr:cNvPr id="372" name="円/楕円 371"/>
        <xdr:cNvSpPr/>
      </xdr:nvSpPr>
      <xdr:spPr>
        <a:xfrm>
          <a:off x="78105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163593</xdr:rowOff>
    </xdr:from>
    <xdr:ext cx="534377" cy="259045"/>
    <xdr:sp macro="" textlink="">
      <xdr:nvSpPr>
        <xdr:cNvPr id="373" name="テキスト ボックス 372"/>
        <xdr:cNvSpPr txBox="1"/>
      </xdr:nvSpPr>
      <xdr:spPr>
        <a:xfrm>
          <a:off x="7594111" y="94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8319</xdr:rowOff>
    </xdr:from>
    <xdr:to>
      <xdr:col>10</xdr:col>
      <xdr:colOff>155575</xdr:colOff>
      <xdr:row>56</xdr:row>
      <xdr:rowOff>109919</xdr:rowOff>
    </xdr:to>
    <xdr:sp macro="" textlink="">
      <xdr:nvSpPr>
        <xdr:cNvPr id="374" name="円/楕円 373"/>
        <xdr:cNvSpPr/>
      </xdr:nvSpPr>
      <xdr:spPr>
        <a:xfrm>
          <a:off x="6921500" y="96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126446</xdr:rowOff>
    </xdr:from>
    <xdr:ext cx="534377" cy="259045"/>
    <xdr:sp macro="" textlink="">
      <xdr:nvSpPr>
        <xdr:cNvPr id="375" name="テキスト ボックス 374"/>
        <xdr:cNvSpPr txBox="1"/>
      </xdr:nvSpPr>
      <xdr:spPr>
        <a:xfrm>
          <a:off x="6705111" y="93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397" name="直線コネクタ 396"/>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398"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399" name="直線コネクタ 398"/>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0"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1" name="直線コネクタ 400"/>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85705</xdr:rowOff>
    </xdr:from>
    <xdr:to>
      <xdr:col>15</xdr:col>
      <xdr:colOff>180975</xdr:colOff>
      <xdr:row>74</xdr:row>
      <xdr:rowOff>146238</xdr:rowOff>
    </xdr:to>
    <xdr:cxnSp macro="">
      <xdr:nvCxnSpPr>
        <xdr:cNvPr id="402" name="直線コネクタ 401"/>
        <xdr:cNvCxnSpPr/>
      </xdr:nvCxnSpPr>
      <xdr:spPr>
        <a:xfrm flipV="1">
          <a:off x="9639300" y="12601555"/>
          <a:ext cx="838200" cy="23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3"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4" name="フローチャート : 判断 403"/>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146238</xdr:rowOff>
    </xdr:from>
    <xdr:to>
      <xdr:col>14</xdr:col>
      <xdr:colOff>28575</xdr:colOff>
      <xdr:row>75</xdr:row>
      <xdr:rowOff>80493</xdr:rowOff>
    </xdr:to>
    <xdr:cxnSp macro="">
      <xdr:nvCxnSpPr>
        <xdr:cNvPr id="405" name="直線コネクタ 404"/>
        <xdr:cNvCxnSpPr/>
      </xdr:nvCxnSpPr>
      <xdr:spPr>
        <a:xfrm flipV="1">
          <a:off x="8750300" y="12833538"/>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06" name="フローチャート : 判断 405"/>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07" name="テキスト ボックス 406"/>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80493</xdr:rowOff>
    </xdr:from>
    <xdr:to>
      <xdr:col>12</xdr:col>
      <xdr:colOff>511175</xdr:colOff>
      <xdr:row>75</xdr:row>
      <xdr:rowOff>150992</xdr:rowOff>
    </xdr:to>
    <xdr:cxnSp macro="">
      <xdr:nvCxnSpPr>
        <xdr:cNvPr id="408" name="直線コネクタ 407"/>
        <xdr:cNvCxnSpPr/>
      </xdr:nvCxnSpPr>
      <xdr:spPr>
        <a:xfrm flipV="1">
          <a:off x="7861300" y="12939243"/>
          <a:ext cx="889000" cy="7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09" name="フローチャート : 判断 408"/>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0" name="テキスト ボックス 409"/>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118486</xdr:rowOff>
    </xdr:from>
    <xdr:to>
      <xdr:col>11</xdr:col>
      <xdr:colOff>307975</xdr:colOff>
      <xdr:row>75</xdr:row>
      <xdr:rowOff>150992</xdr:rowOff>
    </xdr:to>
    <xdr:cxnSp macro="">
      <xdr:nvCxnSpPr>
        <xdr:cNvPr id="411" name="直線コネクタ 410"/>
        <xdr:cNvCxnSpPr/>
      </xdr:nvCxnSpPr>
      <xdr:spPr>
        <a:xfrm>
          <a:off x="6972300" y="12977236"/>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2" name="フローチャート : 判断 411"/>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3" name="テキスト ボックス 412"/>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4" name="フローチャート : 判断 413"/>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5" name="テキスト ボックス 414"/>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34905</xdr:rowOff>
    </xdr:from>
    <xdr:to>
      <xdr:col>15</xdr:col>
      <xdr:colOff>231775</xdr:colOff>
      <xdr:row>73</xdr:row>
      <xdr:rowOff>136505</xdr:rowOff>
    </xdr:to>
    <xdr:sp macro="" textlink="">
      <xdr:nvSpPr>
        <xdr:cNvPr id="421" name="円/楕円 420"/>
        <xdr:cNvSpPr/>
      </xdr:nvSpPr>
      <xdr:spPr>
        <a:xfrm>
          <a:off x="10426700" y="12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57782</xdr:rowOff>
    </xdr:from>
    <xdr:ext cx="534377" cy="259045"/>
    <xdr:sp macro="" textlink="">
      <xdr:nvSpPr>
        <xdr:cNvPr id="422" name="商工費該当値テキスト"/>
        <xdr:cNvSpPr txBox="1"/>
      </xdr:nvSpPr>
      <xdr:spPr>
        <a:xfrm>
          <a:off x="10528300" y="1240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95438</xdr:rowOff>
    </xdr:from>
    <xdr:to>
      <xdr:col>14</xdr:col>
      <xdr:colOff>79375</xdr:colOff>
      <xdr:row>75</xdr:row>
      <xdr:rowOff>25588</xdr:rowOff>
    </xdr:to>
    <xdr:sp macro="" textlink="">
      <xdr:nvSpPr>
        <xdr:cNvPr id="423" name="円/楕円 422"/>
        <xdr:cNvSpPr/>
      </xdr:nvSpPr>
      <xdr:spPr>
        <a:xfrm>
          <a:off x="9588500" y="127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42115</xdr:rowOff>
    </xdr:from>
    <xdr:ext cx="534377" cy="259045"/>
    <xdr:sp macro="" textlink="">
      <xdr:nvSpPr>
        <xdr:cNvPr id="424" name="テキスト ボックス 423"/>
        <xdr:cNvSpPr txBox="1"/>
      </xdr:nvSpPr>
      <xdr:spPr>
        <a:xfrm>
          <a:off x="9372111" y="1255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29693</xdr:rowOff>
    </xdr:from>
    <xdr:to>
      <xdr:col>12</xdr:col>
      <xdr:colOff>561975</xdr:colOff>
      <xdr:row>75</xdr:row>
      <xdr:rowOff>131293</xdr:rowOff>
    </xdr:to>
    <xdr:sp macro="" textlink="">
      <xdr:nvSpPr>
        <xdr:cNvPr id="425" name="円/楕円 424"/>
        <xdr:cNvSpPr/>
      </xdr:nvSpPr>
      <xdr:spPr>
        <a:xfrm>
          <a:off x="8699500" y="128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147820</xdr:rowOff>
    </xdr:from>
    <xdr:ext cx="534377" cy="259045"/>
    <xdr:sp macro="" textlink="">
      <xdr:nvSpPr>
        <xdr:cNvPr id="426" name="テキスト ボックス 425"/>
        <xdr:cNvSpPr txBox="1"/>
      </xdr:nvSpPr>
      <xdr:spPr>
        <a:xfrm>
          <a:off x="8483111" y="1266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100193</xdr:rowOff>
    </xdr:from>
    <xdr:to>
      <xdr:col>11</xdr:col>
      <xdr:colOff>358775</xdr:colOff>
      <xdr:row>76</xdr:row>
      <xdr:rowOff>30342</xdr:rowOff>
    </xdr:to>
    <xdr:sp macro="" textlink="">
      <xdr:nvSpPr>
        <xdr:cNvPr id="427" name="円/楕円 426"/>
        <xdr:cNvSpPr/>
      </xdr:nvSpPr>
      <xdr:spPr>
        <a:xfrm>
          <a:off x="7810500" y="129589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46870</xdr:rowOff>
    </xdr:from>
    <xdr:ext cx="534377" cy="259045"/>
    <xdr:sp macro="" textlink="">
      <xdr:nvSpPr>
        <xdr:cNvPr id="428" name="テキスト ボックス 427"/>
        <xdr:cNvSpPr txBox="1"/>
      </xdr:nvSpPr>
      <xdr:spPr>
        <a:xfrm>
          <a:off x="7594111" y="1273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67686</xdr:rowOff>
    </xdr:from>
    <xdr:to>
      <xdr:col>10</xdr:col>
      <xdr:colOff>155575</xdr:colOff>
      <xdr:row>75</xdr:row>
      <xdr:rowOff>169286</xdr:rowOff>
    </xdr:to>
    <xdr:sp macro="" textlink="">
      <xdr:nvSpPr>
        <xdr:cNvPr id="429" name="円/楕円 428"/>
        <xdr:cNvSpPr/>
      </xdr:nvSpPr>
      <xdr:spPr>
        <a:xfrm>
          <a:off x="6921500" y="129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14363</xdr:rowOff>
    </xdr:from>
    <xdr:ext cx="534377" cy="259045"/>
    <xdr:sp macro="" textlink="">
      <xdr:nvSpPr>
        <xdr:cNvPr id="430" name="テキスト ボックス 429"/>
        <xdr:cNvSpPr txBox="1"/>
      </xdr:nvSpPr>
      <xdr:spPr>
        <a:xfrm>
          <a:off x="6705111" y="1270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5" name="直線コネクタ 454"/>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56"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57" name="直線コネクタ 456"/>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58"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59" name="直線コネクタ 458"/>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9931</xdr:rowOff>
    </xdr:from>
    <xdr:to>
      <xdr:col>15</xdr:col>
      <xdr:colOff>180975</xdr:colOff>
      <xdr:row>95</xdr:row>
      <xdr:rowOff>11227</xdr:rowOff>
    </xdr:to>
    <xdr:cxnSp macro="">
      <xdr:nvCxnSpPr>
        <xdr:cNvPr id="460" name="直線コネクタ 459"/>
        <xdr:cNvCxnSpPr/>
      </xdr:nvCxnSpPr>
      <xdr:spPr>
        <a:xfrm>
          <a:off x="9639300" y="16126231"/>
          <a:ext cx="838200" cy="17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154215</xdr:rowOff>
    </xdr:from>
    <xdr:ext cx="534377" cy="259045"/>
    <xdr:sp macro="" textlink="">
      <xdr:nvSpPr>
        <xdr:cNvPr id="461" name="土木費平均値テキスト"/>
        <xdr:cNvSpPr txBox="1"/>
      </xdr:nvSpPr>
      <xdr:spPr>
        <a:xfrm>
          <a:off x="10528300" y="16441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2" name="フローチャート : 判断 461"/>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150101</xdr:rowOff>
    </xdr:from>
    <xdr:to>
      <xdr:col>14</xdr:col>
      <xdr:colOff>28575</xdr:colOff>
      <xdr:row>94</xdr:row>
      <xdr:rowOff>9931</xdr:rowOff>
    </xdr:to>
    <xdr:cxnSp macro="">
      <xdr:nvCxnSpPr>
        <xdr:cNvPr id="463" name="直線コネクタ 462"/>
        <xdr:cNvCxnSpPr/>
      </xdr:nvCxnSpPr>
      <xdr:spPr>
        <a:xfrm>
          <a:off x="8750300" y="16094951"/>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4" name="フローチャート : 判断 463"/>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17739</xdr:rowOff>
    </xdr:from>
    <xdr:ext cx="534377" cy="259045"/>
    <xdr:sp macro="" textlink="">
      <xdr:nvSpPr>
        <xdr:cNvPr id="465" name="テキスト ボックス 464"/>
        <xdr:cNvSpPr txBox="1"/>
      </xdr:nvSpPr>
      <xdr:spPr>
        <a:xfrm>
          <a:off x="9372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150101</xdr:rowOff>
    </xdr:from>
    <xdr:to>
      <xdr:col>12</xdr:col>
      <xdr:colOff>511175</xdr:colOff>
      <xdr:row>96</xdr:row>
      <xdr:rowOff>117260</xdr:rowOff>
    </xdr:to>
    <xdr:cxnSp macro="">
      <xdr:nvCxnSpPr>
        <xdr:cNvPr id="466" name="直線コネクタ 465"/>
        <xdr:cNvCxnSpPr/>
      </xdr:nvCxnSpPr>
      <xdr:spPr>
        <a:xfrm flipV="1">
          <a:off x="7861300" y="16094951"/>
          <a:ext cx="889000" cy="4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7" name="フローチャート : 判断 466"/>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8" name="テキスト ボックス 467"/>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117260</xdr:rowOff>
    </xdr:from>
    <xdr:to>
      <xdr:col>11</xdr:col>
      <xdr:colOff>307975</xdr:colOff>
      <xdr:row>98</xdr:row>
      <xdr:rowOff>34086</xdr:rowOff>
    </xdr:to>
    <xdr:cxnSp macro="">
      <xdr:nvCxnSpPr>
        <xdr:cNvPr id="469" name="直線コネクタ 468"/>
        <xdr:cNvCxnSpPr/>
      </xdr:nvCxnSpPr>
      <xdr:spPr>
        <a:xfrm flipV="1">
          <a:off x="6972300" y="16576460"/>
          <a:ext cx="889000" cy="25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0" name="フローチャート : 判断 469"/>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71" name="テキスト ボックス 470"/>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2" name="フローチャート : 判断 471"/>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3" name="テキスト ボックス 472"/>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131877</xdr:rowOff>
    </xdr:from>
    <xdr:to>
      <xdr:col>15</xdr:col>
      <xdr:colOff>231775</xdr:colOff>
      <xdr:row>95</xdr:row>
      <xdr:rowOff>62027</xdr:rowOff>
    </xdr:to>
    <xdr:sp macro="" textlink="">
      <xdr:nvSpPr>
        <xdr:cNvPr id="479" name="円/楕円 478"/>
        <xdr:cNvSpPr/>
      </xdr:nvSpPr>
      <xdr:spPr>
        <a:xfrm>
          <a:off x="10426700" y="1624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154754</xdr:rowOff>
    </xdr:from>
    <xdr:ext cx="534377" cy="259045"/>
    <xdr:sp macro="" textlink="">
      <xdr:nvSpPr>
        <xdr:cNvPr id="480" name="土木費該当値テキスト"/>
        <xdr:cNvSpPr txBox="1"/>
      </xdr:nvSpPr>
      <xdr:spPr>
        <a:xfrm>
          <a:off x="10528300" y="1609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57,744</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130581</xdr:rowOff>
    </xdr:from>
    <xdr:to>
      <xdr:col>14</xdr:col>
      <xdr:colOff>79375</xdr:colOff>
      <xdr:row>94</xdr:row>
      <xdr:rowOff>60731</xdr:rowOff>
    </xdr:to>
    <xdr:sp macro="" textlink="">
      <xdr:nvSpPr>
        <xdr:cNvPr id="481" name="円/楕円 480"/>
        <xdr:cNvSpPr/>
      </xdr:nvSpPr>
      <xdr:spPr>
        <a:xfrm>
          <a:off x="9588500" y="160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77258</xdr:rowOff>
    </xdr:from>
    <xdr:ext cx="534377" cy="259045"/>
    <xdr:sp macro="" textlink="">
      <xdr:nvSpPr>
        <xdr:cNvPr id="482" name="テキスト ボックス 481"/>
        <xdr:cNvSpPr txBox="1"/>
      </xdr:nvSpPr>
      <xdr:spPr>
        <a:xfrm>
          <a:off x="9372111" y="158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66,812</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99301</xdr:rowOff>
    </xdr:from>
    <xdr:to>
      <xdr:col>12</xdr:col>
      <xdr:colOff>561975</xdr:colOff>
      <xdr:row>94</xdr:row>
      <xdr:rowOff>29451</xdr:rowOff>
    </xdr:to>
    <xdr:sp macro="" textlink="">
      <xdr:nvSpPr>
        <xdr:cNvPr id="483" name="円/楕円 482"/>
        <xdr:cNvSpPr/>
      </xdr:nvSpPr>
      <xdr:spPr>
        <a:xfrm>
          <a:off x="8699500" y="16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45978</xdr:rowOff>
    </xdr:from>
    <xdr:ext cx="534377" cy="259045"/>
    <xdr:sp macro="" textlink="">
      <xdr:nvSpPr>
        <xdr:cNvPr id="484" name="テキスト ボックス 483"/>
        <xdr:cNvSpPr txBox="1"/>
      </xdr:nvSpPr>
      <xdr:spPr>
        <a:xfrm>
          <a:off x="8483111" y="1581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66460</xdr:rowOff>
    </xdr:from>
    <xdr:to>
      <xdr:col>11</xdr:col>
      <xdr:colOff>358775</xdr:colOff>
      <xdr:row>96</xdr:row>
      <xdr:rowOff>168060</xdr:rowOff>
    </xdr:to>
    <xdr:sp macro="" textlink="">
      <xdr:nvSpPr>
        <xdr:cNvPr id="485" name="円/楕円 484"/>
        <xdr:cNvSpPr/>
      </xdr:nvSpPr>
      <xdr:spPr>
        <a:xfrm>
          <a:off x="7810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13137</xdr:rowOff>
    </xdr:from>
    <xdr:ext cx="534377" cy="259045"/>
    <xdr:sp macro="" textlink="">
      <xdr:nvSpPr>
        <xdr:cNvPr id="486" name="テキスト ボックス 485"/>
        <xdr:cNvSpPr txBox="1"/>
      </xdr:nvSpPr>
      <xdr:spPr>
        <a:xfrm>
          <a:off x="7594111" y="163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154736</xdr:rowOff>
    </xdr:from>
    <xdr:to>
      <xdr:col>10</xdr:col>
      <xdr:colOff>155575</xdr:colOff>
      <xdr:row>98</xdr:row>
      <xdr:rowOff>84886</xdr:rowOff>
    </xdr:to>
    <xdr:sp macro="" textlink="">
      <xdr:nvSpPr>
        <xdr:cNvPr id="487" name="円/楕円 486"/>
        <xdr:cNvSpPr/>
      </xdr:nvSpPr>
      <xdr:spPr>
        <a:xfrm>
          <a:off x="6921500" y="167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76013</xdr:rowOff>
    </xdr:from>
    <xdr:ext cx="534377" cy="259045"/>
    <xdr:sp macro="" textlink="">
      <xdr:nvSpPr>
        <xdr:cNvPr id="488" name="テキスト ボックス 487"/>
        <xdr:cNvSpPr txBox="1"/>
      </xdr:nvSpPr>
      <xdr:spPr>
        <a:xfrm>
          <a:off x="6705111" y="168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1" name="直線コネクタ 510"/>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2"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3" name="直線コネクタ 512"/>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4"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15" name="直線コネクタ 514"/>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7935</xdr:rowOff>
    </xdr:from>
    <xdr:to>
      <xdr:col>23</xdr:col>
      <xdr:colOff>517525</xdr:colOff>
      <xdr:row>32</xdr:row>
      <xdr:rowOff>139791</xdr:rowOff>
    </xdr:to>
    <xdr:cxnSp macro="">
      <xdr:nvCxnSpPr>
        <xdr:cNvPr id="516" name="直線コネクタ 515"/>
        <xdr:cNvCxnSpPr/>
      </xdr:nvCxnSpPr>
      <xdr:spPr>
        <a:xfrm>
          <a:off x="15481300" y="5494335"/>
          <a:ext cx="838200" cy="1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69521</xdr:rowOff>
    </xdr:from>
    <xdr:ext cx="534377" cy="259045"/>
    <xdr:sp macro="" textlink="">
      <xdr:nvSpPr>
        <xdr:cNvPr id="517" name="消防費平均値テキスト"/>
        <xdr:cNvSpPr txBox="1"/>
      </xdr:nvSpPr>
      <xdr:spPr>
        <a:xfrm>
          <a:off x="16370300" y="6070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18" name="フローチャート : 判断 517"/>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7935</xdr:rowOff>
    </xdr:from>
    <xdr:to>
      <xdr:col>22</xdr:col>
      <xdr:colOff>365125</xdr:colOff>
      <xdr:row>34</xdr:row>
      <xdr:rowOff>6106</xdr:rowOff>
    </xdr:to>
    <xdr:cxnSp macro="">
      <xdr:nvCxnSpPr>
        <xdr:cNvPr id="519" name="直線コネクタ 518"/>
        <xdr:cNvCxnSpPr/>
      </xdr:nvCxnSpPr>
      <xdr:spPr>
        <a:xfrm flipV="1">
          <a:off x="14592300" y="5494335"/>
          <a:ext cx="889000" cy="3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0" name="フローチャート : 判断 519"/>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1" name="テキスト ボックス 520"/>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6106</xdr:rowOff>
    </xdr:from>
    <xdr:to>
      <xdr:col>21</xdr:col>
      <xdr:colOff>161925</xdr:colOff>
      <xdr:row>34</xdr:row>
      <xdr:rowOff>168870</xdr:rowOff>
    </xdr:to>
    <xdr:cxnSp macro="">
      <xdr:nvCxnSpPr>
        <xdr:cNvPr id="522" name="直線コネクタ 521"/>
        <xdr:cNvCxnSpPr/>
      </xdr:nvCxnSpPr>
      <xdr:spPr>
        <a:xfrm flipV="1">
          <a:off x="13703300" y="5835406"/>
          <a:ext cx="889000" cy="1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3" name="フローチャート : 判断 522"/>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4" name="テキスト ボックス 523"/>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168870</xdr:rowOff>
    </xdr:from>
    <xdr:to>
      <xdr:col>19</xdr:col>
      <xdr:colOff>644525</xdr:colOff>
      <xdr:row>35</xdr:row>
      <xdr:rowOff>120132</xdr:rowOff>
    </xdr:to>
    <xdr:cxnSp macro="">
      <xdr:nvCxnSpPr>
        <xdr:cNvPr id="525" name="直線コネクタ 524"/>
        <xdr:cNvCxnSpPr/>
      </xdr:nvCxnSpPr>
      <xdr:spPr>
        <a:xfrm flipV="1">
          <a:off x="12814300" y="5998170"/>
          <a:ext cx="889000" cy="1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6" name="フローチャート : 判断 525"/>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7" name="テキスト ボックス 526"/>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8" name="フローチャート : 判断 527"/>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9" name="テキスト ボックス 528"/>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88991</xdr:rowOff>
    </xdr:from>
    <xdr:to>
      <xdr:col>23</xdr:col>
      <xdr:colOff>568325</xdr:colOff>
      <xdr:row>33</xdr:row>
      <xdr:rowOff>19141</xdr:rowOff>
    </xdr:to>
    <xdr:sp macro="" textlink="">
      <xdr:nvSpPr>
        <xdr:cNvPr id="535" name="円/楕円 534"/>
        <xdr:cNvSpPr/>
      </xdr:nvSpPr>
      <xdr:spPr>
        <a:xfrm>
          <a:off x="16268700" y="55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111868</xdr:rowOff>
    </xdr:from>
    <xdr:ext cx="534377" cy="259045"/>
    <xdr:sp macro="" textlink="">
      <xdr:nvSpPr>
        <xdr:cNvPr id="536" name="消防費該当値テキスト"/>
        <xdr:cNvSpPr txBox="1"/>
      </xdr:nvSpPr>
      <xdr:spPr>
        <a:xfrm>
          <a:off x="16370300" y="542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128585</xdr:rowOff>
    </xdr:from>
    <xdr:to>
      <xdr:col>22</xdr:col>
      <xdr:colOff>415925</xdr:colOff>
      <xdr:row>32</xdr:row>
      <xdr:rowOff>58735</xdr:rowOff>
    </xdr:to>
    <xdr:sp macro="" textlink="">
      <xdr:nvSpPr>
        <xdr:cNvPr id="537" name="円/楕円 536"/>
        <xdr:cNvSpPr/>
      </xdr:nvSpPr>
      <xdr:spPr>
        <a:xfrm>
          <a:off x="15430500" y="54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75262</xdr:rowOff>
    </xdr:from>
    <xdr:ext cx="534377" cy="259045"/>
    <xdr:sp macro="" textlink="">
      <xdr:nvSpPr>
        <xdr:cNvPr id="538" name="テキスト ボックス 537"/>
        <xdr:cNvSpPr txBox="1"/>
      </xdr:nvSpPr>
      <xdr:spPr>
        <a:xfrm>
          <a:off x="15214111" y="52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126756</xdr:rowOff>
    </xdr:from>
    <xdr:to>
      <xdr:col>21</xdr:col>
      <xdr:colOff>212725</xdr:colOff>
      <xdr:row>34</xdr:row>
      <xdr:rowOff>56906</xdr:rowOff>
    </xdr:to>
    <xdr:sp macro="" textlink="">
      <xdr:nvSpPr>
        <xdr:cNvPr id="539" name="円/楕円 538"/>
        <xdr:cNvSpPr/>
      </xdr:nvSpPr>
      <xdr:spPr>
        <a:xfrm>
          <a:off x="14541500" y="578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73433</xdr:rowOff>
    </xdr:from>
    <xdr:ext cx="534377" cy="259045"/>
    <xdr:sp macro="" textlink="">
      <xdr:nvSpPr>
        <xdr:cNvPr id="540" name="テキスト ボックス 539"/>
        <xdr:cNvSpPr txBox="1"/>
      </xdr:nvSpPr>
      <xdr:spPr>
        <a:xfrm>
          <a:off x="14325111" y="55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118070</xdr:rowOff>
    </xdr:from>
    <xdr:to>
      <xdr:col>20</xdr:col>
      <xdr:colOff>9525</xdr:colOff>
      <xdr:row>35</xdr:row>
      <xdr:rowOff>48220</xdr:rowOff>
    </xdr:to>
    <xdr:sp macro="" textlink="">
      <xdr:nvSpPr>
        <xdr:cNvPr id="541" name="円/楕円 540"/>
        <xdr:cNvSpPr/>
      </xdr:nvSpPr>
      <xdr:spPr>
        <a:xfrm>
          <a:off x="13652500" y="59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64747</xdr:rowOff>
    </xdr:from>
    <xdr:ext cx="534377" cy="259045"/>
    <xdr:sp macro="" textlink="">
      <xdr:nvSpPr>
        <xdr:cNvPr id="542" name="テキスト ボックス 541"/>
        <xdr:cNvSpPr txBox="1"/>
      </xdr:nvSpPr>
      <xdr:spPr>
        <a:xfrm>
          <a:off x="13436111" y="5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69332</xdr:rowOff>
    </xdr:from>
    <xdr:to>
      <xdr:col>18</xdr:col>
      <xdr:colOff>492125</xdr:colOff>
      <xdr:row>35</xdr:row>
      <xdr:rowOff>170932</xdr:rowOff>
    </xdr:to>
    <xdr:sp macro="" textlink="">
      <xdr:nvSpPr>
        <xdr:cNvPr id="543" name="円/楕円 542"/>
        <xdr:cNvSpPr/>
      </xdr:nvSpPr>
      <xdr:spPr>
        <a:xfrm>
          <a:off x="12763500" y="607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16009</xdr:rowOff>
    </xdr:from>
    <xdr:ext cx="534377" cy="259045"/>
    <xdr:sp macro="" textlink="">
      <xdr:nvSpPr>
        <xdr:cNvPr id="544" name="テキスト ボックス 543"/>
        <xdr:cNvSpPr txBox="1"/>
      </xdr:nvSpPr>
      <xdr:spPr>
        <a:xfrm>
          <a:off x="12547111" y="58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67" name="直線コネクタ 566"/>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68"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69" name="直線コネクタ 568"/>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0"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1" name="直線コネクタ 570"/>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14542</xdr:rowOff>
    </xdr:from>
    <xdr:to>
      <xdr:col>23</xdr:col>
      <xdr:colOff>517525</xdr:colOff>
      <xdr:row>54</xdr:row>
      <xdr:rowOff>76446</xdr:rowOff>
    </xdr:to>
    <xdr:cxnSp macro="">
      <xdr:nvCxnSpPr>
        <xdr:cNvPr id="572" name="直線コネクタ 571"/>
        <xdr:cNvCxnSpPr/>
      </xdr:nvCxnSpPr>
      <xdr:spPr>
        <a:xfrm flipV="1">
          <a:off x="15481300" y="9101392"/>
          <a:ext cx="838200" cy="23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3"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74" name="フローチャート : 判断 573"/>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76446</xdr:rowOff>
    </xdr:from>
    <xdr:to>
      <xdr:col>22</xdr:col>
      <xdr:colOff>365125</xdr:colOff>
      <xdr:row>55</xdr:row>
      <xdr:rowOff>114051</xdr:rowOff>
    </xdr:to>
    <xdr:cxnSp macro="">
      <xdr:nvCxnSpPr>
        <xdr:cNvPr id="575" name="直線コネクタ 574"/>
        <xdr:cNvCxnSpPr/>
      </xdr:nvCxnSpPr>
      <xdr:spPr>
        <a:xfrm flipV="1">
          <a:off x="14592300" y="9334746"/>
          <a:ext cx="889000" cy="20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76" name="フローチャート : 判断 575"/>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27299</xdr:rowOff>
    </xdr:from>
    <xdr:ext cx="534377" cy="259045"/>
    <xdr:sp macro="" textlink="">
      <xdr:nvSpPr>
        <xdr:cNvPr id="577" name="テキスト ボックス 576"/>
        <xdr:cNvSpPr txBox="1"/>
      </xdr:nvSpPr>
      <xdr:spPr>
        <a:xfrm>
          <a:off x="15214111" y="94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57084</xdr:rowOff>
    </xdr:from>
    <xdr:to>
      <xdr:col>21</xdr:col>
      <xdr:colOff>161925</xdr:colOff>
      <xdr:row>55</xdr:row>
      <xdr:rowOff>114051</xdr:rowOff>
    </xdr:to>
    <xdr:cxnSp macro="">
      <xdr:nvCxnSpPr>
        <xdr:cNvPr id="578" name="直線コネクタ 577"/>
        <xdr:cNvCxnSpPr/>
      </xdr:nvCxnSpPr>
      <xdr:spPr>
        <a:xfrm>
          <a:off x="13703300" y="9486834"/>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41539</xdr:rowOff>
    </xdr:from>
    <xdr:to>
      <xdr:col>19</xdr:col>
      <xdr:colOff>644525</xdr:colOff>
      <xdr:row>55</xdr:row>
      <xdr:rowOff>57084</xdr:rowOff>
    </xdr:to>
    <xdr:cxnSp macro="">
      <xdr:nvCxnSpPr>
        <xdr:cNvPr id="581" name="直線コネクタ 580"/>
        <xdr:cNvCxnSpPr/>
      </xdr:nvCxnSpPr>
      <xdr:spPr>
        <a:xfrm>
          <a:off x="12814300" y="947128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3" name="テキスト ボックス 582"/>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5" name="テキスト ボックス 584"/>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135192</xdr:rowOff>
    </xdr:from>
    <xdr:to>
      <xdr:col>23</xdr:col>
      <xdr:colOff>568325</xdr:colOff>
      <xdr:row>53</xdr:row>
      <xdr:rowOff>65342</xdr:rowOff>
    </xdr:to>
    <xdr:sp macro="" textlink="">
      <xdr:nvSpPr>
        <xdr:cNvPr id="591" name="円/楕円 590"/>
        <xdr:cNvSpPr/>
      </xdr:nvSpPr>
      <xdr:spPr>
        <a:xfrm>
          <a:off x="16268700" y="90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158069</xdr:rowOff>
    </xdr:from>
    <xdr:ext cx="534377" cy="259045"/>
    <xdr:sp macro="" textlink="">
      <xdr:nvSpPr>
        <xdr:cNvPr id="592" name="教育費該当値テキスト"/>
        <xdr:cNvSpPr txBox="1"/>
      </xdr:nvSpPr>
      <xdr:spPr>
        <a:xfrm>
          <a:off x="16370300" y="890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62,975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25646</xdr:rowOff>
    </xdr:from>
    <xdr:to>
      <xdr:col>22</xdr:col>
      <xdr:colOff>415925</xdr:colOff>
      <xdr:row>54</xdr:row>
      <xdr:rowOff>127246</xdr:rowOff>
    </xdr:to>
    <xdr:sp macro="" textlink="">
      <xdr:nvSpPr>
        <xdr:cNvPr id="593" name="円/楕円 592"/>
        <xdr:cNvSpPr/>
      </xdr:nvSpPr>
      <xdr:spPr>
        <a:xfrm>
          <a:off x="15430500" y="92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143773</xdr:rowOff>
    </xdr:from>
    <xdr:ext cx="534377" cy="259045"/>
    <xdr:sp macro="" textlink="">
      <xdr:nvSpPr>
        <xdr:cNvPr id="594" name="テキスト ボックス 593"/>
        <xdr:cNvSpPr txBox="1"/>
      </xdr:nvSpPr>
      <xdr:spPr>
        <a:xfrm>
          <a:off x="15214111" y="90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63251</xdr:rowOff>
    </xdr:from>
    <xdr:to>
      <xdr:col>21</xdr:col>
      <xdr:colOff>212725</xdr:colOff>
      <xdr:row>55</xdr:row>
      <xdr:rowOff>164851</xdr:rowOff>
    </xdr:to>
    <xdr:sp macro="" textlink="">
      <xdr:nvSpPr>
        <xdr:cNvPr id="595" name="円/楕円 594"/>
        <xdr:cNvSpPr/>
      </xdr:nvSpPr>
      <xdr:spPr>
        <a:xfrm>
          <a:off x="14541500" y="949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155978</xdr:rowOff>
    </xdr:from>
    <xdr:ext cx="534377" cy="259045"/>
    <xdr:sp macro="" textlink="">
      <xdr:nvSpPr>
        <xdr:cNvPr id="596" name="テキスト ボックス 595"/>
        <xdr:cNvSpPr txBox="1"/>
      </xdr:nvSpPr>
      <xdr:spPr>
        <a:xfrm>
          <a:off x="14325111" y="9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6284</xdr:rowOff>
    </xdr:from>
    <xdr:to>
      <xdr:col>20</xdr:col>
      <xdr:colOff>9525</xdr:colOff>
      <xdr:row>55</xdr:row>
      <xdr:rowOff>107884</xdr:rowOff>
    </xdr:to>
    <xdr:sp macro="" textlink="">
      <xdr:nvSpPr>
        <xdr:cNvPr id="597" name="円/楕円 596"/>
        <xdr:cNvSpPr/>
      </xdr:nvSpPr>
      <xdr:spPr>
        <a:xfrm>
          <a:off x="13652500" y="94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124411</xdr:rowOff>
    </xdr:from>
    <xdr:ext cx="534377" cy="259045"/>
    <xdr:sp macro="" textlink="">
      <xdr:nvSpPr>
        <xdr:cNvPr id="598" name="テキスト ボックス 597"/>
        <xdr:cNvSpPr txBox="1"/>
      </xdr:nvSpPr>
      <xdr:spPr>
        <a:xfrm>
          <a:off x="13436111" y="921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46,114</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162189</xdr:rowOff>
    </xdr:from>
    <xdr:to>
      <xdr:col>18</xdr:col>
      <xdr:colOff>492125</xdr:colOff>
      <xdr:row>55</xdr:row>
      <xdr:rowOff>92339</xdr:rowOff>
    </xdr:to>
    <xdr:sp macro="" textlink="">
      <xdr:nvSpPr>
        <xdr:cNvPr id="599" name="円/楕円 598"/>
        <xdr:cNvSpPr/>
      </xdr:nvSpPr>
      <xdr:spPr>
        <a:xfrm>
          <a:off x="12763500" y="94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108866</xdr:rowOff>
    </xdr:from>
    <xdr:ext cx="534377" cy="259045"/>
    <xdr:sp macro="" textlink="">
      <xdr:nvSpPr>
        <xdr:cNvPr id="600" name="テキスト ボックス 599"/>
        <xdr:cNvSpPr txBox="1"/>
      </xdr:nvSpPr>
      <xdr:spPr>
        <a:xfrm>
          <a:off x="12547111" y="919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112116</xdr:rowOff>
    </xdr:from>
    <xdr:to>
      <xdr:col>23</xdr:col>
      <xdr:colOff>516889</xdr:colOff>
      <xdr:row>79</xdr:row>
      <xdr:rowOff>44450</xdr:rowOff>
    </xdr:to>
    <xdr:cxnSp macro="">
      <xdr:nvCxnSpPr>
        <xdr:cNvPr id="624" name="直線コネクタ 623"/>
        <xdr:cNvCxnSpPr/>
      </xdr:nvCxnSpPr>
      <xdr:spPr>
        <a:xfrm flipV="1">
          <a:off x="16317595" y="13142316"/>
          <a:ext cx="1269" cy="446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58793</xdr:rowOff>
    </xdr:from>
    <xdr:ext cx="534377" cy="259045"/>
    <xdr:sp macro="" textlink="">
      <xdr:nvSpPr>
        <xdr:cNvPr id="627" name="災害復旧費最大値テキスト"/>
        <xdr:cNvSpPr txBox="1"/>
      </xdr:nvSpPr>
      <xdr:spPr>
        <a:xfrm>
          <a:off x="16370300" y="129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76</xdr:row>
      <xdr:rowOff>112116</xdr:rowOff>
    </xdr:from>
    <xdr:to>
      <xdr:col>23</xdr:col>
      <xdr:colOff>606425</xdr:colOff>
      <xdr:row>76</xdr:row>
      <xdr:rowOff>112116</xdr:rowOff>
    </xdr:to>
    <xdr:cxnSp macro="">
      <xdr:nvCxnSpPr>
        <xdr:cNvPr id="628" name="直線コネクタ 627"/>
        <xdr:cNvCxnSpPr/>
      </xdr:nvCxnSpPr>
      <xdr:spPr>
        <a:xfrm>
          <a:off x="16230600" y="1314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163285</xdr:rowOff>
    </xdr:from>
    <xdr:to>
      <xdr:col>23</xdr:col>
      <xdr:colOff>517525</xdr:colOff>
      <xdr:row>78</xdr:row>
      <xdr:rowOff>11988</xdr:rowOff>
    </xdr:to>
    <xdr:cxnSp macro="">
      <xdr:nvCxnSpPr>
        <xdr:cNvPr id="629" name="直線コネクタ 628"/>
        <xdr:cNvCxnSpPr/>
      </xdr:nvCxnSpPr>
      <xdr:spPr>
        <a:xfrm flipV="1">
          <a:off x="15481300" y="13193485"/>
          <a:ext cx="838200" cy="19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42485</xdr:rowOff>
    </xdr:from>
    <xdr:ext cx="469744" cy="259045"/>
    <xdr:sp macro="" textlink="">
      <xdr:nvSpPr>
        <xdr:cNvPr id="630" name="災害復旧費平均値テキスト"/>
        <xdr:cNvSpPr txBox="1"/>
      </xdr:nvSpPr>
      <xdr:spPr>
        <a:xfrm>
          <a:off x="16370300" y="13415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64058</xdr:rowOff>
    </xdr:from>
    <xdr:to>
      <xdr:col>23</xdr:col>
      <xdr:colOff>568325</xdr:colOff>
      <xdr:row>78</xdr:row>
      <xdr:rowOff>165658</xdr:rowOff>
    </xdr:to>
    <xdr:sp macro="" textlink="">
      <xdr:nvSpPr>
        <xdr:cNvPr id="631" name="フローチャート : 判断 630"/>
        <xdr:cNvSpPr/>
      </xdr:nvSpPr>
      <xdr:spPr>
        <a:xfrm>
          <a:off x="16268700" y="134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11988</xdr:rowOff>
    </xdr:from>
    <xdr:to>
      <xdr:col>22</xdr:col>
      <xdr:colOff>365125</xdr:colOff>
      <xdr:row>78</xdr:row>
      <xdr:rowOff>105181</xdr:rowOff>
    </xdr:to>
    <xdr:cxnSp macro="">
      <xdr:nvCxnSpPr>
        <xdr:cNvPr id="632" name="直線コネクタ 631"/>
        <xdr:cNvCxnSpPr/>
      </xdr:nvCxnSpPr>
      <xdr:spPr>
        <a:xfrm flipV="1">
          <a:off x="14592300" y="13385088"/>
          <a:ext cx="889000" cy="9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135458</xdr:rowOff>
    </xdr:from>
    <xdr:to>
      <xdr:col>22</xdr:col>
      <xdr:colOff>415925</xdr:colOff>
      <xdr:row>79</xdr:row>
      <xdr:rowOff>65608</xdr:rowOff>
    </xdr:to>
    <xdr:sp macro="" textlink="">
      <xdr:nvSpPr>
        <xdr:cNvPr id="633" name="フローチャート : 判断 632"/>
        <xdr:cNvSpPr/>
      </xdr:nvSpPr>
      <xdr:spPr>
        <a:xfrm>
          <a:off x="15430500" y="1350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56735</xdr:rowOff>
    </xdr:from>
    <xdr:ext cx="378565" cy="259045"/>
    <xdr:sp macro="" textlink="">
      <xdr:nvSpPr>
        <xdr:cNvPr id="634" name="テキスト ボックス 633"/>
        <xdr:cNvSpPr txBox="1"/>
      </xdr:nvSpPr>
      <xdr:spPr>
        <a:xfrm>
          <a:off x="15292017" y="1360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43497</xdr:rowOff>
    </xdr:from>
    <xdr:to>
      <xdr:col>21</xdr:col>
      <xdr:colOff>161925</xdr:colOff>
      <xdr:row>78</xdr:row>
      <xdr:rowOff>105181</xdr:rowOff>
    </xdr:to>
    <xdr:cxnSp macro="">
      <xdr:nvCxnSpPr>
        <xdr:cNvPr id="635" name="直線コネクタ 634"/>
        <xdr:cNvCxnSpPr/>
      </xdr:nvCxnSpPr>
      <xdr:spPr>
        <a:xfrm>
          <a:off x="13703300" y="12902247"/>
          <a:ext cx="889000" cy="5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138925</xdr:rowOff>
    </xdr:from>
    <xdr:to>
      <xdr:col>21</xdr:col>
      <xdr:colOff>212725</xdr:colOff>
      <xdr:row>79</xdr:row>
      <xdr:rowOff>69075</xdr:rowOff>
    </xdr:to>
    <xdr:sp macro="" textlink="">
      <xdr:nvSpPr>
        <xdr:cNvPr id="636" name="フローチャート : 判断 635"/>
        <xdr:cNvSpPr/>
      </xdr:nvSpPr>
      <xdr:spPr>
        <a:xfrm>
          <a:off x="14541500" y="1351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60202</xdr:rowOff>
    </xdr:from>
    <xdr:ext cx="378565" cy="259045"/>
    <xdr:sp macro="" textlink="">
      <xdr:nvSpPr>
        <xdr:cNvPr id="637" name="テキスト ボックス 636"/>
        <xdr:cNvSpPr txBox="1"/>
      </xdr:nvSpPr>
      <xdr:spPr>
        <a:xfrm>
          <a:off x="14403017" y="1360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103581</xdr:rowOff>
    </xdr:from>
    <xdr:to>
      <xdr:col>19</xdr:col>
      <xdr:colOff>644525</xdr:colOff>
      <xdr:row>75</xdr:row>
      <xdr:rowOff>43497</xdr:rowOff>
    </xdr:to>
    <xdr:cxnSp macro="">
      <xdr:nvCxnSpPr>
        <xdr:cNvPr id="638" name="直線コネクタ 637"/>
        <xdr:cNvCxnSpPr/>
      </xdr:nvCxnSpPr>
      <xdr:spPr>
        <a:xfrm>
          <a:off x="12814300" y="12276531"/>
          <a:ext cx="889000" cy="6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138201</xdr:rowOff>
    </xdr:from>
    <xdr:to>
      <xdr:col>20</xdr:col>
      <xdr:colOff>9525</xdr:colOff>
      <xdr:row>79</xdr:row>
      <xdr:rowOff>68351</xdr:rowOff>
    </xdr:to>
    <xdr:sp macro="" textlink="">
      <xdr:nvSpPr>
        <xdr:cNvPr id="639" name="フローチャート : 判断 638"/>
        <xdr:cNvSpPr/>
      </xdr:nvSpPr>
      <xdr:spPr>
        <a:xfrm>
          <a:off x="13652500" y="1351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59478</xdr:rowOff>
    </xdr:from>
    <xdr:ext cx="378565" cy="259045"/>
    <xdr:sp macro="" textlink="">
      <xdr:nvSpPr>
        <xdr:cNvPr id="640" name="テキスト ボックス 639"/>
        <xdr:cNvSpPr txBox="1"/>
      </xdr:nvSpPr>
      <xdr:spPr>
        <a:xfrm>
          <a:off x="13514017" y="1360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119151</xdr:rowOff>
    </xdr:from>
    <xdr:to>
      <xdr:col>18</xdr:col>
      <xdr:colOff>492125</xdr:colOff>
      <xdr:row>79</xdr:row>
      <xdr:rowOff>49301</xdr:rowOff>
    </xdr:to>
    <xdr:sp macro="" textlink="">
      <xdr:nvSpPr>
        <xdr:cNvPr id="641" name="フローチャート : 判断 640"/>
        <xdr:cNvSpPr/>
      </xdr:nvSpPr>
      <xdr:spPr>
        <a:xfrm>
          <a:off x="12763500" y="13492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40428</xdr:rowOff>
    </xdr:from>
    <xdr:ext cx="469744" cy="259045"/>
    <xdr:sp macro="" textlink="">
      <xdr:nvSpPr>
        <xdr:cNvPr id="642" name="テキスト ボックス 641"/>
        <xdr:cNvSpPr txBox="1"/>
      </xdr:nvSpPr>
      <xdr:spPr>
        <a:xfrm>
          <a:off x="12579427" y="1358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112485</xdr:rowOff>
    </xdr:from>
    <xdr:to>
      <xdr:col>23</xdr:col>
      <xdr:colOff>568325</xdr:colOff>
      <xdr:row>77</xdr:row>
      <xdr:rowOff>42635</xdr:rowOff>
    </xdr:to>
    <xdr:sp macro="" textlink="">
      <xdr:nvSpPr>
        <xdr:cNvPr id="648" name="円/楕円 647"/>
        <xdr:cNvSpPr/>
      </xdr:nvSpPr>
      <xdr:spPr>
        <a:xfrm>
          <a:off x="16268700" y="13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27412</xdr:rowOff>
    </xdr:from>
    <xdr:ext cx="534377" cy="259045"/>
    <xdr:sp macro="" textlink="">
      <xdr:nvSpPr>
        <xdr:cNvPr id="649" name="災害復旧費該当値テキスト"/>
        <xdr:cNvSpPr txBox="1"/>
      </xdr:nvSpPr>
      <xdr:spPr>
        <a:xfrm>
          <a:off x="16370300" y="130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132638</xdr:rowOff>
    </xdr:from>
    <xdr:to>
      <xdr:col>22</xdr:col>
      <xdr:colOff>415925</xdr:colOff>
      <xdr:row>78</xdr:row>
      <xdr:rowOff>62788</xdr:rowOff>
    </xdr:to>
    <xdr:sp macro="" textlink="">
      <xdr:nvSpPr>
        <xdr:cNvPr id="650" name="円/楕円 649"/>
        <xdr:cNvSpPr/>
      </xdr:nvSpPr>
      <xdr:spPr>
        <a:xfrm>
          <a:off x="15430500" y="1333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79315</xdr:rowOff>
    </xdr:from>
    <xdr:ext cx="469744" cy="259045"/>
    <xdr:sp macro="" textlink="">
      <xdr:nvSpPr>
        <xdr:cNvPr id="651" name="テキスト ボックス 650"/>
        <xdr:cNvSpPr txBox="1"/>
      </xdr:nvSpPr>
      <xdr:spPr>
        <a:xfrm>
          <a:off x="15246427" y="1310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54381</xdr:rowOff>
    </xdr:from>
    <xdr:to>
      <xdr:col>21</xdr:col>
      <xdr:colOff>212725</xdr:colOff>
      <xdr:row>78</xdr:row>
      <xdr:rowOff>155981</xdr:rowOff>
    </xdr:to>
    <xdr:sp macro="" textlink="">
      <xdr:nvSpPr>
        <xdr:cNvPr id="652" name="円/楕円 651"/>
        <xdr:cNvSpPr/>
      </xdr:nvSpPr>
      <xdr:spPr>
        <a:xfrm>
          <a:off x="145415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1058</xdr:rowOff>
    </xdr:from>
    <xdr:ext cx="469744" cy="259045"/>
    <xdr:sp macro="" textlink="">
      <xdr:nvSpPr>
        <xdr:cNvPr id="653" name="テキスト ボックス 652"/>
        <xdr:cNvSpPr txBox="1"/>
      </xdr:nvSpPr>
      <xdr:spPr>
        <a:xfrm>
          <a:off x="14357427" y="1320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164147</xdr:rowOff>
    </xdr:from>
    <xdr:to>
      <xdr:col>20</xdr:col>
      <xdr:colOff>9525</xdr:colOff>
      <xdr:row>75</xdr:row>
      <xdr:rowOff>94297</xdr:rowOff>
    </xdr:to>
    <xdr:sp macro="" textlink="">
      <xdr:nvSpPr>
        <xdr:cNvPr id="654" name="円/楕円 653"/>
        <xdr:cNvSpPr/>
      </xdr:nvSpPr>
      <xdr:spPr>
        <a:xfrm>
          <a:off x="13652500" y="128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110824</xdr:rowOff>
    </xdr:from>
    <xdr:ext cx="534377" cy="259045"/>
    <xdr:sp macro="" textlink="">
      <xdr:nvSpPr>
        <xdr:cNvPr id="655" name="テキスト ボックス 654"/>
        <xdr:cNvSpPr txBox="1"/>
      </xdr:nvSpPr>
      <xdr:spPr>
        <a:xfrm>
          <a:off x="13436111" y="1262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52781</xdr:rowOff>
    </xdr:from>
    <xdr:to>
      <xdr:col>18</xdr:col>
      <xdr:colOff>492125</xdr:colOff>
      <xdr:row>71</xdr:row>
      <xdr:rowOff>154381</xdr:rowOff>
    </xdr:to>
    <xdr:sp macro="" textlink="">
      <xdr:nvSpPr>
        <xdr:cNvPr id="656" name="円/楕円 655"/>
        <xdr:cNvSpPr/>
      </xdr:nvSpPr>
      <xdr:spPr>
        <a:xfrm>
          <a:off x="12763500" y="122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170908</xdr:rowOff>
    </xdr:from>
    <xdr:ext cx="534377" cy="259045"/>
    <xdr:sp macro="" textlink="">
      <xdr:nvSpPr>
        <xdr:cNvPr id="657" name="テキスト ボックス 656"/>
        <xdr:cNvSpPr txBox="1"/>
      </xdr:nvSpPr>
      <xdr:spPr>
        <a:xfrm>
          <a:off x="12547111" y="1200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0" name="テキスト ボックス 669"/>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4" name="テキスト ボックス 67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6" name="テキスト ボックス 67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0" name="直線コネクタ 679"/>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1"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2" name="直線コネクタ 681"/>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3"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84" name="直線コネクタ 683"/>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113937</xdr:rowOff>
    </xdr:from>
    <xdr:to>
      <xdr:col>23</xdr:col>
      <xdr:colOff>517525</xdr:colOff>
      <xdr:row>94</xdr:row>
      <xdr:rowOff>137779</xdr:rowOff>
    </xdr:to>
    <xdr:cxnSp macro="">
      <xdr:nvCxnSpPr>
        <xdr:cNvPr id="685" name="直線コネクタ 684"/>
        <xdr:cNvCxnSpPr/>
      </xdr:nvCxnSpPr>
      <xdr:spPr>
        <a:xfrm>
          <a:off x="15481300" y="16230237"/>
          <a:ext cx="838200" cy="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86"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87" name="フローチャート : 判断 686"/>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67805</xdr:rowOff>
    </xdr:from>
    <xdr:to>
      <xdr:col>22</xdr:col>
      <xdr:colOff>365125</xdr:colOff>
      <xdr:row>94</xdr:row>
      <xdr:rowOff>113937</xdr:rowOff>
    </xdr:to>
    <xdr:cxnSp macro="">
      <xdr:nvCxnSpPr>
        <xdr:cNvPr id="688" name="直線コネクタ 687"/>
        <xdr:cNvCxnSpPr/>
      </xdr:nvCxnSpPr>
      <xdr:spPr>
        <a:xfrm>
          <a:off x="14592300" y="16184105"/>
          <a:ext cx="889000" cy="4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89" name="フローチャート : 判断 688"/>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0" name="テキスト ボックス 689"/>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35069</xdr:rowOff>
    </xdr:from>
    <xdr:to>
      <xdr:col>21</xdr:col>
      <xdr:colOff>161925</xdr:colOff>
      <xdr:row>94</xdr:row>
      <xdr:rowOff>67805</xdr:rowOff>
    </xdr:to>
    <xdr:cxnSp macro="">
      <xdr:nvCxnSpPr>
        <xdr:cNvPr id="691" name="直線コネクタ 690"/>
        <xdr:cNvCxnSpPr/>
      </xdr:nvCxnSpPr>
      <xdr:spPr>
        <a:xfrm>
          <a:off x="13703300" y="16151369"/>
          <a:ext cx="889000" cy="3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2" name="フローチャート : 判断 691"/>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693" name="テキスト ボックス 692"/>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16622</xdr:rowOff>
    </xdr:from>
    <xdr:to>
      <xdr:col>19</xdr:col>
      <xdr:colOff>644525</xdr:colOff>
      <xdr:row>94</xdr:row>
      <xdr:rowOff>35069</xdr:rowOff>
    </xdr:to>
    <xdr:cxnSp macro="">
      <xdr:nvCxnSpPr>
        <xdr:cNvPr id="694" name="直線コネクタ 693"/>
        <xdr:cNvCxnSpPr/>
      </xdr:nvCxnSpPr>
      <xdr:spPr>
        <a:xfrm>
          <a:off x="12814300" y="16132922"/>
          <a:ext cx="889000" cy="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695" name="フローチャート : 判断 694"/>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696" name="テキスト ボックス 695"/>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697" name="フローチャート : 判断 696"/>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698" name="テキスト ボックス 697"/>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86979</xdr:rowOff>
    </xdr:from>
    <xdr:to>
      <xdr:col>23</xdr:col>
      <xdr:colOff>568325</xdr:colOff>
      <xdr:row>95</xdr:row>
      <xdr:rowOff>17129</xdr:rowOff>
    </xdr:to>
    <xdr:sp macro="" textlink="">
      <xdr:nvSpPr>
        <xdr:cNvPr id="704" name="円/楕円 703"/>
        <xdr:cNvSpPr/>
      </xdr:nvSpPr>
      <xdr:spPr>
        <a:xfrm>
          <a:off x="16268700" y="162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109856</xdr:rowOff>
    </xdr:from>
    <xdr:ext cx="534377" cy="259045"/>
    <xdr:sp macro="" textlink="">
      <xdr:nvSpPr>
        <xdr:cNvPr id="705" name="公債費該当値テキスト"/>
        <xdr:cNvSpPr txBox="1"/>
      </xdr:nvSpPr>
      <xdr:spPr>
        <a:xfrm>
          <a:off x="16370300" y="1605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50,084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63137</xdr:rowOff>
    </xdr:from>
    <xdr:to>
      <xdr:col>22</xdr:col>
      <xdr:colOff>415925</xdr:colOff>
      <xdr:row>94</xdr:row>
      <xdr:rowOff>164737</xdr:rowOff>
    </xdr:to>
    <xdr:sp macro="" textlink="">
      <xdr:nvSpPr>
        <xdr:cNvPr id="706" name="円/楕円 705"/>
        <xdr:cNvSpPr/>
      </xdr:nvSpPr>
      <xdr:spPr>
        <a:xfrm>
          <a:off x="15430500" y="161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9814</xdr:rowOff>
    </xdr:from>
    <xdr:ext cx="534377" cy="259045"/>
    <xdr:sp macro="" textlink="">
      <xdr:nvSpPr>
        <xdr:cNvPr id="707" name="テキスト ボックス 706"/>
        <xdr:cNvSpPr txBox="1"/>
      </xdr:nvSpPr>
      <xdr:spPr>
        <a:xfrm>
          <a:off x="15214111" y="159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51,127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17005</xdr:rowOff>
    </xdr:from>
    <xdr:to>
      <xdr:col>21</xdr:col>
      <xdr:colOff>212725</xdr:colOff>
      <xdr:row>94</xdr:row>
      <xdr:rowOff>118605</xdr:rowOff>
    </xdr:to>
    <xdr:sp macro="" textlink="">
      <xdr:nvSpPr>
        <xdr:cNvPr id="708" name="円/楕円 707"/>
        <xdr:cNvSpPr/>
      </xdr:nvSpPr>
      <xdr:spPr>
        <a:xfrm>
          <a:off x="14541500" y="161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135132</xdr:rowOff>
    </xdr:from>
    <xdr:ext cx="534377" cy="259045"/>
    <xdr:sp macro="" textlink="">
      <xdr:nvSpPr>
        <xdr:cNvPr id="709" name="テキスト ボックス 708"/>
        <xdr:cNvSpPr txBox="1"/>
      </xdr:nvSpPr>
      <xdr:spPr>
        <a:xfrm>
          <a:off x="14325111" y="1590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155719</xdr:rowOff>
    </xdr:from>
    <xdr:to>
      <xdr:col>20</xdr:col>
      <xdr:colOff>9525</xdr:colOff>
      <xdr:row>94</xdr:row>
      <xdr:rowOff>85869</xdr:rowOff>
    </xdr:to>
    <xdr:sp macro="" textlink="">
      <xdr:nvSpPr>
        <xdr:cNvPr id="710" name="円/楕円 709"/>
        <xdr:cNvSpPr/>
      </xdr:nvSpPr>
      <xdr:spPr>
        <a:xfrm>
          <a:off x="13652500" y="161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102396</xdr:rowOff>
    </xdr:from>
    <xdr:ext cx="534377" cy="259045"/>
    <xdr:sp macro="" textlink="">
      <xdr:nvSpPr>
        <xdr:cNvPr id="711" name="テキスト ボックス 710"/>
        <xdr:cNvSpPr txBox="1"/>
      </xdr:nvSpPr>
      <xdr:spPr>
        <a:xfrm>
          <a:off x="13436111" y="1587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54,577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137272</xdr:rowOff>
    </xdr:from>
    <xdr:to>
      <xdr:col>18</xdr:col>
      <xdr:colOff>492125</xdr:colOff>
      <xdr:row>94</xdr:row>
      <xdr:rowOff>67422</xdr:rowOff>
    </xdr:to>
    <xdr:sp macro="" textlink="">
      <xdr:nvSpPr>
        <xdr:cNvPr id="712" name="円/楕円 711"/>
        <xdr:cNvSpPr/>
      </xdr:nvSpPr>
      <xdr:spPr>
        <a:xfrm>
          <a:off x="12763500" y="160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83949</xdr:rowOff>
    </xdr:from>
    <xdr:ext cx="534377" cy="259045"/>
    <xdr:sp macro="" textlink="">
      <xdr:nvSpPr>
        <xdr:cNvPr id="713" name="テキスト ボックス 712"/>
        <xdr:cNvSpPr txBox="1"/>
      </xdr:nvSpPr>
      <xdr:spPr>
        <a:xfrm>
          <a:off x="12547111" y="1585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27" name="テキスト ボックス 72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9" name="テキスト ボックス 72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1" name="テキスト ボックス 73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3" name="テキスト ボックス 73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37" name="直線コネクタ 736"/>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0"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1" name="直線コネクタ 740"/>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3"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44" name="フローチャート : 判断 743"/>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46" name="フローチャート : 判断 745"/>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47" name="テキスト ボックス 746"/>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49" name="フローチャート : 判断 748"/>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0" name="テキスト ボックス 749"/>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2" name="フローチャート : 判断 751"/>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3" name="テキスト ボックス 752"/>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54" name="フローチャート : 判断 753"/>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55" name="テキスト ボックス 754"/>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1" name="円/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2"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3" name="円/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4" name="テキスト ボックス 76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5" name="円/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6" name="テキスト ボックス 76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7" name="円/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8" name="テキスト ボックス 76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9" name="円/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0" name="テキスト ボックス 76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4" name="テキスト ボックス 783"/>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6" name="テキスト ボックス 785"/>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8" name="テキスト ボックス 787"/>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0" name="テキスト ボックス 789"/>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4" name="直線コネクタ 793"/>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5"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7"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0"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1" name="フローチャート : 判断 800"/>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3" name="フローチャート : 判断 802"/>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4" name="テキスト ボックス 803"/>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6" name="フローチャート : 判断 805"/>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7" name="テキスト ボックス 80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9" name="フローチャート : 判断 808"/>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0" name="テキスト ボックス 809"/>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1" name="フローチャート : 判断 810"/>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2" name="テキスト ボックス 811"/>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9"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1" name="テキスト ボックス 820"/>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3" name="テキスト ボックス 822"/>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5" name="テキスト ボックス 824"/>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目的別歳出の動向としては教育費，災害復旧費，商工費などが前年度から増額となり，土木費，労働費，消防費，公債費では減となっている。</a:t>
          </a:r>
          <a:endParaRPr kumimoji="1" lang="en-US" altLang="ja-JP" sz="1300" baseline="0">
            <a:latin typeface="ＭＳ Ｐゴシック"/>
          </a:endParaRPr>
        </a:p>
        <a:p>
          <a:r>
            <a:rPr kumimoji="1" lang="ja-JP" altLang="en-US" sz="1300" baseline="0">
              <a:latin typeface="ＭＳ Ｐゴシック"/>
            </a:rPr>
            <a:t>　増となった歳出の要因として，教育費においては，図書館等複合施設整備をはじめとする社会教育費における普通建設事業費の増や計画的に取り組んでいる学校教育環境整備事業により小学校費が増となったことがあげられる。災害復旧費については，平成２７年度から繰越となっていた関東・東北豪雨災害からの復旧事業費が増の主要因となっている。商工費については，工業団地整備に伴う用地購入に係る普通建設事業費によって増となっている。</a:t>
          </a:r>
          <a:endParaRPr kumimoji="1" lang="en-US" altLang="ja-JP" sz="1300" baseline="0">
            <a:latin typeface="ＭＳ Ｐゴシック"/>
          </a:endParaRPr>
        </a:p>
        <a:p>
          <a:r>
            <a:rPr kumimoji="1" lang="ja-JP" altLang="en-US" sz="1300" baseline="0">
              <a:latin typeface="ＭＳ Ｐゴシック"/>
            </a:rPr>
            <a:t>　減となった歳出の要因として，土木費では，住宅費において，災害公営住宅の建設が完了したことが大きな減額要因になっている。労働費は，震災対応緊急雇用事業や再生可能エネルギー導入推進事業等の緊急雇用創出事業に係る賃金，委託料といった物件費が皆減となったことで減となった。公債費については，毎年度継続して高利債の繰上償還を実施してきており，その効果として減となっている。</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lang="ja-JP" altLang="ja-JP" sz="1200">
              <a:solidFill>
                <a:schemeClr val="dk1"/>
              </a:solidFill>
              <a:effectLst/>
              <a:latin typeface="+mn-lt"/>
              <a:ea typeface="+mn-ea"/>
              <a:cs typeface="+mn-cs"/>
            </a:rPr>
            <a:t>財政調整基金残高は増加傾向にある。本市は合併団体であることから普通交付税において合併算定替の特例を受けているが，１１年目以降は特例額が減少していくことから，定員適正化計画に基づく人件費削減などの行革効果を将来に向けて積立してきたものである。平成２８年度においては，実質収支比率は４．４％と標準的な数値となったが，扶助費や維持補修費に伴う支出が前年比より増加したこと，賃金などの物件費に充当していた財源が減少したことから，財政調整基金の繰入を行うなど財源不足の状況が生じ，実質単年度収支比率は３年連続でマイナスとなった。</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平成２８年度においても，これまでと同様に赤字の発生はなく，黒字算定となっている。黒字額は病院事業会計，水道事業会計，国民健康保険特別会計等で増となったことで，前年比</a:t>
          </a:r>
          <a:r>
            <a:rPr kumimoji="1" lang="en-US" altLang="ja-JP" sz="1400">
              <a:latin typeface="ＭＳ ゴシック" pitchFamily="49" charset="-128"/>
              <a:ea typeface="ＭＳ ゴシック" pitchFamily="49" charset="-128"/>
            </a:rPr>
            <a:t>0.13</a:t>
          </a:r>
          <a:r>
            <a:rPr kumimoji="1" lang="ja-JP" altLang="en-US" sz="1400">
              <a:latin typeface="ＭＳ ゴシック" pitchFamily="49" charset="-128"/>
              <a:ea typeface="ＭＳ ゴシック" pitchFamily="49" charset="-128"/>
            </a:rPr>
            <a:t>ポイントの増となっている。一般会計，下水道事業特別会計等では黒字額を前年度を下回ったが，全体として健全な状態を保っている。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66805653</v>
      </c>
      <c r="BO4" s="411"/>
      <c r="BP4" s="411"/>
      <c r="BQ4" s="411"/>
      <c r="BR4" s="411"/>
      <c r="BS4" s="411"/>
      <c r="BT4" s="411"/>
      <c r="BU4" s="412"/>
      <c r="BV4" s="410">
        <v>67103119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4.4000000000000004</v>
      </c>
      <c r="CU4" s="588"/>
      <c r="CV4" s="588"/>
      <c r="CW4" s="588"/>
      <c r="CX4" s="588"/>
      <c r="CY4" s="588"/>
      <c r="CZ4" s="588"/>
      <c r="DA4" s="589"/>
      <c r="DB4" s="587">
        <v>6.2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64723255</v>
      </c>
      <c r="BO5" s="416"/>
      <c r="BP5" s="416"/>
      <c r="BQ5" s="416"/>
      <c r="BR5" s="416"/>
      <c r="BS5" s="416"/>
      <c r="BT5" s="416"/>
      <c r="BU5" s="417"/>
      <c r="BV5" s="415">
        <v>63501334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2082398</v>
      </c>
      <c r="BO6" s="416"/>
      <c r="BP6" s="416"/>
      <c r="BQ6" s="416"/>
      <c r="BR6" s="416"/>
      <c r="BS6" s="416"/>
      <c r="BT6" s="416"/>
      <c r="BU6" s="417"/>
      <c r="BV6" s="415">
        <v>3601785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93.5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462266</v>
      </c>
      <c r="BO7" s="416"/>
      <c r="BP7" s="416"/>
      <c r="BQ7" s="416"/>
      <c r="BR7" s="416"/>
      <c r="BS7" s="416"/>
      <c r="BT7" s="416"/>
      <c r="BU7" s="417"/>
      <c r="BV7" s="415">
        <v>1315955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36943720</v>
      </c>
      <c r="CU7" s="416"/>
      <c r="CV7" s="416"/>
      <c r="CW7" s="416"/>
      <c r="CX7" s="416"/>
      <c r="CY7" s="416"/>
      <c r="CZ7" s="416"/>
      <c r="DA7" s="417"/>
      <c r="DB7" s="415">
        <v>36965182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1620132</v>
      </c>
      <c r="BO8" s="416"/>
      <c r="BP8" s="416"/>
      <c r="BQ8" s="416"/>
      <c r="BR8" s="416"/>
      <c r="BS8" s="416"/>
      <c r="BT8" s="416"/>
      <c r="BU8" s="417"/>
      <c r="BV8" s="415">
        <v>2285830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0.51</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133391</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-665698</v>
      </c>
      <c r="BO9" s="416"/>
      <c r="BP9" s="416"/>
      <c r="BQ9" s="416"/>
      <c r="BR9" s="416"/>
      <c r="BS9" s="416"/>
      <c r="BT9" s="416"/>
      <c r="BU9" s="417"/>
      <c r="BV9" s="415">
        <v>428347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15.2</v>
      </c>
      <c r="CU9" s="386"/>
      <c r="CV9" s="386"/>
      <c r="CW9" s="386"/>
      <c r="CX9" s="386"/>
      <c r="CY9" s="386"/>
      <c r="CZ9" s="386"/>
      <c r="DA9" s="387"/>
      <c r="DB9" s="385">
        <v>15.6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135147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205104</v>
      </c>
      <c r="BO10" s="416"/>
      <c r="BP10" s="416"/>
      <c r="BQ10" s="416"/>
      <c r="BR10" s="416"/>
      <c r="BS10" s="416"/>
      <c r="BT10" s="416"/>
      <c r="BU10" s="417"/>
      <c r="BV10" s="415">
        <v>71018</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v>188460</v>
      </c>
      <c r="BO11" s="416"/>
      <c r="BP11" s="416"/>
      <c r="BQ11" s="416"/>
      <c r="BR11" s="416"/>
      <c r="BS11" s="416"/>
      <c r="BT11" s="416"/>
      <c r="BU11" s="417"/>
      <c r="BV11" s="415">
        <v>193486</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133226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892750</v>
      </c>
      <c r="BO12" s="416"/>
      <c r="BP12" s="416"/>
      <c r="BQ12" s="416"/>
      <c r="BR12" s="416"/>
      <c r="BS12" s="416"/>
      <c r="BT12" s="416"/>
      <c r="BU12" s="417"/>
      <c r="BV12" s="415">
        <v>795710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132447</v>
      </c>
      <c r="S13" s="517"/>
      <c r="T13" s="517"/>
      <c r="U13" s="517"/>
      <c r="V13" s="518"/>
      <c r="W13" s="504" t="s">
        <v>124</v>
      </c>
      <c r="X13" s="428"/>
      <c r="Y13" s="428"/>
      <c r="Z13" s="428"/>
      <c r="AA13" s="428"/>
      <c r="AB13" s="429"/>
      <c r="AC13" s="391">
        <v>5410</v>
      </c>
      <c r="AD13" s="392"/>
      <c r="AE13" s="392"/>
      <c r="AF13" s="392"/>
      <c r="AG13" s="393"/>
      <c r="AH13" s="391">
        <v>5894</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-1164884</v>
      </c>
      <c r="BO13" s="416"/>
      <c r="BP13" s="416"/>
      <c r="BQ13" s="416"/>
      <c r="BR13" s="416"/>
      <c r="BS13" s="416"/>
      <c r="BT13" s="416"/>
      <c r="BU13" s="417"/>
      <c r="BV13" s="415">
        <v>-102859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9.6999999999999993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133958</v>
      </c>
      <c r="S14" s="517"/>
      <c r="T14" s="517"/>
      <c r="U14" s="517"/>
      <c r="V14" s="518"/>
      <c r="W14" s="519"/>
      <c r="X14" s="431"/>
      <c r="Y14" s="431"/>
      <c r="Z14" s="431"/>
      <c r="AA14" s="431"/>
      <c r="AB14" s="432"/>
      <c r="AC14" s="509">
        <v>8.4</v>
      </c>
      <c r="AD14" s="510"/>
      <c r="AE14" s="510"/>
      <c r="AF14" s="510"/>
      <c r="AG14" s="511"/>
      <c r="AH14" s="509">
        <v>9.4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41.9</v>
      </c>
      <c r="CU14" s="488"/>
      <c r="CV14" s="488"/>
      <c r="CW14" s="488"/>
      <c r="CX14" s="488"/>
      <c r="CY14" s="488"/>
      <c r="CZ14" s="488"/>
      <c r="DA14" s="489"/>
      <c r="DB14" s="520">
        <v>53.3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133270</v>
      </c>
      <c r="S15" s="517"/>
      <c r="T15" s="517"/>
      <c r="U15" s="517"/>
      <c r="V15" s="518"/>
      <c r="W15" s="504" t="s">
        <v>130</v>
      </c>
      <c r="X15" s="428"/>
      <c r="Y15" s="428"/>
      <c r="Z15" s="428"/>
      <c r="AA15" s="428"/>
      <c r="AB15" s="429"/>
      <c r="AC15" s="391">
        <v>19384</v>
      </c>
      <c r="AD15" s="392"/>
      <c r="AE15" s="392"/>
      <c r="AF15" s="392"/>
      <c r="AG15" s="393"/>
      <c r="AH15" s="391">
        <v>18395</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14411485</v>
      </c>
      <c r="BO15" s="411"/>
      <c r="BP15" s="411"/>
      <c r="BQ15" s="411"/>
      <c r="BR15" s="411"/>
      <c r="BS15" s="411"/>
      <c r="BT15" s="411"/>
      <c r="BU15" s="412"/>
      <c r="BV15" s="410">
        <v>14253047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30.1</v>
      </c>
      <c r="AD16" s="510"/>
      <c r="AE16" s="510"/>
      <c r="AF16" s="510"/>
      <c r="AG16" s="511"/>
      <c r="AH16" s="509">
        <v>29.3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28885134</v>
      </c>
      <c r="BO16" s="416"/>
      <c r="BP16" s="416"/>
      <c r="BQ16" s="416"/>
      <c r="BR16" s="416"/>
      <c r="BS16" s="416"/>
      <c r="BT16" s="416"/>
      <c r="BU16" s="417"/>
      <c r="BV16" s="415">
        <v>27671973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39702</v>
      </c>
      <c r="AD17" s="392"/>
      <c r="AE17" s="392"/>
      <c r="AF17" s="392"/>
      <c r="AG17" s="393"/>
      <c r="AH17" s="391">
        <v>38461</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18261524</v>
      </c>
      <c r="BO17" s="416"/>
      <c r="BP17" s="416"/>
      <c r="BQ17" s="416"/>
      <c r="BR17" s="416"/>
      <c r="BS17" s="416"/>
      <c r="BT17" s="416"/>
      <c r="BU17" s="417"/>
      <c r="BV17" s="415">
        <v>18080947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796.76</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61.3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32875050</v>
      </c>
      <c r="BO18" s="416"/>
      <c r="BP18" s="416"/>
      <c r="BQ18" s="416"/>
      <c r="BR18" s="416"/>
      <c r="BS18" s="416"/>
      <c r="BT18" s="416"/>
      <c r="BU18" s="417"/>
      <c r="BV18" s="415">
        <v>32958654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167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42830785</v>
      </c>
      <c r="BO19" s="416"/>
      <c r="BP19" s="416"/>
      <c r="BQ19" s="416"/>
      <c r="BR19" s="416"/>
      <c r="BS19" s="416"/>
      <c r="BT19" s="416"/>
      <c r="BU19" s="417"/>
      <c r="BV19" s="415">
        <v>43021731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48307</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67689657</v>
      </c>
      <c r="BO23" s="416"/>
      <c r="BP23" s="416"/>
      <c r="BQ23" s="416"/>
      <c r="BR23" s="416"/>
      <c r="BS23" s="416"/>
      <c r="BT23" s="416"/>
      <c r="BU23" s="417"/>
      <c r="BV23" s="415">
        <v>65551170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9790</v>
      </c>
      <c r="R24" s="392"/>
      <c r="S24" s="392"/>
      <c r="T24" s="392"/>
      <c r="U24" s="392"/>
      <c r="V24" s="393"/>
      <c r="W24" s="457"/>
      <c r="X24" s="448"/>
      <c r="Y24" s="449"/>
      <c r="Z24" s="388" t="s">
        <v>154</v>
      </c>
      <c r="AA24" s="389"/>
      <c r="AB24" s="389"/>
      <c r="AC24" s="389"/>
      <c r="AD24" s="389"/>
      <c r="AE24" s="389"/>
      <c r="AF24" s="389"/>
      <c r="AG24" s="390"/>
      <c r="AH24" s="391">
        <v>885</v>
      </c>
      <c r="AI24" s="392"/>
      <c r="AJ24" s="392"/>
      <c r="AK24" s="392"/>
      <c r="AL24" s="393"/>
      <c r="AM24" s="391">
        <v>2737305</v>
      </c>
      <c r="AN24" s="392"/>
      <c r="AO24" s="392"/>
      <c r="AP24" s="392"/>
      <c r="AQ24" s="392"/>
      <c r="AR24" s="393"/>
      <c r="AS24" s="391">
        <v>3093</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38401723</v>
      </c>
      <c r="BO24" s="416"/>
      <c r="BP24" s="416"/>
      <c r="BQ24" s="416"/>
      <c r="BR24" s="416"/>
      <c r="BS24" s="416"/>
      <c r="BT24" s="416"/>
      <c r="BU24" s="417"/>
      <c r="BV24" s="415">
        <v>38646066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7850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3336548</v>
      </c>
      <c r="BO25" s="411"/>
      <c r="BP25" s="411"/>
      <c r="BQ25" s="411"/>
      <c r="BR25" s="411"/>
      <c r="BS25" s="411"/>
      <c r="BT25" s="411"/>
      <c r="BU25" s="412"/>
      <c r="BV25" s="410">
        <v>3622553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6440</v>
      </c>
      <c r="R26" s="392"/>
      <c r="S26" s="392"/>
      <c r="T26" s="392"/>
      <c r="U26" s="392"/>
      <c r="V26" s="393"/>
      <c r="W26" s="457"/>
      <c r="X26" s="448"/>
      <c r="Y26" s="449"/>
      <c r="Z26" s="388" t="s">
        <v>160</v>
      </c>
      <c r="AA26" s="470"/>
      <c r="AB26" s="470"/>
      <c r="AC26" s="470"/>
      <c r="AD26" s="470"/>
      <c r="AE26" s="470"/>
      <c r="AF26" s="470"/>
      <c r="AG26" s="471"/>
      <c r="AH26" s="391">
        <v>86</v>
      </c>
      <c r="AI26" s="392"/>
      <c r="AJ26" s="392"/>
      <c r="AK26" s="392"/>
      <c r="AL26" s="393"/>
      <c r="AM26" s="391">
        <v>261612</v>
      </c>
      <c r="AN26" s="392"/>
      <c r="AO26" s="392"/>
      <c r="AP26" s="392"/>
      <c r="AQ26" s="392"/>
      <c r="AR26" s="393"/>
      <c r="AS26" s="391">
        <v>3042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5290</v>
      </c>
      <c r="R27" s="392"/>
      <c r="S27" s="392"/>
      <c r="T27" s="392"/>
      <c r="U27" s="392"/>
      <c r="V27" s="393"/>
      <c r="W27" s="457"/>
      <c r="X27" s="448"/>
      <c r="Y27" s="449"/>
      <c r="Z27" s="388" t="s">
        <v>163</v>
      </c>
      <c r="AA27" s="389"/>
      <c r="AB27" s="389"/>
      <c r="AC27" s="389"/>
      <c r="AD27" s="389"/>
      <c r="AE27" s="389"/>
      <c r="AF27" s="389"/>
      <c r="AG27" s="390"/>
      <c r="AH27" s="391">
        <v>26</v>
      </c>
      <c r="AI27" s="392"/>
      <c r="AJ27" s="392"/>
      <c r="AK27" s="392"/>
      <c r="AL27" s="393"/>
      <c r="AM27" s="391">
        <v>71536</v>
      </c>
      <c r="AN27" s="392"/>
      <c r="AO27" s="392"/>
      <c r="AP27" s="392"/>
      <c r="AQ27" s="392"/>
      <c r="AR27" s="393"/>
      <c r="AS27" s="391">
        <v>2751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4580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13412968</v>
      </c>
      <c r="BO28" s="411"/>
      <c r="BP28" s="411"/>
      <c r="BQ28" s="411"/>
      <c r="BR28" s="411"/>
      <c r="BS28" s="411"/>
      <c r="BT28" s="411"/>
      <c r="BU28" s="412"/>
      <c r="BV28" s="410">
        <v>12950614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28</v>
      </c>
      <c r="M29" s="392"/>
      <c r="N29" s="392"/>
      <c r="O29" s="392"/>
      <c r="P29" s="393"/>
      <c r="Q29" s="391">
        <v>4280</v>
      </c>
      <c r="R29" s="392"/>
      <c r="S29" s="392"/>
      <c r="T29" s="392"/>
      <c r="U29" s="392"/>
      <c r="V29" s="393"/>
      <c r="W29" s="458"/>
      <c r="X29" s="459"/>
      <c r="Y29" s="460"/>
      <c r="Z29" s="388" t="s">
        <v>170</v>
      </c>
      <c r="AA29" s="389"/>
      <c r="AB29" s="389"/>
      <c r="AC29" s="389"/>
      <c r="AD29" s="389"/>
      <c r="AE29" s="389"/>
      <c r="AF29" s="389"/>
      <c r="AG29" s="390"/>
      <c r="AH29" s="391">
        <v>911</v>
      </c>
      <c r="AI29" s="392"/>
      <c r="AJ29" s="392"/>
      <c r="AK29" s="392"/>
      <c r="AL29" s="393"/>
      <c r="AM29" s="391">
        <v>2808841</v>
      </c>
      <c r="AN29" s="392"/>
      <c r="AO29" s="392"/>
      <c r="AP29" s="392"/>
      <c r="AQ29" s="392"/>
      <c r="AR29" s="393"/>
      <c r="AS29" s="391">
        <v>3083</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436352</v>
      </c>
      <c r="BO29" s="416"/>
      <c r="BP29" s="416"/>
      <c r="BQ29" s="416"/>
      <c r="BR29" s="416"/>
      <c r="BS29" s="416"/>
      <c r="BT29" s="416"/>
      <c r="BU29" s="417"/>
      <c r="BV29" s="415">
        <v>436143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7599676</v>
      </c>
      <c r="BO30" s="419"/>
      <c r="BP30" s="419"/>
      <c r="BQ30" s="419"/>
      <c r="BR30" s="419"/>
      <c r="BS30" s="419"/>
      <c r="BT30" s="419"/>
      <c r="BU30" s="420"/>
      <c r="BV30" s="418">
        <v>7245697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色麻町外一市一ヶ村花川ダム管理組合</v>
      </c>
      <c r="BZ34" s="374"/>
      <c r="CA34" s="374"/>
      <c r="CB34" s="374"/>
      <c r="CC34" s="374"/>
      <c r="CD34" s="374"/>
      <c r="CE34" s="374"/>
      <c r="CF34" s="374"/>
      <c r="CG34" s="374"/>
      <c r="CH34" s="374"/>
      <c r="CI34" s="374"/>
      <c r="CJ34" s="374"/>
      <c r="CK34" s="374"/>
      <c r="CL34" s="374"/>
      <c r="CM34" s="374"/>
      <c r="CN34" s="167"/>
      <c r="CO34" s="375">
        <f>IF(CQ34="","",MAX(C34:D43,U34:V43,AM34:AN43,BE34:BF43,BW34:BX43)+1)</f>
        <v>23</v>
      </c>
      <c r="CP34" s="375"/>
      <c r="CQ34" s="374" t="str">
        <f>IF('各会計、関係団体の財政状況及び健全化判断比率'!BS7="","",'各会計、関係団体の財政状況及び健全化判断比率'!BS7)</f>
        <v>大崎市土地開発公社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〇</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市有林事業特別会計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IF('各会計、関係団体の財政状況及び健全化判断比率'!B32="","",'各会計、関係団体の財政状況及び健全化判断比率'!B32)</f>
        <v>病院事業会計</v>
      </c>
      <c r="AP35" s="374"/>
      <c r="AQ35" s="374"/>
      <c r="AR35" s="374"/>
      <c r="AS35" s="374"/>
      <c r="AT35" s="374"/>
      <c r="AU35" s="374"/>
      <c r="AV35" s="374"/>
      <c r="AW35" s="374"/>
      <c r="AX35" s="374"/>
      <c r="AY35" s="374"/>
      <c r="AZ35" s="374"/>
      <c r="BA35" s="374"/>
      <c r="BB35" s="374"/>
      <c r="BC35" s="374"/>
      <c r="BD35" s="167"/>
      <c r="BE35" s="375">
        <f t="shared" ref="BE35:BE43" si="1">IF(BG35="","",BE34+1)</f>
        <v>11</v>
      </c>
      <c r="BF35" s="375"/>
      <c r="BG35" s="374" t="str">
        <f>IF('各会計、関係団体の財政状況及び健全化判断比率'!B34="","",'各会計、関係団体の財政状況及び健全化判断比率'!B34)</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吉田川流域溜池大和町外２市４ヶ町村組合</v>
      </c>
      <c r="BZ35" s="374"/>
      <c r="CA35" s="374"/>
      <c r="CB35" s="374"/>
      <c r="CC35" s="374"/>
      <c r="CD35" s="374"/>
      <c r="CE35" s="374"/>
      <c r="CF35" s="374"/>
      <c r="CG35" s="374"/>
      <c r="CH35" s="374"/>
      <c r="CI35" s="374"/>
      <c r="CJ35" s="374"/>
      <c r="CK35" s="374"/>
      <c r="CL35" s="374"/>
      <c r="CM35" s="374"/>
      <c r="CN35" s="167"/>
      <c r="CO35" s="375">
        <f t="shared" ref="CO35:CO43" si="3">IF(CQ35="","",CO34+1)</f>
        <v>24</v>
      </c>
      <c r="CP35" s="375"/>
      <c r="CQ35" s="374" t="str">
        <f>IF('各会計、関係団体の財政状況及び健全化判断比率'!BS8="","",'各会計、関係団体の財政状況及び健全化判断比率'!BS8)</f>
        <v>古川体育協会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奨学資金貸与事業特別会計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12</v>
      </c>
      <c r="BF36" s="375"/>
      <c r="BG36" s="374" t="str">
        <f>IF('各会計、関係団体の財政状況及び健全化判断比率'!B35="","",'各会計、関係団体の財政状況及び健全化判断比率'!B35)</f>
        <v>浄化槽事業特別会計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宮城県市町村職員退職手当組合</v>
      </c>
      <c r="BZ36" s="374"/>
      <c r="CA36" s="374"/>
      <c r="CB36" s="374"/>
      <c r="CC36" s="374"/>
      <c r="CD36" s="374"/>
      <c r="CE36" s="374"/>
      <c r="CF36" s="374"/>
      <c r="CG36" s="374"/>
      <c r="CH36" s="374"/>
      <c r="CI36" s="374"/>
      <c r="CJ36" s="374"/>
      <c r="CK36" s="374"/>
      <c r="CL36" s="374"/>
      <c r="CM36" s="374"/>
      <c r="CN36" s="167"/>
      <c r="CO36" s="375">
        <f t="shared" si="3"/>
        <v>25</v>
      </c>
      <c r="CP36" s="375"/>
      <c r="CQ36" s="374" t="str">
        <f>IF('各会計、関係団体の財政状況及び健全化判断比率'!BS9="","",'各会計、関係団体の財政状況及び健全化判断比率'!BS9)</f>
        <v>まちづくり古川</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夜間急患センター事業特別会計</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13</v>
      </c>
      <c r="BF37" s="375"/>
      <c r="BG37" s="374" t="str">
        <f>IF('各会計、関係団体の財政状況及び健全化判断比率'!B36="","",'各会計、関係団体の財政状況及び健全化判断比率'!B36)</f>
        <v>岩出山簡易水道事業特別会計</v>
      </c>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宮城県市町村非常勤消防団員補償報償組合</v>
      </c>
      <c r="BZ37" s="374"/>
      <c r="CA37" s="374"/>
      <c r="CB37" s="374"/>
      <c r="CC37" s="374"/>
      <c r="CD37" s="374"/>
      <c r="CE37" s="374"/>
      <c r="CF37" s="374"/>
      <c r="CG37" s="374"/>
      <c r="CH37" s="374"/>
      <c r="CI37" s="374"/>
      <c r="CJ37" s="374"/>
      <c r="CK37" s="374"/>
      <c r="CL37" s="374"/>
      <c r="CM37" s="374"/>
      <c r="CN37" s="167"/>
      <c r="CO37" s="375">
        <f t="shared" si="3"/>
        <v>26</v>
      </c>
      <c r="CP37" s="375"/>
      <c r="CQ37" s="374" t="str">
        <f>IF('各会計、関係団体の財政状況及び健全化判断比率'!BS10="","",'各会計、関係団体の財政状況及び健全化判断比率'!BS10)</f>
        <v>アクアライト台町</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14</v>
      </c>
      <c r="BF38" s="375"/>
      <c r="BG38" s="374" t="str">
        <f>IF('各会計、関係団体の財政状況及び健全化判断比率'!B37="","",'各会計、関係団体の財政状況及び健全化判断比率'!B37)</f>
        <v>宅地造成事業特別会計</v>
      </c>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大崎地域広域行政事務組合</v>
      </c>
      <c r="BZ38" s="374"/>
      <c r="CA38" s="374"/>
      <c r="CB38" s="374"/>
      <c r="CC38" s="374"/>
      <c r="CD38" s="374"/>
      <c r="CE38" s="374"/>
      <c r="CF38" s="374"/>
      <c r="CG38" s="374"/>
      <c r="CH38" s="374"/>
      <c r="CI38" s="374"/>
      <c r="CJ38" s="374"/>
      <c r="CK38" s="374"/>
      <c r="CL38" s="374"/>
      <c r="CM38" s="374"/>
      <c r="CN38" s="167"/>
      <c r="CO38" s="375">
        <f t="shared" si="3"/>
        <v>27</v>
      </c>
      <c r="CP38" s="375"/>
      <c r="CQ38" s="374" t="str">
        <f>IF('各会計、関係団体の財政状況及び健全化判断比率'!BS11="","",'各会計、関係団体の財政状況及び健全化判断比率'!BS11)</f>
        <v>醸室</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宮城県市町村自治振興センター</v>
      </c>
      <c r="BZ39" s="374"/>
      <c r="CA39" s="374"/>
      <c r="CB39" s="374"/>
      <c r="CC39" s="374"/>
      <c r="CD39" s="374"/>
      <c r="CE39" s="374"/>
      <c r="CF39" s="374"/>
      <c r="CG39" s="374"/>
      <c r="CH39" s="374"/>
      <c r="CI39" s="374"/>
      <c r="CJ39" s="374"/>
      <c r="CK39" s="374"/>
      <c r="CL39" s="374"/>
      <c r="CM39" s="374"/>
      <c r="CN39" s="167"/>
      <c r="CO39" s="375">
        <f t="shared" si="3"/>
        <v>28</v>
      </c>
      <c r="CP39" s="375"/>
      <c r="CQ39" s="374" t="str">
        <f>IF('各会計、関係団体の財政状況及び健全化判断比率'!BS12="","",'各会計、関係団体の財政状況及び健全化判断比率'!BS12)</f>
        <v>大崎市三本木振興公社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宮城県後期高齢者医療広域連合</v>
      </c>
      <c r="BZ40" s="374"/>
      <c r="CA40" s="374"/>
      <c r="CB40" s="374"/>
      <c r="CC40" s="374"/>
      <c r="CD40" s="374"/>
      <c r="CE40" s="374"/>
      <c r="CF40" s="374"/>
      <c r="CG40" s="374"/>
      <c r="CH40" s="374"/>
      <c r="CI40" s="374"/>
      <c r="CJ40" s="374"/>
      <c r="CK40" s="374"/>
      <c r="CL40" s="374"/>
      <c r="CM40" s="374"/>
      <c r="CN40" s="167"/>
      <c r="CO40" s="375">
        <f t="shared" si="3"/>
        <v>29</v>
      </c>
      <c r="CP40" s="375"/>
      <c r="CQ40" s="374" t="str">
        <f>IF('各会計、関係団体の財政状況及び健全化判断比率'!BS13="","",'各会計、関係団体の財政状況及び健全化判断比率'!BS13)</f>
        <v>池月道の駅</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宮城県後期高齢者医療事業会計</v>
      </c>
      <c r="BZ41" s="374"/>
      <c r="CA41" s="374"/>
      <c r="CB41" s="374"/>
      <c r="CC41" s="374"/>
      <c r="CD41" s="374"/>
      <c r="CE41" s="374"/>
      <c r="CF41" s="374"/>
      <c r="CG41" s="374"/>
      <c r="CH41" s="374"/>
      <c r="CI41" s="374"/>
      <c r="CJ41" s="374"/>
      <c r="CK41" s="374"/>
      <c r="CL41" s="374"/>
      <c r="CM41" s="374"/>
      <c r="CN41" s="167"/>
      <c r="CO41" s="375">
        <f t="shared" si="3"/>
        <v>30</v>
      </c>
      <c r="CP41" s="375"/>
      <c r="CQ41" s="374" t="str">
        <f>IF('各会計、関係団体の財政状況及び健全化判断比率'!BS14="","",'各会計、関係団体の財政状況及び健全化判断比率'!BS14)</f>
        <v>鳴子まちづくり</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31</v>
      </c>
      <c r="CP42" s="375"/>
      <c r="CQ42" s="374" t="str">
        <f>IF('各会計、関係団体の財政状況及び健全化判断比率'!BS15="","",'各会計、関係団体の財政状況及び健全化判断比率'!BS15)</f>
        <v>オニコウベ</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32</v>
      </c>
      <c r="CP43" s="375"/>
      <c r="CQ43" s="374" t="str">
        <f>IF('各会計、関係団体の財政状況及び健全化判断比率'!BS16="","",'各会計、関係団体の財政状況及び健全化判断比率'!BS16)</f>
        <v>たじり穂波公社</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537</v>
      </c>
      <c r="D34" s="1184"/>
      <c r="E34" s="1185"/>
      <c r="F34" s="32">
        <v>11.21</v>
      </c>
      <c r="G34" s="33">
        <v>13.58</v>
      </c>
      <c r="H34" s="33">
        <v>11.13</v>
      </c>
      <c r="I34" s="33">
        <v>11.61</v>
      </c>
      <c r="J34" s="34">
        <v>12.28</v>
      </c>
      <c r="K34" s="22"/>
      <c r="L34" s="22"/>
      <c r="M34" s="22"/>
      <c r="N34" s="22"/>
      <c r="O34" s="22"/>
      <c r="P34" s="22"/>
    </row>
    <row r="35" spans="1:16" ht="39" customHeight="1" x14ac:dyDescent="0.15">
      <c r="A35" s="22"/>
      <c r="B35" s="35"/>
      <c r="C35" s="1178" t="s">
        <v>538</v>
      </c>
      <c r="D35" s="1179"/>
      <c r="E35" s="1180"/>
      <c r="F35" s="36">
        <v>9.5</v>
      </c>
      <c r="G35" s="37">
        <v>9.66</v>
      </c>
      <c r="H35" s="37">
        <v>10.6</v>
      </c>
      <c r="I35" s="37">
        <v>9.92</v>
      </c>
      <c r="J35" s="38">
        <v>10.67</v>
      </c>
      <c r="K35" s="22"/>
      <c r="L35" s="22"/>
      <c r="M35" s="22"/>
      <c r="N35" s="22"/>
      <c r="O35" s="22"/>
      <c r="P35" s="22"/>
    </row>
    <row r="36" spans="1:16" ht="39" customHeight="1" x14ac:dyDescent="0.15">
      <c r="A36" s="22"/>
      <c r="B36" s="35"/>
      <c r="C36" s="1178" t="s">
        <v>539</v>
      </c>
      <c r="D36" s="1179"/>
      <c r="E36" s="1180"/>
      <c r="F36" s="36">
        <v>6.62</v>
      </c>
      <c r="G36" s="37">
        <v>5.93</v>
      </c>
      <c r="H36" s="37">
        <v>5.03</v>
      </c>
      <c r="I36" s="37">
        <v>6.13</v>
      </c>
      <c r="J36" s="38">
        <v>4.29</v>
      </c>
      <c r="K36" s="22"/>
      <c r="L36" s="22"/>
      <c r="M36" s="22"/>
      <c r="N36" s="22"/>
      <c r="O36" s="22"/>
      <c r="P36" s="22"/>
    </row>
    <row r="37" spans="1:16" ht="39" customHeight="1" x14ac:dyDescent="0.15">
      <c r="A37" s="22"/>
      <c r="B37" s="35"/>
      <c r="C37" s="1178" t="s">
        <v>540</v>
      </c>
      <c r="D37" s="1179"/>
      <c r="E37" s="1180"/>
      <c r="F37" s="36">
        <v>1.66</v>
      </c>
      <c r="G37" s="37">
        <v>1.5</v>
      </c>
      <c r="H37" s="37">
        <v>1.84</v>
      </c>
      <c r="I37" s="37">
        <v>2.17</v>
      </c>
      <c r="J37" s="38">
        <v>2.82</v>
      </c>
      <c r="K37" s="22"/>
      <c r="L37" s="22"/>
      <c r="M37" s="22"/>
      <c r="N37" s="22"/>
      <c r="O37" s="22"/>
      <c r="P37" s="22"/>
    </row>
    <row r="38" spans="1:16" ht="39" customHeight="1" x14ac:dyDescent="0.15">
      <c r="A38" s="22"/>
      <c r="B38" s="35"/>
      <c r="C38" s="1178" t="s">
        <v>541</v>
      </c>
      <c r="D38" s="1179"/>
      <c r="E38" s="1180"/>
      <c r="F38" s="36">
        <v>0.27</v>
      </c>
      <c r="G38" s="37">
        <v>0.04</v>
      </c>
      <c r="H38" s="37">
        <v>0.48</v>
      </c>
      <c r="I38" s="37">
        <v>0.48</v>
      </c>
      <c r="J38" s="38">
        <v>0.43</v>
      </c>
      <c r="K38" s="22"/>
      <c r="L38" s="22"/>
      <c r="M38" s="22"/>
      <c r="N38" s="22"/>
      <c r="O38" s="22"/>
      <c r="P38" s="22"/>
    </row>
    <row r="39" spans="1:16" ht="39" customHeight="1" x14ac:dyDescent="0.15">
      <c r="A39" s="22"/>
      <c r="B39" s="35"/>
      <c r="C39" s="1178" t="s">
        <v>542</v>
      </c>
      <c r="D39" s="1179"/>
      <c r="E39" s="1180"/>
      <c r="F39" s="36">
        <v>0.47</v>
      </c>
      <c r="G39" s="37">
        <v>0.4</v>
      </c>
      <c r="H39" s="37">
        <v>0.41</v>
      </c>
      <c r="I39" s="37">
        <v>0.39</v>
      </c>
      <c r="J39" s="38">
        <v>0.39</v>
      </c>
      <c r="K39" s="22"/>
      <c r="L39" s="22"/>
      <c r="M39" s="22"/>
      <c r="N39" s="22"/>
      <c r="O39" s="22"/>
      <c r="P39" s="22"/>
    </row>
    <row r="40" spans="1:16" ht="39" customHeight="1" x14ac:dyDescent="0.15">
      <c r="A40" s="22"/>
      <c r="B40" s="35"/>
      <c r="C40" s="1178" t="s">
        <v>543</v>
      </c>
      <c r="D40" s="1179"/>
      <c r="E40" s="1180"/>
      <c r="F40" s="36">
        <v>0.53</v>
      </c>
      <c r="G40" s="37">
        <v>0.49</v>
      </c>
      <c r="H40" s="37">
        <v>0.36</v>
      </c>
      <c r="I40" s="37">
        <v>0.28999999999999998</v>
      </c>
      <c r="J40" s="38">
        <v>0.27</v>
      </c>
      <c r="K40" s="22"/>
      <c r="L40" s="22"/>
      <c r="M40" s="22"/>
      <c r="N40" s="22"/>
      <c r="O40" s="22"/>
      <c r="P40" s="22"/>
    </row>
    <row r="41" spans="1:16" ht="39" customHeight="1" x14ac:dyDescent="0.15">
      <c r="A41" s="22"/>
      <c r="B41" s="35"/>
      <c r="C41" s="1178" t="s">
        <v>544</v>
      </c>
      <c r="D41" s="1179"/>
      <c r="E41" s="1180"/>
      <c r="F41" s="36">
        <v>0.18</v>
      </c>
      <c r="G41" s="37">
        <v>0.22</v>
      </c>
      <c r="H41" s="37">
        <v>0.22</v>
      </c>
      <c r="I41" s="37">
        <v>0.15</v>
      </c>
      <c r="J41" s="38">
        <v>0.15</v>
      </c>
      <c r="K41" s="22"/>
      <c r="L41" s="22"/>
      <c r="M41" s="22"/>
      <c r="N41" s="22"/>
      <c r="O41" s="22"/>
      <c r="P41" s="22"/>
    </row>
    <row r="42" spans="1:16" ht="39" customHeight="1" x14ac:dyDescent="0.15">
      <c r="A42" s="22"/>
      <c r="B42" s="39"/>
      <c r="C42" s="1178" t="s">
        <v>545</v>
      </c>
      <c r="D42" s="1179"/>
      <c r="E42" s="1180"/>
      <c r="F42" s="36" t="s">
        <v>490</v>
      </c>
      <c r="G42" s="37" t="s">
        <v>490</v>
      </c>
      <c r="H42" s="37" t="s">
        <v>490</v>
      </c>
      <c r="I42" s="37" t="s">
        <v>490</v>
      </c>
      <c r="J42" s="38" t="s">
        <v>490</v>
      </c>
      <c r="K42" s="22"/>
      <c r="L42" s="22"/>
      <c r="M42" s="22"/>
      <c r="N42" s="22"/>
      <c r="O42" s="22"/>
      <c r="P42" s="22"/>
    </row>
    <row r="43" spans="1:16" ht="39" customHeight="1" thickBot="1" x14ac:dyDescent="0.2">
      <c r="A43" s="22"/>
      <c r="B43" s="40"/>
      <c r="C43" s="1181" t="s">
        <v>546</v>
      </c>
      <c r="D43" s="1182"/>
      <c r="E43" s="1183"/>
      <c r="F43" s="41">
        <v>0.26</v>
      </c>
      <c r="G43" s="42">
        <v>0.25</v>
      </c>
      <c r="H43" s="42">
        <v>0.25</v>
      </c>
      <c r="I43" s="42">
        <v>0.28999999999999998</v>
      </c>
      <c r="J43" s="43">
        <v>0.26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7096</v>
      </c>
      <c r="L45" s="60">
        <v>7077</v>
      </c>
      <c r="M45" s="60">
        <v>6907</v>
      </c>
      <c r="N45" s="60">
        <v>6654</v>
      </c>
      <c r="O45" s="61">
        <v>6482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490</v>
      </c>
      <c r="L46" s="64" t="s">
        <v>490</v>
      </c>
      <c r="M46" s="64" t="s">
        <v>490</v>
      </c>
      <c r="N46" s="64" t="s">
        <v>490</v>
      </c>
      <c r="O46" s="65" t="s">
        <v>490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490</v>
      </c>
      <c r="L47" s="64" t="s">
        <v>490</v>
      </c>
      <c r="M47" s="64" t="s">
        <v>490</v>
      </c>
      <c r="N47" s="64" t="s">
        <v>490</v>
      </c>
      <c r="O47" s="65" t="s">
        <v>490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2339</v>
      </c>
      <c r="L48" s="64">
        <v>2518</v>
      </c>
      <c r="M48" s="64">
        <v>2703</v>
      </c>
      <c r="N48" s="64">
        <v>2847</v>
      </c>
      <c r="O48" s="65">
        <v>3072</v>
      </c>
      <c r="P48" s="48"/>
      <c r="Q48" s="48"/>
      <c r="R48" s="48"/>
      <c r="S48" s="48"/>
      <c r="T48" s="48"/>
      <c r="U48" s="48"/>
    </row>
    <row r="49" spans="1:21" ht="30.75" customHeight="1" x14ac:dyDescent="0.15">
      <c r="A49" s="48"/>
      <c r="B49" s="1196"/>
      <c r="C49" s="1197"/>
      <c r="D49" s="62"/>
      <c r="E49" s="1188" t="s">
        <v>16</v>
      </c>
      <c r="F49" s="1188"/>
      <c r="G49" s="1188"/>
      <c r="H49" s="1188"/>
      <c r="I49" s="1188"/>
      <c r="J49" s="1189"/>
      <c r="K49" s="63">
        <v>292</v>
      </c>
      <c r="L49" s="64">
        <v>172</v>
      </c>
      <c r="M49" s="64">
        <v>182</v>
      </c>
      <c r="N49" s="64">
        <v>225</v>
      </c>
      <c r="O49" s="65">
        <v>228</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113</v>
      </c>
      <c r="L50" s="64">
        <v>112</v>
      </c>
      <c r="M50" s="64">
        <v>109</v>
      </c>
      <c r="N50" s="64">
        <v>102</v>
      </c>
      <c r="O50" s="65">
        <v>103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0</v>
      </c>
      <c r="N51" s="64">
        <v>0</v>
      </c>
      <c r="O51" s="65">
        <v>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6540</v>
      </c>
      <c r="L52" s="64">
        <v>6581</v>
      </c>
      <c r="M52" s="64">
        <v>7006</v>
      </c>
      <c r="N52" s="64">
        <v>6982</v>
      </c>
      <c r="O52" s="65">
        <v>7208</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3300</v>
      </c>
      <c r="L53" s="69">
        <v>3299</v>
      </c>
      <c r="M53" s="69">
        <v>2895</v>
      </c>
      <c r="N53" s="69">
        <v>2846</v>
      </c>
      <c r="O53" s="70">
        <v>2679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62317</v>
      </c>
      <c r="J41" s="83">
        <v>63748</v>
      </c>
      <c r="K41" s="83">
        <v>62956</v>
      </c>
      <c r="L41" s="83">
        <v>65551</v>
      </c>
      <c r="M41" s="84">
        <v>67690</v>
      </c>
    </row>
    <row r="42" spans="2:13" ht="27.75" customHeight="1" x14ac:dyDescent="0.15">
      <c r="B42" s="1204"/>
      <c r="C42" s="1205"/>
      <c r="D42" s="85"/>
      <c r="E42" s="1208" t="s">
        <v>26</v>
      </c>
      <c r="F42" s="1208"/>
      <c r="G42" s="1208"/>
      <c r="H42" s="1209"/>
      <c r="I42" s="86">
        <v>702</v>
      </c>
      <c r="J42" s="87">
        <v>603</v>
      </c>
      <c r="K42" s="87">
        <v>504</v>
      </c>
      <c r="L42" s="87">
        <v>411</v>
      </c>
      <c r="M42" s="88">
        <v>315</v>
      </c>
    </row>
    <row r="43" spans="2:13" ht="27.75" customHeight="1" x14ac:dyDescent="0.15">
      <c r="B43" s="1204"/>
      <c r="C43" s="1205"/>
      <c r="D43" s="85"/>
      <c r="E43" s="1208" t="s">
        <v>27</v>
      </c>
      <c r="F43" s="1208"/>
      <c r="G43" s="1208"/>
      <c r="H43" s="1209"/>
      <c r="I43" s="86">
        <v>35797</v>
      </c>
      <c r="J43" s="87">
        <v>37941</v>
      </c>
      <c r="K43" s="87">
        <v>39867</v>
      </c>
      <c r="L43" s="87">
        <v>39595</v>
      </c>
      <c r="M43" s="88">
        <v>40352</v>
      </c>
    </row>
    <row r="44" spans="2:13" ht="27.75" customHeight="1" x14ac:dyDescent="0.15">
      <c r="B44" s="1204"/>
      <c r="C44" s="1205"/>
      <c r="D44" s="85"/>
      <c r="E44" s="1208" t="s">
        <v>28</v>
      </c>
      <c r="F44" s="1208"/>
      <c r="G44" s="1208"/>
      <c r="H44" s="1209"/>
      <c r="I44" s="86">
        <v>2087</v>
      </c>
      <c r="J44" s="87">
        <v>1934</v>
      </c>
      <c r="K44" s="87">
        <v>1645</v>
      </c>
      <c r="L44" s="87">
        <v>1343</v>
      </c>
      <c r="M44" s="88">
        <v>1303</v>
      </c>
    </row>
    <row r="45" spans="2:13" ht="27.75" customHeight="1" x14ac:dyDescent="0.15">
      <c r="B45" s="1204"/>
      <c r="C45" s="1205"/>
      <c r="D45" s="85"/>
      <c r="E45" s="1208" t="s">
        <v>29</v>
      </c>
      <c r="F45" s="1208"/>
      <c r="G45" s="1208"/>
      <c r="H45" s="1209"/>
      <c r="I45" s="86">
        <v>9075</v>
      </c>
      <c r="J45" s="87">
        <v>9251</v>
      </c>
      <c r="K45" s="87">
        <v>7315</v>
      </c>
      <c r="L45" s="87">
        <v>7067</v>
      </c>
      <c r="M45" s="88">
        <v>6565</v>
      </c>
    </row>
    <row r="46" spans="2:13" ht="27.75" customHeight="1" x14ac:dyDescent="0.15">
      <c r="B46" s="1204"/>
      <c r="C46" s="1205"/>
      <c r="D46" s="89"/>
      <c r="E46" s="1208" t="s">
        <v>30</v>
      </c>
      <c r="F46" s="1208"/>
      <c r="G46" s="1208"/>
      <c r="H46" s="1209"/>
      <c r="I46" s="86">
        <v>308</v>
      </c>
      <c r="J46" s="87">
        <v>18</v>
      </c>
      <c r="K46" s="87">
        <v>159</v>
      </c>
      <c r="L46" s="87">
        <v>237</v>
      </c>
      <c r="M46" s="88">
        <v>19</v>
      </c>
    </row>
    <row r="47" spans="2:13" ht="27.75" customHeight="1" x14ac:dyDescent="0.15">
      <c r="B47" s="1204"/>
      <c r="C47" s="1205"/>
      <c r="D47" s="90"/>
      <c r="E47" s="1218" t="s">
        <v>31</v>
      </c>
      <c r="F47" s="1219"/>
      <c r="G47" s="1219"/>
      <c r="H47" s="1220"/>
      <c r="I47" s="86" t="s">
        <v>490</v>
      </c>
      <c r="J47" s="87" t="s">
        <v>490</v>
      </c>
      <c r="K47" s="87" t="s">
        <v>490</v>
      </c>
      <c r="L47" s="87" t="s">
        <v>490</v>
      </c>
      <c r="M47" s="88" t="s">
        <v>490</v>
      </c>
    </row>
    <row r="48" spans="2:13" ht="27.75" customHeight="1" x14ac:dyDescent="0.15">
      <c r="B48" s="1204"/>
      <c r="C48" s="1205"/>
      <c r="D48" s="85"/>
      <c r="E48" s="1208" t="s">
        <v>32</v>
      </c>
      <c r="F48" s="1208"/>
      <c r="G48" s="1208"/>
      <c r="H48" s="1209"/>
      <c r="I48" s="86" t="s">
        <v>490</v>
      </c>
      <c r="J48" s="87" t="s">
        <v>490</v>
      </c>
      <c r="K48" s="87" t="s">
        <v>490</v>
      </c>
      <c r="L48" s="87" t="s">
        <v>490</v>
      </c>
      <c r="M48" s="88" t="s">
        <v>490</v>
      </c>
    </row>
    <row r="49" spans="2:13" ht="27.75" customHeight="1" x14ac:dyDescent="0.15">
      <c r="B49" s="1206"/>
      <c r="C49" s="1207"/>
      <c r="D49" s="85"/>
      <c r="E49" s="1208" t="s">
        <v>33</v>
      </c>
      <c r="F49" s="1208"/>
      <c r="G49" s="1208"/>
      <c r="H49" s="1209"/>
      <c r="I49" s="86" t="s">
        <v>490</v>
      </c>
      <c r="J49" s="87" t="s">
        <v>490</v>
      </c>
      <c r="K49" s="87" t="s">
        <v>490</v>
      </c>
      <c r="L49" s="87" t="s">
        <v>490</v>
      </c>
      <c r="M49" s="88" t="s">
        <v>490</v>
      </c>
    </row>
    <row r="50" spans="2:13" ht="27.75" customHeight="1" x14ac:dyDescent="0.15">
      <c r="B50" s="1202" t="s">
        <v>34</v>
      </c>
      <c r="C50" s="1203"/>
      <c r="D50" s="91"/>
      <c r="E50" s="1208" t="s">
        <v>35</v>
      </c>
      <c r="F50" s="1208"/>
      <c r="G50" s="1208"/>
      <c r="H50" s="1209"/>
      <c r="I50" s="86">
        <v>12721</v>
      </c>
      <c r="J50" s="87">
        <v>14446</v>
      </c>
      <c r="K50" s="87">
        <v>15458</v>
      </c>
      <c r="L50" s="87">
        <v>16207</v>
      </c>
      <c r="M50" s="88">
        <v>17779</v>
      </c>
    </row>
    <row r="51" spans="2:13" ht="27.75" customHeight="1" x14ac:dyDescent="0.15">
      <c r="B51" s="1204"/>
      <c r="C51" s="1205"/>
      <c r="D51" s="85"/>
      <c r="E51" s="1208" t="s">
        <v>36</v>
      </c>
      <c r="F51" s="1208"/>
      <c r="G51" s="1208"/>
      <c r="H51" s="1209"/>
      <c r="I51" s="86">
        <v>10626</v>
      </c>
      <c r="J51" s="87">
        <v>9224</v>
      </c>
      <c r="K51" s="87">
        <v>9488</v>
      </c>
      <c r="L51" s="87">
        <v>9623</v>
      </c>
      <c r="M51" s="88">
        <v>10224</v>
      </c>
    </row>
    <row r="52" spans="2:13" ht="27.75" customHeight="1" x14ac:dyDescent="0.15">
      <c r="B52" s="1206"/>
      <c r="C52" s="1207"/>
      <c r="D52" s="85"/>
      <c r="E52" s="1208" t="s">
        <v>37</v>
      </c>
      <c r="F52" s="1208"/>
      <c r="G52" s="1208"/>
      <c r="H52" s="1209"/>
      <c r="I52" s="86">
        <v>66991</v>
      </c>
      <c r="J52" s="87">
        <v>70280</v>
      </c>
      <c r="K52" s="87">
        <v>71875</v>
      </c>
      <c r="L52" s="87">
        <v>71953</v>
      </c>
      <c r="M52" s="88">
        <v>75408</v>
      </c>
    </row>
    <row r="53" spans="2:13" ht="27.75" customHeight="1" thickBot="1" x14ac:dyDescent="0.2">
      <c r="B53" s="1210" t="s">
        <v>38</v>
      </c>
      <c r="C53" s="1211"/>
      <c r="D53" s="92"/>
      <c r="E53" s="1212" t="s">
        <v>39</v>
      </c>
      <c r="F53" s="1212"/>
      <c r="G53" s="1212"/>
      <c r="H53" s="1213"/>
      <c r="I53" s="93">
        <v>19948</v>
      </c>
      <c r="J53" s="94">
        <v>19545</v>
      </c>
      <c r="K53" s="94">
        <v>15624</v>
      </c>
      <c r="L53" s="94">
        <v>16422</v>
      </c>
      <c r="M53" s="95">
        <v>12831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582</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582</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581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578</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580</v>
      </c>
    </row>
    <row r="50" spans="1:17" x14ac:dyDescent="0.15">
      <c r="B50" s="250"/>
      <c r="C50" s="246"/>
      <c r="D50" s="246"/>
      <c r="E50" s="246"/>
      <c r="F50" s="246"/>
      <c r="G50" s="1230"/>
      <c r="H50" s="1231"/>
      <c r="I50" s="1231"/>
      <c r="J50" s="1232"/>
      <c r="K50" s="347" t="s">
        <v>529</v>
      </c>
      <c r="L50" s="347" t="s">
        <v>530</v>
      </c>
      <c r="M50" s="347" t="s">
        <v>531</v>
      </c>
      <c r="N50" s="347" t="s">
        <v>532</v>
      </c>
      <c r="O50" s="347" t="s">
        <v>533</v>
      </c>
    </row>
    <row r="51" spans="1:17" x14ac:dyDescent="0.15">
      <c r="B51" s="250"/>
      <c r="C51" s="246"/>
      <c r="D51" s="246"/>
      <c r="E51" s="246"/>
      <c r="F51" s="246"/>
      <c r="G51" s="1233" t="s">
        <v>576</v>
      </c>
      <c r="H51" s="1234"/>
      <c r="I51" s="1239" t="s">
        <v>574</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583</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575</v>
      </c>
      <c r="H55" s="1245"/>
      <c r="I55" s="1243" t="s">
        <v>574</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583</v>
      </c>
      <c r="J57" s="1252"/>
      <c r="K57" s="1250"/>
      <c r="L57" s="1250"/>
      <c r="M57" s="1250"/>
      <c r="N57" s="1250"/>
      <c r="O57" s="1250"/>
      <c r="P57" s="363"/>
      <c r="Q57" s="358"/>
    </row>
    <row r="58" spans="1:17" s="357" customFormat="1" x14ac:dyDescent="0.15">
      <c r="A58" s="245"/>
      <c r="B58" s="358"/>
      <c r="C58" s="354"/>
      <c r="D58" s="354"/>
      <c r="E58" s="354"/>
      <c r="F58" s="354"/>
      <c r="G58" s="1248"/>
      <c r="H58" s="1249"/>
      <c r="I58" s="1252"/>
      <c r="J58" s="1252"/>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579</v>
      </c>
      <c r="C63" s="246"/>
      <c r="D63" s="246"/>
      <c r="E63" s="246"/>
      <c r="F63" s="246"/>
      <c r="G63" s="246"/>
      <c r="H63" s="246"/>
      <c r="I63" s="246"/>
      <c r="J63" s="246"/>
      <c r="K63" s="246"/>
      <c r="L63" s="246"/>
      <c r="M63" s="246"/>
      <c r="N63" s="246"/>
      <c r="O63" s="246"/>
    </row>
    <row r="64" spans="1:17" x14ac:dyDescent="0.15">
      <c r="B64" s="250"/>
      <c r="C64" s="246"/>
      <c r="D64" s="246"/>
      <c r="E64" s="246"/>
      <c r="F64" s="246"/>
      <c r="G64" s="355" t="s">
        <v>578</v>
      </c>
      <c r="I64" s="354"/>
      <c r="J64" s="354"/>
      <c r="K64" s="354"/>
      <c r="L64" s="246"/>
      <c r="M64" s="246"/>
      <c r="N64" s="246"/>
      <c r="O64" s="246"/>
    </row>
    <row r="65" spans="2:30" x14ac:dyDescent="0.15">
      <c r="B65" s="250"/>
      <c r="C65" s="246"/>
      <c r="D65" s="246"/>
      <c r="E65" s="246"/>
      <c r="F65" s="246"/>
      <c r="G65" s="1221" t="s">
        <v>584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577</v>
      </c>
      <c r="I71" s="351"/>
      <c r="J71" s="350"/>
      <c r="K71" s="350"/>
      <c r="L71" s="349"/>
      <c r="M71" s="350"/>
      <c r="N71" s="349"/>
      <c r="O71" s="348"/>
    </row>
    <row r="72" spans="2:30" x14ac:dyDescent="0.15">
      <c r="B72" s="250"/>
      <c r="C72" s="246"/>
      <c r="D72" s="246"/>
      <c r="E72" s="246"/>
      <c r="F72" s="246"/>
      <c r="G72" s="1230"/>
      <c r="H72" s="1231"/>
      <c r="I72" s="1231"/>
      <c r="J72" s="1232"/>
      <c r="K72" s="347" t="s">
        <v>529</v>
      </c>
      <c r="L72" s="347" t="s">
        <v>530</v>
      </c>
      <c r="M72" s="347" t="s">
        <v>531</v>
      </c>
      <c r="N72" s="347" t="s">
        <v>532</v>
      </c>
      <c r="O72" s="347" t="s">
        <v>533</v>
      </c>
    </row>
    <row r="73" spans="2:30" x14ac:dyDescent="0.15">
      <c r="B73" s="250"/>
      <c r="C73" s="246"/>
      <c r="D73" s="246"/>
      <c r="E73" s="246"/>
      <c r="F73" s="246"/>
      <c r="G73" s="1233" t="s">
        <v>576</v>
      </c>
      <c r="H73" s="1234"/>
      <c r="I73" s="1239" t="s">
        <v>574</v>
      </c>
      <c r="J73" s="1239"/>
      <c r="K73" s="1253">
        <v>65</v>
      </c>
      <c r="L73" s="1253">
        <v>63.2</v>
      </c>
      <c r="M73" s="1242">
        <v>51</v>
      </c>
      <c r="N73" s="1242">
        <v>53.3</v>
      </c>
      <c r="O73" s="1242">
        <v>41.9</v>
      </c>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573</v>
      </c>
      <c r="J75" s="1243"/>
      <c r="K75" s="1254">
        <v>12.8</v>
      </c>
      <c r="L75" s="1254">
        <v>11.6</v>
      </c>
      <c r="M75" s="1254">
        <v>10.199999999999999</v>
      </c>
      <c r="N75" s="1254">
        <v>9.6999999999999993</v>
      </c>
      <c r="O75" s="1254">
        <v>9.1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575</v>
      </c>
      <c r="H77" s="1245"/>
      <c r="I77" s="1243" t="s">
        <v>574</v>
      </c>
      <c r="J77" s="1243"/>
      <c r="K77" s="1253">
        <v>46.1</v>
      </c>
      <c r="L77" s="1253">
        <v>37.6</v>
      </c>
      <c r="M77" s="1242">
        <v>33.799999999999997</v>
      </c>
      <c r="N77" s="1242">
        <v>34.9</v>
      </c>
      <c r="O77" s="1242">
        <v>53.1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573</v>
      </c>
      <c r="J79" s="1252"/>
      <c r="K79" s="1256">
        <v>8.5</v>
      </c>
      <c r="L79" s="1256">
        <v>7.9</v>
      </c>
      <c r="M79" s="1256">
        <v>7.1</v>
      </c>
      <c r="N79" s="1256">
        <v>7.2</v>
      </c>
      <c r="O79" s="1256">
        <v>8.6</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528</v>
      </c>
      <c r="G2" s="113"/>
      <c r="H2" s="114"/>
    </row>
    <row r="3" spans="1:8" x14ac:dyDescent="0.15">
      <c r="A3" s="110" t="s">
        <v>521</v>
      </c>
      <c r="B3" s="115"/>
      <c r="C3" s="116"/>
      <c r="D3" s="117">
        <v>26493</v>
      </c>
      <c r="E3" s="118"/>
      <c r="F3" s="119">
        <v>43493</v>
      </c>
      <c r="G3" s="120"/>
      <c r="H3" s="121"/>
    </row>
    <row r="4" spans="1:8" x14ac:dyDescent="0.15">
      <c r="A4" s="122"/>
      <c r="B4" s="123"/>
      <c r="C4" s="124"/>
      <c r="D4" s="125">
        <v>10555</v>
      </c>
      <c r="E4" s="126"/>
      <c r="F4" s="127">
        <v>23254</v>
      </c>
      <c r="G4" s="128"/>
      <c r="H4" s="129"/>
    </row>
    <row r="5" spans="1:8" x14ac:dyDescent="0.15">
      <c r="A5" s="110" t="s">
        <v>523</v>
      </c>
      <c r="B5" s="115"/>
      <c r="C5" s="116"/>
      <c r="D5" s="117">
        <v>40772</v>
      </c>
      <c r="E5" s="118"/>
      <c r="F5" s="119">
        <v>50840</v>
      </c>
      <c r="G5" s="120"/>
      <c r="H5" s="121"/>
    </row>
    <row r="6" spans="1:8" x14ac:dyDescent="0.15">
      <c r="A6" s="122"/>
      <c r="B6" s="123"/>
      <c r="C6" s="124"/>
      <c r="D6" s="125">
        <v>23169</v>
      </c>
      <c r="E6" s="126"/>
      <c r="F6" s="127">
        <v>25367</v>
      </c>
      <c r="G6" s="128"/>
      <c r="H6" s="129"/>
    </row>
    <row r="7" spans="1:8" x14ac:dyDescent="0.15">
      <c r="A7" s="110" t="s">
        <v>524</v>
      </c>
      <c r="B7" s="115"/>
      <c r="C7" s="116"/>
      <c r="D7" s="117">
        <v>75200</v>
      </c>
      <c r="E7" s="118"/>
      <c r="F7" s="119">
        <v>53605</v>
      </c>
      <c r="G7" s="120"/>
      <c r="H7" s="121"/>
    </row>
    <row r="8" spans="1:8" x14ac:dyDescent="0.15">
      <c r="A8" s="122"/>
      <c r="B8" s="123"/>
      <c r="C8" s="124"/>
      <c r="D8" s="125">
        <v>22600</v>
      </c>
      <c r="E8" s="126"/>
      <c r="F8" s="127">
        <v>28343</v>
      </c>
      <c r="G8" s="128"/>
      <c r="H8" s="129"/>
    </row>
    <row r="9" spans="1:8" x14ac:dyDescent="0.15">
      <c r="A9" s="110" t="s">
        <v>525</v>
      </c>
      <c r="B9" s="115"/>
      <c r="C9" s="116"/>
      <c r="D9" s="117">
        <v>84386</v>
      </c>
      <c r="E9" s="118"/>
      <c r="F9" s="119">
        <v>58051</v>
      </c>
      <c r="G9" s="120"/>
      <c r="H9" s="121"/>
    </row>
    <row r="10" spans="1:8" x14ac:dyDescent="0.15">
      <c r="A10" s="122"/>
      <c r="B10" s="123"/>
      <c r="C10" s="124"/>
      <c r="D10" s="125">
        <v>40064</v>
      </c>
      <c r="E10" s="126"/>
      <c r="F10" s="127">
        <v>32143</v>
      </c>
      <c r="G10" s="128"/>
      <c r="H10" s="129"/>
    </row>
    <row r="11" spans="1:8" x14ac:dyDescent="0.15">
      <c r="A11" s="110" t="s">
        <v>526</v>
      </c>
      <c r="B11" s="115"/>
      <c r="C11" s="116"/>
      <c r="D11" s="117">
        <v>81266</v>
      </c>
      <c r="E11" s="118"/>
      <c r="F11" s="119">
        <v>65942</v>
      </c>
      <c r="G11" s="120"/>
      <c r="H11" s="121"/>
    </row>
    <row r="12" spans="1:8" x14ac:dyDescent="0.15">
      <c r="A12" s="122"/>
      <c r="B12" s="123"/>
      <c r="C12" s="130"/>
      <c r="D12" s="125">
        <v>47300</v>
      </c>
      <c r="E12" s="126"/>
      <c r="F12" s="127">
        <v>32778</v>
      </c>
      <c r="G12" s="128"/>
      <c r="H12" s="129"/>
    </row>
    <row r="13" spans="1:8" x14ac:dyDescent="0.15">
      <c r="A13" s="110"/>
      <c r="B13" s="115"/>
      <c r="C13" s="131"/>
      <c r="D13" s="132">
        <v>61623</v>
      </c>
      <c r="E13" s="133"/>
      <c r="F13" s="134">
        <v>54386</v>
      </c>
      <c r="G13" s="135"/>
      <c r="H13" s="121"/>
    </row>
    <row r="14" spans="1:8" x14ac:dyDescent="0.15">
      <c r="A14" s="122"/>
      <c r="B14" s="123"/>
      <c r="C14" s="124"/>
      <c r="D14" s="125">
        <v>28738</v>
      </c>
      <c r="E14" s="126"/>
      <c r="F14" s="127">
        <v>28377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6.64</v>
      </c>
      <c r="C19" s="136">
        <f>ROUND(VALUE(SUBSTITUTE(実質収支比率等に係る経年分析!G$48,"▲","-")),2)</f>
        <v>5.95</v>
      </c>
      <c r="D19" s="136">
        <f>ROUND(VALUE(SUBSTITUTE(実質収支比率等に係る経年分析!H$48,"▲","-")),2)</f>
        <v>5.05</v>
      </c>
      <c r="E19" s="136">
        <f>ROUND(VALUE(SUBSTITUTE(実質収支比率等に係る経年分析!I$48,"▲","-")),2)</f>
        <v>6.18</v>
      </c>
      <c r="F19" s="136">
        <f>ROUND(VALUE(SUBSTITUTE(実質収支比率等に係る経年分析!J$48,"▲","-")),2)</f>
        <v>4.3899999999999997</v>
      </c>
    </row>
    <row r="20" spans="1:11" x14ac:dyDescent="0.15">
      <c r="A20" s="136" t="s">
        <v>44</v>
      </c>
      <c r="B20" s="136">
        <f>ROUND(VALUE(SUBSTITUTE(実質収支比率等に係る経年分析!F$47,"▲","-")),2)</f>
        <v>27.08</v>
      </c>
      <c r="C20" s="136">
        <f>ROUND(VALUE(SUBSTITUTE(実質収支比率等に係る経年分析!G$47,"▲","-")),2)</f>
        <v>31.35</v>
      </c>
      <c r="D20" s="136">
        <f>ROUND(VALUE(SUBSTITUTE(実質収支比率等に係る経年分析!H$47,"▲","-")),2)</f>
        <v>34.619999999999997</v>
      </c>
      <c r="E20" s="136">
        <f>ROUND(VALUE(SUBSTITUTE(実質収支比率等に係る経年分析!I$47,"▲","-")),2)</f>
        <v>35.03</v>
      </c>
      <c r="F20" s="136">
        <f>ROUND(VALUE(SUBSTITUTE(実質収支比率等に係る経年分析!J$47,"▲","-")),2)</f>
        <v>36.31</v>
      </c>
    </row>
    <row r="21" spans="1:11" x14ac:dyDescent="0.15">
      <c r="A21" s="136" t="s">
        <v>45</v>
      </c>
      <c r="B21" s="136">
        <f>IF(ISNUMBER(VALUE(SUBSTITUTE(実質収支比率等に係る経年分析!F$49,"▲","-"))),ROUND(VALUE(SUBSTITUTE(実質収支比率等に係る経年分析!F$49,"▲","-")),2),NA())</f>
        <v>6.57</v>
      </c>
      <c r="C21" s="136">
        <f>IF(ISNUMBER(VALUE(SUBSTITUTE(実質収支比率等に係る経年分析!G$49,"▲","-"))),ROUND(VALUE(SUBSTITUTE(実質収支比率等に係る経年分析!G$49,"▲","-")),2),NA())</f>
        <v>1.25</v>
      </c>
      <c r="D21" s="136">
        <f>IF(ISNUMBER(VALUE(SUBSTITUTE(実質収支比率等に係る経年分析!H$49,"▲","-"))),ROUND(VALUE(SUBSTITUTE(実質収支比率等に係る経年分析!H$49,"▲","-")),2),NA())</f>
        <v>-0.18</v>
      </c>
      <c r="E21" s="136">
        <f>IF(ISNUMBER(VALUE(SUBSTITUTE(実質収支比率等に係る経年分析!I$49,"▲","-"))),ROUND(VALUE(SUBSTITUTE(実質収支比率等に係る経年分析!I$49,"▲","-")),2),NA())</f>
        <v>-0.28000000000000003</v>
      </c>
      <c r="F21" s="136">
        <f>IF(ISNUMBER(VALUE(SUBSTITUTE(実質収支比率等に係る経年分析!J$49,"▲","-"))),ROUND(VALUE(SUBSTITUTE(実質収支比率等に係る経年分析!J$49,"▲","-")),2),NA())</f>
        <v>-3.15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0.28999999999999998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0.15</v>
      </c>
    </row>
    <row r="30" spans="1:11" x14ac:dyDescent="0.15">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0.27</v>
      </c>
    </row>
    <row r="31" spans="1:11" x14ac:dyDescent="0.15">
      <c r="A31" s="137" t="str">
        <f>IF(連結実質赤字比率に係る赤字・黒字の構成分析!C$39="",NA(),連結実質赤字比率に係る赤字・黒字の構成分析!C$39)</f>
        <v>宅地造成事業特別会計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0.39</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2.17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6.62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6.13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4.29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10.67</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11.21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11.13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12.28</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6540</v>
      </c>
      <c r="E42" s="138"/>
      <c r="F42" s="138"/>
      <c r="G42" s="138">
        <f>'実質公債費比率（分子）の構造'!L$52</f>
        <v>6581</v>
      </c>
      <c r="H42" s="138"/>
      <c r="I42" s="138"/>
      <c r="J42" s="138">
        <f>'実質公債費比率（分子）の構造'!M$52</f>
        <v>7006</v>
      </c>
      <c r="K42" s="138"/>
      <c r="L42" s="138"/>
      <c r="M42" s="138">
        <f>'実質公債費比率（分子）の構造'!N$52</f>
        <v>6982</v>
      </c>
      <c r="N42" s="138"/>
      <c r="O42" s="138"/>
      <c r="P42" s="138">
        <f>'実質公債費比率（分子）の構造'!O$52</f>
        <v>7208</v>
      </c>
    </row>
    <row r="43" spans="1:16" x14ac:dyDescent="0.15">
      <c r="A43" s="138" t="s">
        <v>53</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2</v>
      </c>
      <c r="O43" s="138"/>
      <c r="P43" s="138"/>
    </row>
    <row r="44" spans="1:16" x14ac:dyDescent="0.15">
      <c r="A44" s="138" t="s">
        <v>54</v>
      </c>
      <c r="B44" s="138">
        <f>'実質公債費比率（分子）の構造'!K$50</f>
        <v>113</v>
      </c>
      <c r="C44" s="138"/>
      <c r="D44" s="138"/>
      <c r="E44" s="138">
        <f>'実質公債費比率（分子）の構造'!L$50</f>
        <v>112</v>
      </c>
      <c r="F44" s="138"/>
      <c r="G44" s="138"/>
      <c r="H44" s="138">
        <f>'実質公債費比率（分子）の構造'!M$50</f>
        <v>109</v>
      </c>
      <c r="I44" s="138"/>
      <c r="J44" s="138"/>
      <c r="K44" s="138">
        <f>'実質公債費比率（分子）の構造'!N$50</f>
        <v>102</v>
      </c>
      <c r="L44" s="138"/>
      <c r="M44" s="138"/>
      <c r="N44" s="138">
        <f>'実質公債費比率（分子）の構造'!O$50</f>
        <v>103</v>
      </c>
      <c r="O44" s="138"/>
      <c r="P44" s="138"/>
    </row>
    <row r="45" spans="1:16" x14ac:dyDescent="0.15">
      <c r="A45" s="138" t="s">
        <v>55</v>
      </c>
      <c r="B45" s="138">
        <f>'実質公債費比率（分子）の構造'!K$49</f>
        <v>292</v>
      </c>
      <c r="C45" s="138"/>
      <c r="D45" s="138"/>
      <c r="E45" s="138">
        <f>'実質公債費比率（分子）の構造'!L$49</f>
        <v>172</v>
      </c>
      <c r="F45" s="138"/>
      <c r="G45" s="138"/>
      <c r="H45" s="138">
        <f>'実質公債費比率（分子）の構造'!M$49</f>
        <v>182</v>
      </c>
      <c r="I45" s="138"/>
      <c r="J45" s="138"/>
      <c r="K45" s="138">
        <f>'実質公債費比率（分子）の構造'!N$49</f>
        <v>225</v>
      </c>
      <c r="L45" s="138"/>
      <c r="M45" s="138"/>
      <c r="N45" s="138">
        <f>'実質公債費比率（分子）の構造'!O$49</f>
        <v>228</v>
      </c>
      <c r="O45" s="138"/>
      <c r="P45" s="138"/>
    </row>
    <row r="46" spans="1:16" x14ac:dyDescent="0.15">
      <c r="A46" s="138" t="s">
        <v>56</v>
      </c>
      <c r="B46" s="138">
        <f>'実質公債費比率（分子）の構造'!K$48</f>
        <v>2339</v>
      </c>
      <c r="C46" s="138"/>
      <c r="D46" s="138"/>
      <c r="E46" s="138">
        <f>'実質公債費比率（分子）の構造'!L$48</f>
        <v>2518</v>
      </c>
      <c r="F46" s="138"/>
      <c r="G46" s="138"/>
      <c r="H46" s="138">
        <f>'実質公債費比率（分子）の構造'!M$48</f>
        <v>2703</v>
      </c>
      <c r="I46" s="138"/>
      <c r="J46" s="138"/>
      <c r="K46" s="138">
        <f>'実質公債費比率（分子）の構造'!N$48</f>
        <v>2847</v>
      </c>
      <c r="L46" s="138"/>
      <c r="M46" s="138"/>
      <c r="N46" s="138">
        <f>'実質公債費比率（分子）の構造'!O$48</f>
        <v>3072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7096</v>
      </c>
      <c r="C49" s="138"/>
      <c r="D49" s="138"/>
      <c r="E49" s="138">
        <f>'実質公債費比率（分子）の構造'!L$45</f>
        <v>7077</v>
      </c>
      <c r="F49" s="138"/>
      <c r="G49" s="138"/>
      <c r="H49" s="138">
        <f>'実質公債費比率（分子）の構造'!M$45</f>
        <v>6907</v>
      </c>
      <c r="I49" s="138"/>
      <c r="J49" s="138"/>
      <c r="K49" s="138">
        <f>'実質公債費比率（分子）の構造'!N$45</f>
        <v>6654</v>
      </c>
      <c r="L49" s="138"/>
      <c r="M49" s="138"/>
      <c r="N49" s="138">
        <f>'実質公債費比率（分子）の構造'!O$45</f>
        <v>6482</v>
      </c>
      <c r="O49" s="138"/>
      <c r="P49" s="138"/>
    </row>
    <row r="50" spans="1:16" x14ac:dyDescent="0.15">
      <c r="A50" s="138" t="s">
        <v>60</v>
      </c>
      <c r="B50" s="138" t="e">
        <f>NA()</f>
        <v>#N/A</v>
      </c>
      <c r="C50" s="138">
        <f>IF(ISNUMBER('実質公債費比率（分子）の構造'!K$53),'実質公債費比率（分子）の構造'!K$53,NA())</f>
        <v>3300</v>
      </c>
      <c r="D50" s="138" t="e">
        <f>NA()</f>
        <v>#N/A</v>
      </c>
      <c r="E50" s="138" t="e">
        <f>NA()</f>
        <v>#N/A</v>
      </c>
      <c r="F50" s="138">
        <f>IF(ISNUMBER('実質公債費比率（分子）の構造'!L$53),'実質公債費比率（分子）の構造'!L$53,NA())</f>
        <v>3299</v>
      </c>
      <c r="G50" s="138" t="e">
        <f>NA()</f>
        <v>#N/A</v>
      </c>
      <c r="H50" s="138" t="e">
        <f>NA()</f>
        <v>#N/A</v>
      </c>
      <c r="I50" s="138">
        <f>IF(ISNUMBER('実質公債費比率（分子）の構造'!M$53),'実質公債費比率（分子）の構造'!M$53,NA())</f>
        <v>2895</v>
      </c>
      <c r="J50" s="138" t="e">
        <f>NA()</f>
        <v>#N/A</v>
      </c>
      <c r="K50" s="138" t="e">
        <f>NA()</f>
        <v>#N/A</v>
      </c>
      <c r="L50" s="138">
        <f>IF(ISNUMBER('実質公債費比率（分子）の構造'!N$53),'実質公債費比率（分子）の構造'!N$53,NA())</f>
        <v>2846</v>
      </c>
      <c r="M50" s="138" t="e">
        <f>NA()</f>
        <v>#N/A</v>
      </c>
      <c r="N50" s="138" t="e">
        <f>NA()</f>
        <v>#N/A</v>
      </c>
      <c r="O50" s="138">
        <f>IF(ISNUMBER('実質公債費比率（分子）の構造'!O$53),'実質公債費比率（分子）の構造'!O$53,NA())</f>
        <v>2679</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66991</v>
      </c>
      <c r="E56" s="137"/>
      <c r="F56" s="137"/>
      <c r="G56" s="137">
        <f>'将来負担比率（分子）の構造'!J$52</f>
        <v>70280</v>
      </c>
      <c r="H56" s="137"/>
      <c r="I56" s="137"/>
      <c r="J56" s="137">
        <f>'将来負担比率（分子）の構造'!K$52</f>
        <v>71875</v>
      </c>
      <c r="K56" s="137"/>
      <c r="L56" s="137"/>
      <c r="M56" s="137">
        <f>'将来負担比率（分子）の構造'!L$52</f>
        <v>71953</v>
      </c>
      <c r="N56" s="137"/>
      <c r="O56" s="137"/>
      <c r="P56" s="137">
        <f>'将来負担比率（分子）の構造'!M$52</f>
        <v>75408</v>
      </c>
    </row>
    <row r="57" spans="1:16" x14ac:dyDescent="0.15">
      <c r="A57" s="137" t="s">
        <v>36</v>
      </c>
      <c r="B57" s="137"/>
      <c r="C57" s="137"/>
      <c r="D57" s="137">
        <f>'将来負担比率（分子）の構造'!I$51</f>
        <v>10626</v>
      </c>
      <c r="E57" s="137"/>
      <c r="F57" s="137"/>
      <c r="G57" s="137">
        <f>'将来負担比率（分子）の構造'!J$51</f>
        <v>9224</v>
      </c>
      <c r="H57" s="137"/>
      <c r="I57" s="137"/>
      <c r="J57" s="137">
        <f>'将来負担比率（分子）の構造'!K$51</f>
        <v>9488</v>
      </c>
      <c r="K57" s="137"/>
      <c r="L57" s="137"/>
      <c r="M57" s="137">
        <f>'将来負担比率（分子）の構造'!L$51</f>
        <v>9623</v>
      </c>
      <c r="N57" s="137"/>
      <c r="O57" s="137"/>
      <c r="P57" s="137">
        <f>'将来負担比率（分子）の構造'!M$51</f>
        <v>10224</v>
      </c>
    </row>
    <row r="58" spans="1:16" x14ac:dyDescent="0.15">
      <c r="A58" s="137" t="s">
        <v>35</v>
      </c>
      <c r="B58" s="137"/>
      <c r="C58" s="137"/>
      <c r="D58" s="137">
        <f>'将来負担比率（分子）の構造'!I$50</f>
        <v>12721</v>
      </c>
      <c r="E58" s="137"/>
      <c r="F58" s="137"/>
      <c r="G58" s="137">
        <f>'将来負担比率（分子）の構造'!J$50</f>
        <v>14446</v>
      </c>
      <c r="H58" s="137"/>
      <c r="I58" s="137"/>
      <c r="J58" s="137">
        <f>'将来負担比率（分子）の構造'!K$50</f>
        <v>15458</v>
      </c>
      <c r="K58" s="137"/>
      <c r="L58" s="137"/>
      <c r="M58" s="137">
        <f>'将来負担比率（分子）の構造'!L$50</f>
        <v>16207</v>
      </c>
      <c r="N58" s="137"/>
      <c r="O58" s="137"/>
      <c r="P58" s="137">
        <f>'将来負担比率（分子）の構造'!M$50</f>
        <v>17779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308</v>
      </c>
      <c r="C61" s="137"/>
      <c r="D61" s="137"/>
      <c r="E61" s="137">
        <f>'将来負担比率（分子）の構造'!J$46</f>
        <v>18</v>
      </c>
      <c r="F61" s="137"/>
      <c r="G61" s="137"/>
      <c r="H61" s="137">
        <f>'将来負担比率（分子）の構造'!K$46</f>
        <v>159</v>
      </c>
      <c r="I61" s="137"/>
      <c r="J61" s="137"/>
      <c r="K61" s="137">
        <f>'将来負担比率（分子）の構造'!L$46</f>
        <v>237</v>
      </c>
      <c r="L61" s="137"/>
      <c r="M61" s="137"/>
      <c r="N61" s="137">
        <f>'将来負担比率（分子）の構造'!M$46</f>
        <v>19</v>
      </c>
      <c r="O61" s="137"/>
      <c r="P61" s="137"/>
    </row>
    <row r="62" spans="1:16" x14ac:dyDescent="0.15">
      <c r="A62" s="137" t="s">
        <v>29</v>
      </c>
      <c r="B62" s="137">
        <f>'将来負担比率（分子）の構造'!I$45</f>
        <v>9075</v>
      </c>
      <c r="C62" s="137"/>
      <c r="D62" s="137"/>
      <c r="E62" s="137">
        <f>'将来負担比率（分子）の構造'!J$45</f>
        <v>9251</v>
      </c>
      <c r="F62" s="137"/>
      <c r="G62" s="137"/>
      <c r="H62" s="137">
        <f>'将来負担比率（分子）の構造'!K$45</f>
        <v>7315</v>
      </c>
      <c r="I62" s="137"/>
      <c r="J62" s="137"/>
      <c r="K62" s="137">
        <f>'将来負担比率（分子）の構造'!L$45</f>
        <v>7067</v>
      </c>
      <c r="L62" s="137"/>
      <c r="M62" s="137"/>
      <c r="N62" s="137">
        <f>'将来負担比率（分子）の構造'!M$45</f>
        <v>6565</v>
      </c>
      <c r="O62" s="137"/>
      <c r="P62" s="137"/>
    </row>
    <row r="63" spans="1:16" x14ac:dyDescent="0.15">
      <c r="A63" s="137" t="s">
        <v>28</v>
      </c>
      <c r="B63" s="137">
        <f>'将来負担比率（分子）の構造'!I$44</f>
        <v>2087</v>
      </c>
      <c r="C63" s="137"/>
      <c r="D63" s="137"/>
      <c r="E63" s="137">
        <f>'将来負担比率（分子）の構造'!J$44</f>
        <v>1934</v>
      </c>
      <c r="F63" s="137"/>
      <c r="G63" s="137"/>
      <c r="H63" s="137">
        <f>'将来負担比率（分子）の構造'!K$44</f>
        <v>1645</v>
      </c>
      <c r="I63" s="137"/>
      <c r="J63" s="137"/>
      <c r="K63" s="137">
        <f>'将来負担比率（分子）の構造'!L$44</f>
        <v>1343</v>
      </c>
      <c r="L63" s="137"/>
      <c r="M63" s="137"/>
      <c r="N63" s="137">
        <f>'将来負担比率（分子）の構造'!M$44</f>
        <v>1303</v>
      </c>
      <c r="O63" s="137"/>
      <c r="P63" s="137"/>
    </row>
    <row r="64" spans="1:16" x14ac:dyDescent="0.15">
      <c r="A64" s="137" t="s">
        <v>27</v>
      </c>
      <c r="B64" s="137">
        <f>'将来負担比率（分子）の構造'!I$43</f>
        <v>35797</v>
      </c>
      <c r="C64" s="137"/>
      <c r="D64" s="137"/>
      <c r="E64" s="137">
        <f>'将来負担比率（分子）の構造'!J$43</f>
        <v>37941</v>
      </c>
      <c r="F64" s="137"/>
      <c r="G64" s="137"/>
      <c r="H64" s="137">
        <f>'将来負担比率（分子）の構造'!K$43</f>
        <v>39867</v>
      </c>
      <c r="I64" s="137"/>
      <c r="J64" s="137"/>
      <c r="K64" s="137">
        <f>'将来負担比率（分子）の構造'!L$43</f>
        <v>39595</v>
      </c>
      <c r="L64" s="137"/>
      <c r="M64" s="137"/>
      <c r="N64" s="137">
        <f>'将来負担比率（分子）の構造'!M$43</f>
        <v>40352</v>
      </c>
      <c r="O64" s="137"/>
      <c r="P64" s="137"/>
    </row>
    <row r="65" spans="1:16" x14ac:dyDescent="0.15">
      <c r="A65" s="137" t="s">
        <v>26</v>
      </c>
      <c r="B65" s="137">
        <f>'将来負担比率（分子）の構造'!I$42</f>
        <v>702</v>
      </c>
      <c r="C65" s="137"/>
      <c r="D65" s="137"/>
      <c r="E65" s="137">
        <f>'将来負担比率（分子）の構造'!J$42</f>
        <v>603</v>
      </c>
      <c r="F65" s="137"/>
      <c r="G65" s="137"/>
      <c r="H65" s="137">
        <f>'将来負担比率（分子）の構造'!K$42</f>
        <v>504</v>
      </c>
      <c r="I65" s="137"/>
      <c r="J65" s="137"/>
      <c r="K65" s="137">
        <f>'将来負担比率（分子）の構造'!L$42</f>
        <v>411</v>
      </c>
      <c r="L65" s="137"/>
      <c r="M65" s="137"/>
      <c r="N65" s="137">
        <f>'将来負担比率（分子）の構造'!M$42</f>
        <v>315</v>
      </c>
      <c r="O65" s="137"/>
      <c r="P65" s="137"/>
    </row>
    <row r="66" spans="1:16" x14ac:dyDescent="0.15">
      <c r="A66" s="137" t="s">
        <v>25</v>
      </c>
      <c r="B66" s="137">
        <f>'将来負担比率（分子）の構造'!I$41</f>
        <v>62317</v>
      </c>
      <c r="C66" s="137"/>
      <c r="D66" s="137"/>
      <c r="E66" s="137">
        <f>'将来負担比率（分子）の構造'!J$41</f>
        <v>63748</v>
      </c>
      <c r="F66" s="137"/>
      <c r="G66" s="137"/>
      <c r="H66" s="137">
        <f>'将来負担比率（分子）の構造'!K$41</f>
        <v>62956</v>
      </c>
      <c r="I66" s="137"/>
      <c r="J66" s="137"/>
      <c r="K66" s="137">
        <f>'将来負担比率（分子）の構造'!L$41</f>
        <v>65551</v>
      </c>
      <c r="L66" s="137"/>
      <c r="M66" s="137"/>
      <c r="N66" s="137">
        <f>'将来負担比率（分子）の構造'!M$41</f>
        <v>67690</v>
      </c>
      <c r="O66" s="137"/>
      <c r="P66" s="137"/>
    </row>
    <row r="67" spans="1:16" x14ac:dyDescent="0.15">
      <c r="A67" s="137" t="s">
        <v>64</v>
      </c>
      <c r="B67" s="137" t="e">
        <f>NA()</f>
        <v>#N/A</v>
      </c>
      <c r="C67" s="137">
        <f>IF(ISNUMBER('将来負担比率（分子）の構造'!I$53), IF('将来負担比率（分子）の構造'!I$53 &lt; 0, 0, '将来負担比率（分子）の構造'!I$53), NA())</f>
        <v>19948</v>
      </c>
      <c r="D67" s="137" t="e">
        <f>NA()</f>
        <v>#N/A</v>
      </c>
      <c r="E67" s="137" t="e">
        <f>NA()</f>
        <v>#N/A</v>
      </c>
      <c r="F67" s="137">
        <f>IF(ISNUMBER('将来負担比率（分子）の構造'!J$53), IF('将来負担比率（分子）の構造'!J$53 &lt; 0, 0, '将来負担比率（分子）の構造'!J$53), NA())</f>
        <v>19545</v>
      </c>
      <c r="G67" s="137" t="e">
        <f>NA()</f>
        <v>#N/A</v>
      </c>
      <c r="H67" s="137" t="e">
        <f>NA()</f>
        <v>#N/A</v>
      </c>
      <c r="I67" s="137">
        <f>IF(ISNUMBER('将来負担比率（分子）の構造'!K$53), IF('将来負担比率（分子）の構造'!K$53 &lt; 0, 0, '将来負担比率（分子）の構造'!K$53), NA())</f>
        <v>15624</v>
      </c>
      <c r="J67" s="137" t="e">
        <f>NA()</f>
        <v>#N/A</v>
      </c>
      <c r="K67" s="137" t="e">
        <f>NA()</f>
        <v>#N/A</v>
      </c>
      <c r="L67" s="137">
        <f>IF(ISNUMBER('将来負担比率（分子）の構造'!L$53), IF('将来負担比率（分子）の構造'!L$53 &lt; 0, 0, '将来負担比率（分子）の構造'!L$53), NA())</f>
        <v>16422</v>
      </c>
      <c r="M67" s="137" t="e">
        <f>NA()</f>
        <v>#N/A</v>
      </c>
      <c r="N67" s="137" t="e">
        <f>NA()</f>
        <v>#N/A</v>
      </c>
      <c r="O67" s="137">
        <f>IF(ISNUMBER('将来負担比率（分子）の構造'!M$53), IF('将来負担比率（分子）の構造'!M$53 &lt; 0, 0, '将来負担比率（分子）の構造'!M$53), NA())</f>
        <v>12831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16027034</v>
      </c>
      <c r="S5" s="671"/>
      <c r="T5" s="671"/>
      <c r="U5" s="671"/>
      <c r="V5" s="671"/>
      <c r="W5" s="671"/>
      <c r="X5" s="671"/>
      <c r="Y5" s="718"/>
      <c r="Z5" s="731">
        <v>24</v>
      </c>
      <c r="AA5" s="731"/>
      <c r="AB5" s="731"/>
      <c r="AC5" s="731"/>
      <c r="AD5" s="732">
        <v>15293165</v>
      </c>
      <c r="AE5" s="732"/>
      <c r="AF5" s="732"/>
      <c r="AG5" s="732"/>
      <c r="AH5" s="732"/>
      <c r="AI5" s="732"/>
      <c r="AJ5" s="732"/>
      <c r="AK5" s="732"/>
      <c r="AL5" s="719">
        <v>43.3</v>
      </c>
      <c r="AM5" s="688"/>
      <c r="AN5" s="688"/>
      <c r="AO5" s="720"/>
      <c r="AP5" s="707" t="s">
        <v>209</v>
      </c>
      <c r="AQ5" s="708"/>
      <c r="AR5" s="708"/>
      <c r="AS5" s="708"/>
      <c r="AT5" s="708"/>
      <c r="AU5" s="708"/>
      <c r="AV5" s="708"/>
      <c r="AW5" s="708"/>
      <c r="AX5" s="708"/>
      <c r="AY5" s="708"/>
      <c r="AZ5" s="708"/>
      <c r="BA5" s="708"/>
      <c r="BB5" s="708"/>
      <c r="BC5" s="708"/>
      <c r="BD5" s="708"/>
      <c r="BE5" s="708"/>
      <c r="BF5" s="709"/>
      <c r="BG5" s="620">
        <v>15203508</v>
      </c>
      <c r="BH5" s="621"/>
      <c r="BI5" s="621"/>
      <c r="BJ5" s="621"/>
      <c r="BK5" s="621"/>
      <c r="BL5" s="621"/>
      <c r="BM5" s="621"/>
      <c r="BN5" s="622"/>
      <c r="BO5" s="673">
        <v>94.9</v>
      </c>
      <c r="BP5" s="673"/>
      <c r="BQ5" s="673"/>
      <c r="BR5" s="673"/>
      <c r="BS5" s="674">
        <v>179721</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576644</v>
      </c>
      <c r="S6" s="621"/>
      <c r="T6" s="621"/>
      <c r="U6" s="621"/>
      <c r="V6" s="621"/>
      <c r="W6" s="621"/>
      <c r="X6" s="621"/>
      <c r="Y6" s="622"/>
      <c r="Z6" s="673">
        <v>0.9</v>
      </c>
      <c r="AA6" s="673"/>
      <c r="AB6" s="673"/>
      <c r="AC6" s="673"/>
      <c r="AD6" s="674">
        <v>576644</v>
      </c>
      <c r="AE6" s="674"/>
      <c r="AF6" s="674"/>
      <c r="AG6" s="674"/>
      <c r="AH6" s="674"/>
      <c r="AI6" s="674"/>
      <c r="AJ6" s="674"/>
      <c r="AK6" s="674"/>
      <c r="AL6" s="643">
        <v>1.6</v>
      </c>
      <c r="AM6" s="675"/>
      <c r="AN6" s="675"/>
      <c r="AO6" s="676"/>
      <c r="AP6" s="617" t="s">
        <v>214</v>
      </c>
      <c r="AQ6" s="618"/>
      <c r="AR6" s="618"/>
      <c r="AS6" s="618"/>
      <c r="AT6" s="618"/>
      <c r="AU6" s="618"/>
      <c r="AV6" s="618"/>
      <c r="AW6" s="618"/>
      <c r="AX6" s="618"/>
      <c r="AY6" s="618"/>
      <c r="AZ6" s="618"/>
      <c r="BA6" s="618"/>
      <c r="BB6" s="618"/>
      <c r="BC6" s="618"/>
      <c r="BD6" s="618"/>
      <c r="BE6" s="618"/>
      <c r="BF6" s="619"/>
      <c r="BG6" s="620">
        <v>15203508</v>
      </c>
      <c r="BH6" s="621"/>
      <c r="BI6" s="621"/>
      <c r="BJ6" s="621"/>
      <c r="BK6" s="621"/>
      <c r="BL6" s="621"/>
      <c r="BM6" s="621"/>
      <c r="BN6" s="622"/>
      <c r="BO6" s="673">
        <v>94.9</v>
      </c>
      <c r="BP6" s="673"/>
      <c r="BQ6" s="673"/>
      <c r="BR6" s="673"/>
      <c r="BS6" s="674">
        <v>179721</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353793</v>
      </c>
      <c r="CS6" s="621"/>
      <c r="CT6" s="621"/>
      <c r="CU6" s="621"/>
      <c r="CV6" s="621"/>
      <c r="CW6" s="621"/>
      <c r="CX6" s="621"/>
      <c r="CY6" s="622"/>
      <c r="CZ6" s="673">
        <v>0.5</v>
      </c>
      <c r="DA6" s="673"/>
      <c r="DB6" s="673"/>
      <c r="DC6" s="673"/>
      <c r="DD6" s="626" t="s">
        <v>216</v>
      </c>
      <c r="DE6" s="621"/>
      <c r="DF6" s="621"/>
      <c r="DG6" s="621"/>
      <c r="DH6" s="621"/>
      <c r="DI6" s="621"/>
      <c r="DJ6" s="621"/>
      <c r="DK6" s="621"/>
      <c r="DL6" s="621"/>
      <c r="DM6" s="621"/>
      <c r="DN6" s="621"/>
      <c r="DO6" s="621"/>
      <c r="DP6" s="622"/>
      <c r="DQ6" s="626">
        <v>353793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10509</v>
      </c>
      <c r="S7" s="621"/>
      <c r="T7" s="621"/>
      <c r="U7" s="621"/>
      <c r="V7" s="621"/>
      <c r="W7" s="621"/>
      <c r="X7" s="621"/>
      <c r="Y7" s="622"/>
      <c r="Z7" s="673">
        <v>0</v>
      </c>
      <c r="AA7" s="673"/>
      <c r="AB7" s="673"/>
      <c r="AC7" s="673"/>
      <c r="AD7" s="674">
        <v>10509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6657894</v>
      </c>
      <c r="BH7" s="621"/>
      <c r="BI7" s="621"/>
      <c r="BJ7" s="621"/>
      <c r="BK7" s="621"/>
      <c r="BL7" s="621"/>
      <c r="BM7" s="621"/>
      <c r="BN7" s="622"/>
      <c r="BO7" s="673">
        <v>41.5</v>
      </c>
      <c r="BP7" s="673"/>
      <c r="BQ7" s="673"/>
      <c r="BR7" s="673"/>
      <c r="BS7" s="674">
        <v>179721</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6127385</v>
      </c>
      <c r="CS7" s="621"/>
      <c r="CT7" s="621"/>
      <c r="CU7" s="621"/>
      <c r="CV7" s="621"/>
      <c r="CW7" s="621"/>
      <c r="CX7" s="621"/>
      <c r="CY7" s="622"/>
      <c r="CZ7" s="673">
        <v>9.5</v>
      </c>
      <c r="DA7" s="673"/>
      <c r="DB7" s="673"/>
      <c r="DC7" s="673"/>
      <c r="DD7" s="626">
        <v>551241</v>
      </c>
      <c r="DE7" s="621"/>
      <c r="DF7" s="621"/>
      <c r="DG7" s="621"/>
      <c r="DH7" s="621"/>
      <c r="DI7" s="621"/>
      <c r="DJ7" s="621"/>
      <c r="DK7" s="621"/>
      <c r="DL7" s="621"/>
      <c r="DM7" s="621"/>
      <c r="DN7" s="621"/>
      <c r="DO7" s="621"/>
      <c r="DP7" s="622"/>
      <c r="DQ7" s="626">
        <v>4842771</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30268</v>
      </c>
      <c r="S8" s="621"/>
      <c r="T8" s="621"/>
      <c r="U8" s="621"/>
      <c r="V8" s="621"/>
      <c r="W8" s="621"/>
      <c r="X8" s="621"/>
      <c r="Y8" s="622"/>
      <c r="Z8" s="673">
        <v>0</v>
      </c>
      <c r="AA8" s="673"/>
      <c r="AB8" s="673"/>
      <c r="AC8" s="673"/>
      <c r="AD8" s="674">
        <v>30268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215281</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18981093</v>
      </c>
      <c r="CS8" s="621"/>
      <c r="CT8" s="621"/>
      <c r="CU8" s="621"/>
      <c r="CV8" s="621"/>
      <c r="CW8" s="621"/>
      <c r="CX8" s="621"/>
      <c r="CY8" s="622"/>
      <c r="CZ8" s="673">
        <v>29.3</v>
      </c>
      <c r="DA8" s="673"/>
      <c r="DB8" s="673"/>
      <c r="DC8" s="673"/>
      <c r="DD8" s="626">
        <v>509003</v>
      </c>
      <c r="DE8" s="621"/>
      <c r="DF8" s="621"/>
      <c r="DG8" s="621"/>
      <c r="DH8" s="621"/>
      <c r="DI8" s="621"/>
      <c r="DJ8" s="621"/>
      <c r="DK8" s="621"/>
      <c r="DL8" s="621"/>
      <c r="DM8" s="621"/>
      <c r="DN8" s="621"/>
      <c r="DO8" s="621"/>
      <c r="DP8" s="622"/>
      <c r="DQ8" s="626">
        <v>8958447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17346</v>
      </c>
      <c r="S9" s="621"/>
      <c r="T9" s="621"/>
      <c r="U9" s="621"/>
      <c r="V9" s="621"/>
      <c r="W9" s="621"/>
      <c r="X9" s="621"/>
      <c r="Y9" s="622"/>
      <c r="Z9" s="673">
        <v>0</v>
      </c>
      <c r="AA9" s="673"/>
      <c r="AB9" s="673"/>
      <c r="AC9" s="673"/>
      <c r="AD9" s="674">
        <v>17346</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5206042</v>
      </c>
      <c r="BH9" s="621"/>
      <c r="BI9" s="621"/>
      <c r="BJ9" s="621"/>
      <c r="BK9" s="621"/>
      <c r="BL9" s="621"/>
      <c r="BM9" s="621"/>
      <c r="BN9" s="622"/>
      <c r="BO9" s="673">
        <v>32.5</v>
      </c>
      <c r="BP9" s="673"/>
      <c r="BQ9" s="673"/>
      <c r="BR9" s="673"/>
      <c r="BS9" s="626" t="s">
        <v>113</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6965504</v>
      </c>
      <c r="CS9" s="621"/>
      <c r="CT9" s="621"/>
      <c r="CU9" s="621"/>
      <c r="CV9" s="621"/>
      <c r="CW9" s="621"/>
      <c r="CX9" s="621"/>
      <c r="CY9" s="622"/>
      <c r="CZ9" s="673">
        <v>10.8</v>
      </c>
      <c r="DA9" s="673"/>
      <c r="DB9" s="673"/>
      <c r="DC9" s="673"/>
      <c r="DD9" s="626" t="s">
        <v>113</v>
      </c>
      <c r="DE9" s="621"/>
      <c r="DF9" s="621"/>
      <c r="DG9" s="621"/>
      <c r="DH9" s="621"/>
      <c r="DI9" s="621"/>
      <c r="DJ9" s="621"/>
      <c r="DK9" s="621"/>
      <c r="DL9" s="621"/>
      <c r="DM9" s="621"/>
      <c r="DN9" s="621"/>
      <c r="DO9" s="621"/>
      <c r="DP9" s="622"/>
      <c r="DQ9" s="626">
        <v>6512204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2269945</v>
      </c>
      <c r="S10" s="621"/>
      <c r="T10" s="621"/>
      <c r="U10" s="621"/>
      <c r="V10" s="621"/>
      <c r="W10" s="621"/>
      <c r="X10" s="621"/>
      <c r="Y10" s="622"/>
      <c r="Z10" s="673">
        <v>3.4</v>
      </c>
      <c r="AA10" s="673"/>
      <c r="AB10" s="673"/>
      <c r="AC10" s="673"/>
      <c r="AD10" s="674">
        <v>2269945</v>
      </c>
      <c r="AE10" s="674"/>
      <c r="AF10" s="674"/>
      <c r="AG10" s="674"/>
      <c r="AH10" s="674"/>
      <c r="AI10" s="674"/>
      <c r="AJ10" s="674"/>
      <c r="AK10" s="674"/>
      <c r="AL10" s="643">
        <v>6.4</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355481</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80069</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21432</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18228</v>
      </c>
      <c r="S11" s="621"/>
      <c r="T11" s="621"/>
      <c r="U11" s="621"/>
      <c r="V11" s="621"/>
      <c r="W11" s="621"/>
      <c r="X11" s="621"/>
      <c r="Y11" s="622"/>
      <c r="Z11" s="673">
        <v>0</v>
      </c>
      <c r="AA11" s="673"/>
      <c r="AB11" s="673"/>
      <c r="AC11" s="673"/>
      <c r="AD11" s="674">
        <v>18228</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881090</v>
      </c>
      <c r="BH11" s="621"/>
      <c r="BI11" s="621"/>
      <c r="BJ11" s="621"/>
      <c r="BK11" s="621"/>
      <c r="BL11" s="621"/>
      <c r="BM11" s="621"/>
      <c r="BN11" s="622"/>
      <c r="BO11" s="673">
        <v>5.5</v>
      </c>
      <c r="BP11" s="673"/>
      <c r="BQ11" s="673"/>
      <c r="BR11" s="673"/>
      <c r="BS11" s="626">
        <v>179721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2590725</v>
      </c>
      <c r="CS11" s="621"/>
      <c r="CT11" s="621"/>
      <c r="CU11" s="621"/>
      <c r="CV11" s="621"/>
      <c r="CW11" s="621"/>
      <c r="CX11" s="621"/>
      <c r="CY11" s="622"/>
      <c r="CZ11" s="673">
        <v>4</v>
      </c>
      <c r="DA11" s="673"/>
      <c r="DB11" s="673"/>
      <c r="DC11" s="673"/>
      <c r="DD11" s="626">
        <v>596843</v>
      </c>
      <c r="DE11" s="621"/>
      <c r="DF11" s="621"/>
      <c r="DG11" s="621"/>
      <c r="DH11" s="621"/>
      <c r="DI11" s="621"/>
      <c r="DJ11" s="621"/>
      <c r="DK11" s="621"/>
      <c r="DL11" s="621"/>
      <c r="DM11" s="621"/>
      <c r="DN11" s="621"/>
      <c r="DO11" s="621"/>
      <c r="DP11" s="622"/>
      <c r="DQ11" s="626">
        <v>1505371</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7009501</v>
      </c>
      <c r="BH12" s="621"/>
      <c r="BI12" s="621"/>
      <c r="BJ12" s="621"/>
      <c r="BK12" s="621"/>
      <c r="BL12" s="621"/>
      <c r="BM12" s="621"/>
      <c r="BN12" s="622"/>
      <c r="BO12" s="673">
        <v>43.7</v>
      </c>
      <c r="BP12" s="673"/>
      <c r="BQ12" s="673"/>
      <c r="BR12" s="673"/>
      <c r="BS12" s="626" t="s">
        <v>113</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2655280</v>
      </c>
      <c r="CS12" s="621"/>
      <c r="CT12" s="621"/>
      <c r="CU12" s="621"/>
      <c r="CV12" s="621"/>
      <c r="CW12" s="621"/>
      <c r="CX12" s="621"/>
      <c r="CY12" s="622"/>
      <c r="CZ12" s="673">
        <v>4.0999999999999996</v>
      </c>
      <c r="DA12" s="673"/>
      <c r="DB12" s="673"/>
      <c r="DC12" s="673"/>
      <c r="DD12" s="626">
        <v>1085016</v>
      </c>
      <c r="DE12" s="621"/>
      <c r="DF12" s="621"/>
      <c r="DG12" s="621"/>
      <c r="DH12" s="621"/>
      <c r="DI12" s="621"/>
      <c r="DJ12" s="621"/>
      <c r="DK12" s="621"/>
      <c r="DL12" s="621"/>
      <c r="DM12" s="621"/>
      <c r="DN12" s="621"/>
      <c r="DO12" s="621"/>
      <c r="DP12" s="622"/>
      <c r="DQ12" s="626">
        <v>1598467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137320</v>
      </c>
      <c r="S13" s="621"/>
      <c r="T13" s="621"/>
      <c r="U13" s="621"/>
      <c r="V13" s="621"/>
      <c r="W13" s="621"/>
      <c r="X13" s="621"/>
      <c r="Y13" s="622"/>
      <c r="Z13" s="673">
        <v>0.2</v>
      </c>
      <c r="AA13" s="673"/>
      <c r="AB13" s="673"/>
      <c r="AC13" s="673"/>
      <c r="AD13" s="674">
        <v>137320</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6982782</v>
      </c>
      <c r="BH13" s="621"/>
      <c r="BI13" s="621"/>
      <c r="BJ13" s="621"/>
      <c r="BK13" s="621"/>
      <c r="BL13" s="621"/>
      <c r="BM13" s="621"/>
      <c r="BN13" s="622"/>
      <c r="BO13" s="673">
        <v>43.6</v>
      </c>
      <c r="BP13" s="673"/>
      <c r="BQ13" s="673"/>
      <c r="BR13" s="673"/>
      <c r="BS13" s="626" t="s">
        <v>113</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7693048</v>
      </c>
      <c r="CS13" s="621"/>
      <c r="CT13" s="621"/>
      <c r="CU13" s="621"/>
      <c r="CV13" s="621"/>
      <c r="CW13" s="621"/>
      <c r="CX13" s="621"/>
      <c r="CY13" s="622"/>
      <c r="CZ13" s="673">
        <v>11.9</v>
      </c>
      <c r="DA13" s="673"/>
      <c r="DB13" s="673"/>
      <c r="DC13" s="673"/>
      <c r="DD13" s="626">
        <v>3868552</v>
      </c>
      <c r="DE13" s="621"/>
      <c r="DF13" s="621"/>
      <c r="DG13" s="621"/>
      <c r="DH13" s="621"/>
      <c r="DI13" s="621"/>
      <c r="DJ13" s="621"/>
      <c r="DK13" s="621"/>
      <c r="DL13" s="621"/>
      <c r="DM13" s="621"/>
      <c r="DN13" s="621"/>
      <c r="DO13" s="621"/>
      <c r="DP13" s="622"/>
      <c r="DQ13" s="626">
        <v>3798500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397515</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2830982</v>
      </c>
      <c r="CS14" s="621"/>
      <c r="CT14" s="621"/>
      <c r="CU14" s="621"/>
      <c r="CV14" s="621"/>
      <c r="CW14" s="621"/>
      <c r="CX14" s="621"/>
      <c r="CY14" s="622"/>
      <c r="CZ14" s="673">
        <v>4.4000000000000004</v>
      </c>
      <c r="DA14" s="673"/>
      <c r="DB14" s="673"/>
      <c r="DC14" s="673"/>
      <c r="DD14" s="626">
        <v>769495</v>
      </c>
      <c r="DE14" s="621"/>
      <c r="DF14" s="621"/>
      <c r="DG14" s="621"/>
      <c r="DH14" s="621"/>
      <c r="DI14" s="621"/>
      <c r="DJ14" s="621"/>
      <c r="DK14" s="621"/>
      <c r="DL14" s="621"/>
      <c r="DM14" s="621"/>
      <c r="DN14" s="621"/>
      <c r="DO14" s="621"/>
      <c r="DP14" s="622"/>
      <c r="DQ14" s="626">
        <v>2031178</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64133</v>
      </c>
      <c r="S15" s="621"/>
      <c r="T15" s="621"/>
      <c r="U15" s="621"/>
      <c r="V15" s="621"/>
      <c r="W15" s="621"/>
      <c r="X15" s="621"/>
      <c r="Y15" s="622"/>
      <c r="Z15" s="673">
        <v>0.1</v>
      </c>
      <c r="AA15" s="673"/>
      <c r="AB15" s="673"/>
      <c r="AC15" s="673"/>
      <c r="AD15" s="674">
        <v>64133</v>
      </c>
      <c r="AE15" s="674"/>
      <c r="AF15" s="674"/>
      <c r="AG15" s="674"/>
      <c r="AH15" s="674"/>
      <c r="AI15" s="674"/>
      <c r="AJ15" s="674"/>
      <c r="AK15" s="674"/>
      <c r="AL15" s="643">
        <v>0.2</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1138598</v>
      </c>
      <c r="BH15" s="621"/>
      <c r="BI15" s="621"/>
      <c r="BJ15" s="621"/>
      <c r="BK15" s="621"/>
      <c r="BL15" s="621"/>
      <c r="BM15" s="621"/>
      <c r="BN15" s="622"/>
      <c r="BO15" s="673">
        <v>7.1</v>
      </c>
      <c r="BP15" s="673"/>
      <c r="BQ15" s="673"/>
      <c r="BR15" s="673"/>
      <c r="BS15" s="626" t="s">
        <v>113</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8389843</v>
      </c>
      <c r="CS15" s="621"/>
      <c r="CT15" s="621"/>
      <c r="CU15" s="621"/>
      <c r="CV15" s="621"/>
      <c r="CW15" s="621"/>
      <c r="CX15" s="621"/>
      <c r="CY15" s="622"/>
      <c r="CZ15" s="673">
        <v>13</v>
      </c>
      <c r="DA15" s="673"/>
      <c r="DB15" s="673"/>
      <c r="DC15" s="673"/>
      <c r="DD15" s="626">
        <v>3446630</v>
      </c>
      <c r="DE15" s="621"/>
      <c r="DF15" s="621"/>
      <c r="DG15" s="621"/>
      <c r="DH15" s="621"/>
      <c r="DI15" s="621"/>
      <c r="DJ15" s="621"/>
      <c r="DK15" s="621"/>
      <c r="DL15" s="621"/>
      <c r="DM15" s="621"/>
      <c r="DN15" s="621"/>
      <c r="DO15" s="621"/>
      <c r="DP15" s="622"/>
      <c r="DQ15" s="626">
        <v>4555645</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18282999</v>
      </c>
      <c r="S16" s="621"/>
      <c r="T16" s="621"/>
      <c r="U16" s="621"/>
      <c r="V16" s="621"/>
      <c r="W16" s="621"/>
      <c r="X16" s="621"/>
      <c r="Y16" s="622"/>
      <c r="Z16" s="673">
        <v>27.4</v>
      </c>
      <c r="AA16" s="673"/>
      <c r="AB16" s="673"/>
      <c r="AC16" s="673"/>
      <c r="AD16" s="674">
        <v>16757377</v>
      </c>
      <c r="AE16" s="674"/>
      <c r="AF16" s="674"/>
      <c r="AG16" s="674"/>
      <c r="AH16" s="674"/>
      <c r="AI16" s="674"/>
      <c r="AJ16" s="674"/>
      <c r="AK16" s="674"/>
      <c r="AL16" s="643">
        <v>47.5</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1383029</v>
      </c>
      <c r="CS16" s="621"/>
      <c r="CT16" s="621"/>
      <c r="CU16" s="621"/>
      <c r="CV16" s="621"/>
      <c r="CW16" s="621"/>
      <c r="CX16" s="621"/>
      <c r="CY16" s="622"/>
      <c r="CZ16" s="673">
        <v>2.1</v>
      </c>
      <c r="DA16" s="673"/>
      <c r="DB16" s="673"/>
      <c r="DC16" s="673"/>
      <c r="DD16" s="626" t="s">
        <v>113</v>
      </c>
      <c r="DE16" s="621"/>
      <c r="DF16" s="621"/>
      <c r="DG16" s="621"/>
      <c r="DH16" s="621"/>
      <c r="DI16" s="621"/>
      <c r="DJ16" s="621"/>
      <c r="DK16" s="621"/>
      <c r="DL16" s="621"/>
      <c r="DM16" s="621"/>
      <c r="DN16" s="621"/>
      <c r="DO16" s="621"/>
      <c r="DP16" s="622"/>
      <c r="DQ16" s="626">
        <v>62952</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16757377</v>
      </c>
      <c r="S17" s="621"/>
      <c r="T17" s="621"/>
      <c r="U17" s="621"/>
      <c r="V17" s="621"/>
      <c r="W17" s="621"/>
      <c r="X17" s="621"/>
      <c r="Y17" s="622"/>
      <c r="Z17" s="673">
        <v>25.1</v>
      </c>
      <c r="AA17" s="673"/>
      <c r="AB17" s="673"/>
      <c r="AC17" s="673"/>
      <c r="AD17" s="674">
        <v>16757377</v>
      </c>
      <c r="AE17" s="674"/>
      <c r="AF17" s="674"/>
      <c r="AG17" s="674"/>
      <c r="AH17" s="674"/>
      <c r="AI17" s="674"/>
      <c r="AJ17" s="674"/>
      <c r="AK17" s="674"/>
      <c r="AL17" s="643">
        <v>47.5</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6672504</v>
      </c>
      <c r="CS17" s="621"/>
      <c r="CT17" s="621"/>
      <c r="CU17" s="621"/>
      <c r="CV17" s="621"/>
      <c r="CW17" s="621"/>
      <c r="CX17" s="621"/>
      <c r="CY17" s="622"/>
      <c r="CZ17" s="673">
        <v>10.3</v>
      </c>
      <c r="DA17" s="673"/>
      <c r="DB17" s="673"/>
      <c r="DC17" s="673"/>
      <c r="DD17" s="626" t="s">
        <v>113</v>
      </c>
      <c r="DE17" s="621"/>
      <c r="DF17" s="621"/>
      <c r="DG17" s="621"/>
      <c r="DH17" s="621"/>
      <c r="DI17" s="621"/>
      <c r="DJ17" s="621"/>
      <c r="DK17" s="621"/>
      <c r="DL17" s="621"/>
      <c r="DM17" s="621"/>
      <c r="DN17" s="621"/>
      <c r="DO17" s="621"/>
      <c r="DP17" s="622"/>
      <c r="DQ17" s="626">
        <v>6513573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1387617</v>
      </c>
      <c r="S18" s="621"/>
      <c r="T18" s="621"/>
      <c r="U18" s="621"/>
      <c r="V18" s="621"/>
      <c r="W18" s="621"/>
      <c r="X18" s="621"/>
      <c r="Y18" s="622"/>
      <c r="Z18" s="673">
        <v>2.1</v>
      </c>
      <c r="AA18" s="673"/>
      <c r="AB18" s="673"/>
      <c r="AC18" s="673"/>
      <c r="AD18" s="674" t="s">
        <v>113</v>
      </c>
      <c r="AE18" s="674"/>
      <c r="AF18" s="674"/>
      <c r="AG18" s="674"/>
      <c r="AH18" s="674"/>
      <c r="AI18" s="674"/>
      <c r="AJ18" s="674"/>
      <c r="AK18" s="674"/>
      <c r="AL18" s="643" t="s">
        <v>113</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138005</v>
      </c>
      <c r="S19" s="621"/>
      <c r="T19" s="621"/>
      <c r="U19" s="621"/>
      <c r="V19" s="621"/>
      <c r="W19" s="621"/>
      <c r="X19" s="621"/>
      <c r="Y19" s="622"/>
      <c r="Z19" s="673">
        <v>0.2</v>
      </c>
      <c r="AA19" s="673"/>
      <c r="AB19" s="673"/>
      <c r="AC19" s="673"/>
      <c r="AD19" s="674" t="s">
        <v>113</v>
      </c>
      <c r="AE19" s="674"/>
      <c r="AF19" s="674"/>
      <c r="AG19" s="674"/>
      <c r="AH19" s="674"/>
      <c r="AI19" s="674"/>
      <c r="AJ19" s="674"/>
      <c r="AK19" s="674"/>
      <c r="AL19" s="643" t="s">
        <v>113</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823526</v>
      </c>
      <c r="BH19" s="621"/>
      <c r="BI19" s="621"/>
      <c r="BJ19" s="621"/>
      <c r="BK19" s="621"/>
      <c r="BL19" s="621"/>
      <c r="BM19" s="621"/>
      <c r="BN19" s="622"/>
      <c r="BO19" s="673">
        <v>5.0999999999999996</v>
      </c>
      <c r="BP19" s="673"/>
      <c r="BQ19" s="673"/>
      <c r="BR19" s="673"/>
      <c r="BS19" s="626" t="s">
        <v>113</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37434426</v>
      </c>
      <c r="S20" s="621"/>
      <c r="T20" s="621"/>
      <c r="U20" s="621"/>
      <c r="V20" s="621"/>
      <c r="W20" s="621"/>
      <c r="X20" s="621"/>
      <c r="Y20" s="622"/>
      <c r="Z20" s="673">
        <v>56</v>
      </c>
      <c r="AA20" s="673"/>
      <c r="AB20" s="673"/>
      <c r="AC20" s="673"/>
      <c r="AD20" s="674">
        <v>35174935</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823526</v>
      </c>
      <c r="BH20" s="621"/>
      <c r="BI20" s="621"/>
      <c r="BJ20" s="621"/>
      <c r="BK20" s="621"/>
      <c r="BL20" s="621"/>
      <c r="BM20" s="621"/>
      <c r="BN20" s="622"/>
      <c r="BO20" s="673">
        <v>5.0999999999999996</v>
      </c>
      <c r="BP20" s="673"/>
      <c r="BQ20" s="673"/>
      <c r="BR20" s="673"/>
      <c r="BS20" s="626" t="s">
        <v>113</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64723255</v>
      </c>
      <c r="CS20" s="621"/>
      <c r="CT20" s="621"/>
      <c r="CU20" s="621"/>
      <c r="CV20" s="621"/>
      <c r="CW20" s="621"/>
      <c r="CX20" s="621"/>
      <c r="CY20" s="622"/>
      <c r="CZ20" s="673">
        <v>100</v>
      </c>
      <c r="DA20" s="673"/>
      <c r="DB20" s="673"/>
      <c r="DC20" s="673"/>
      <c r="DD20" s="626">
        <v>10826780</v>
      </c>
      <c r="DE20" s="621"/>
      <c r="DF20" s="621"/>
      <c r="DG20" s="621"/>
      <c r="DH20" s="621"/>
      <c r="DI20" s="621"/>
      <c r="DJ20" s="621"/>
      <c r="DK20" s="621"/>
      <c r="DL20" s="621"/>
      <c r="DM20" s="621"/>
      <c r="DN20" s="621"/>
      <c r="DO20" s="621"/>
      <c r="DP20" s="622"/>
      <c r="DQ20" s="626">
        <v>40754333</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21103</v>
      </c>
      <c r="S21" s="621"/>
      <c r="T21" s="621"/>
      <c r="U21" s="621"/>
      <c r="V21" s="621"/>
      <c r="W21" s="621"/>
      <c r="X21" s="621"/>
      <c r="Y21" s="622"/>
      <c r="Z21" s="673">
        <v>0</v>
      </c>
      <c r="AA21" s="673"/>
      <c r="AB21" s="673"/>
      <c r="AC21" s="673"/>
      <c r="AD21" s="674">
        <v>21103</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89657</v>
      </c>
      <c r="BH21" s="621"/>
      <c r="BI21" s="621"/>
      <c r="BJ21" s="621"/>
      <c r="BK21" s="621"/>
      <c r="BL21" s="621"/>
      <c r="BM21" s="621"/>
      <c r="BN21" s="622"/>
      <c r="BO21" s="673">
        <v>0.6</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694777</v>
      </c>
      <c r="S22" s="621"/>
      <c r="T22" s="621"/>
      <c r="U22" s="621"/>
      <c r="V22" s="621"/>
      <c r="W22" s="621"/>
      <c r="X22" s="621"/>
      <c r="Y22" s="622"/>
      <c r="Z22" s="673">
        <v>1</v>
      </c>
      <c r="AA22" s="673"/>
      <c r="AB22" s="673"/>
      <c r="AC22" s="673"/>
      <c r="AD22" s="674" t="s">
        <v>113</v>
      </c>
      <c r="AE22" s="674"/>
      <c r="AF22" s="674"/>
      <c r="AG22" s="674"/>
      <c r="AH22" s="674"/>
      <c r="AI22" s="674"/>
      <c r="AJ22" s="674"/>
      <c r="AK22" s="674"/>
      <c r="AL22" s="643" t="s">
        <v>113</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673031</v>
      </c>
      <c r="S23" s="621"/>
      <c r="T23" s="621"/>
      <c r="U23" s="621"/>
      <c r="V23" s="621"/>
      <c r="W23" s="621"/>
      <c r="X23" s="621"/>
      <c r="Y23" s="622"/>
      <c r="Z23" s="673">
        <v>1</v>
      </c>
      <c r="AA23" s="673"/>
      <c r="AB23" s="673"/>
      <c r="AC23" s="673"/>
      <c r="AD23" s="674">
        <v>27647</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733869</v>
      </c>
      <c r="BH23" s="621"/>
      <c r="BI23" s="621"/>
      <c r="BJ23" s="621"/>
      <c r="BK23" s="621"/>
      <c r="BL23" s="621"/>
      <c r="BM23" s="621"/>
      <c r="BN23" s="622"/>
      <c r="BO23" s="673">
        <v>4.5999999999999996</v>
      </c>
      <c r="BP23" s="673"/>
      <c r="BQ23" s="673"/>
      <c r="BR23" s="673"/>
      <c r="BS23" s="626" t="s">
        <v>113</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106905</v>
      </c>
      <c r="S24" s="621"/>
      <c r="T24" s="621"/>
      <c r="U24" s="621"/>
      <c r="V24" s="621"/>
      <c r="W24" s="621"/>
      <c r="X24" s="621"/>
      <c r="Y24" s="622"/>
      <c r="Z24" s="673">
        <v>0.2</v>
      </c>
      <c r="AA24" s="673"/>
      <c r="AB24" s="673"/>
      <c r="AC24" s="673"/>
      <c r="AD24" s="674" t="s">
        <v>113</v>
      </c>
      <c r="AE24" s="674"/>
      <c r="AF24" s="674"/>
      <c r="AG24" s="674"/>
      <c r="AH24" s="674"/>
      <c r="AI24" s="674"/>
      <c r="AJ24" s="674"/>
      <c r="AK24" s="674"/>
      <c r="AL24" s="643" t="s">
        <v>113</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25963501</v>
      </c>
      <c r="CS24" s="671"/>
      <c r="CT24" s="671"/>
      <c r="CU24" s="671"/>
      <c r="CV24" s="671"/>
      <c r="CW24" s="671"/>
      <c r="CX24" s="671"/>
      <c r="CY24" s="718"/>
      <c r="CZ24" s="722">
        <v>40.1</v>
      </c>
      <c r="DA24" s="723"/>
      <c r="DB24" s="723"/>
      <c r="DC24" s="724"/>
      <c r="DD24" s="717">
        <v>17192981</v>
      </c>
      <c r="DE24" s="671"/>
      <c r="DF24" s="671"/>
      <c r="DG24" s="671"/>
      <c r="DH24" s="671"/>
      <c r="DI24" s="671"/>
      <c r="DJ24" s="671"/>
      <c r="DK24" s="718"/>
      <c r="DL24" s="717">
        <v>16872177</v>
      </c>
      <c r="DM24" s="671"/>
      <c r="DN24" s="671"/>
      <c r="DO24" s="671"/>
      <c r="DP24" s="671"/>
      <c r="DQ24" s="671"/>
      <c r="DR24" s="671"/>
      <c r="DS24" s="671"/>
      <c r="DT24" s="671"/>
      <c r="DU24" s="671"/>
      <c r="DV24" s="718"/>
      <c r="DW24" s="719">
        <v>45.3</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8257904</v>
      </c>
      <c r="S25" s="621"/>
      <c r="T25" s="621"/>
      <c r="U25" s="621"/>
      <c r="V25" s="621"/>
      <c r="W25" s="621"/>
      <c r="X25" s="621"/>
      <c r="Y25" s="622"/>
      <c r="Z25" s="673">
        <v>12.4</v>
      </c>
      <c r="AA25" s="673"/>
      <c r="AB25" s="673"/>
      <c r="AC25" s="673"/>
      <c r="AD25" s="674" t="s">
        <v>113</v>
      </c>
      <c r="AE25" s="674"/>
      <c r="AF25" s="674"/>
      <c r="AG25" s="674"/>
      <c r="AH25" s="674"/>
      <c r="AI25" s="674"/>
      <c r="AJ25" s="674"/>
      <c r="AK25" s="674"/>
      <c r="AL25" s="643" t="s">
        <v>113</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7492070</v>
      </c>
      <c r="CS25" s="639"/>
      <c r="CT25" s="639"/>
      <c r="CU25" s="639"/>
      <c r="CV25" s="639"/>
      <c r="CW25" s="639"/>
      <c r="CX25" s="639"/>
      <c r="CY25" s="640"/>
      <c r="CZ25" s="623">
        <v>11.6</v>
      </c>
      <c r="DA25" s="641"/>
      <c r="DB25" s="641"/>
      <c r="DC25" s="642"/>
      <c r="DD25" s="626">
        <v>7033903</v>
      </c>
      <c r="DE25" s="639"/>
      <c r="DF25" s="639"/>
      <c r="DG25" s="639"/>
      <c r="DH25" s="639"/>
      <c r="DI25" s="639"/>
      <c r="DJ25" s="639"/>
      <c r="DK25" s="640"/>
      <c r="DL25" s="626">
        <v>6904806</v>
      </c>
      <c r="DM25" s="639"/>
      <c r="DN25" s="639"/>
      <c r="DO25" s="639"/>
      <c r="DP25" s="639"/>
      <c r="DQ25" s="639"/>
      <c r="DR25" s="639"/>
      <c r="DS25" s="639"/>
      <c r="DT25" s="639"/>
      <c r="DU25" s="639"/>
      <c r="DV25" s="640"/>
      <c r="DW25" s="643">
        <v>18.600000000000001</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4892134</v>
      </c>
      <c r="CS26" s="621"/>
      <c r="CT26" s="621"/>
      <c r="CU26" s="621"/>
      <c r="CV26" s="621"/>
      <c r="CW26" s="621"/>
      <c r="CX26" s="621"/>
      <c r="CY26" s="622"/>
      <c r="CZ26" s="623">
        <v>7.6</v>
      </c>
      <c r="DA26" s="641"/>
      <c r="DB26" s="641"/>
      <c r="DC26" s="642"/>
      <c r="DD26" s="626">
        <v>4486308</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4842073</v>
      </c>
      <c r="S27" s="621"/>
      <c r="T27" s="621"/>
      <c r="U27" s="621"/>
      <c r="V27" s="621"/>
      <c r="W27" s="621"/>
      <c r="X27" s="621"/>
      <c r="Y27" s="622"/>
      <c r="Z27" s="673">
        <v>7.2</v>
      </c>
      <c r="AA27" s="673"/>
      <c r="AB27" s="673"/>
      <c r="AC27" s="673"/>
      <c r="AD27" s="674" t="s">
        <v>113</v>
      </c>
      <c r="AE27" s="674"/>
      <c r="AF27" s="674"/>
      <c r="AG27" s="674"/>
      <c r="AH27" s="674"/>
      <c r="AI27" s="674"/>
      <c r="AJ27" s="674"/>
      <c r="AK27" s="674"/>
      <c r="AL27" s="643" t="s">
        <v>113</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16027034</v>
      </c>
      <c r="BH27" s="621"/>
      <c r="BI27" s="621"/>
      <c r="BJ27" s="621"/>
      <c r="BK27" s="621"/>
      <c r="BL27" s="621"/>
      <c r="BM27" s="621"/>
      <c r="BN27" s="622"/>
      <c r="BO27" s="673">
        <v>100</v>
      </c>
      <c r="BP27" s="673"/>
      <c r="BQ27" s="673"/>
      <c r="BR27" s="673"/>
      <c r="BS27" s="626">
        <v>179721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11798927</v>
      </c>
      <c r="CS27" s="639"/>
      <c r="CT27" s="639"/>
      <c r="CU27" s="639"/>
      <c r="CV27" s="639"/>
      <c r="CW27" s="639"/>
      <c r="CX27" s="639"/>
      <c r="CY27" s="640"/>
      <c r="CZ27" s="623">
        <v>18.2</v>
      </c>
      <c r="DA27" s="641"/>
      <c r="DB27" s="641"/>
      <c r="DC27" s="642"/>
      <c r="DD27" s="626">
        <v>3645505</v>
      </c>
      <c r="DE27" s="639"/>
      <c r="DF27" s="639"/>
      <c r="DG27" s="639"/>
      <c r="DH27" s="639"/>
      <c r="DI27" s="639"/>
      <c r="DJ27" s="639"/>
      <c r="DK27" s="640"/>
      <c r="DL27" s="626">
        <v>3642258</v>
      </c>
      <c r="DM27" s="639"/>
      <c r="DN27" s="639"/>
      <c r="DO27" s="639"/>
      <c r="DP27" s="639"/>
      <c r="DQ27" s="639"/>
      <c r="DR27" s="639"/>
      <c r="DS27" s="639"/>
      <c r="DT27" s="639"/>
      <c r="DU27" s="639"/>
      <c r="DV27" s="640"/>
      <c r="DW27" s="643">
        <v>9.8000000000000007</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1015730</v>
      </c>
      <c r="S28" s="621"/>
      <c r="T28" s="621"/>
      <c r="U28" s="621"/>
      <c r="V28" s="621"/>
      <c r="W28" s="621"/>
      <c r="X28" s="621"/>
      <c r="Y28" s="622"/>
      <c r="Z28" s="673">
        <v>1.5</v>
      </c>
      <c r="AA28" s="673"/>
      <c r="AB28" s="673"/>
      <c r="AC28" s="673"/>
      <c r="AD28" s="674">
        <v>68576</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6672504</v>
      </c>
      <c r="CS28" s="621"/>
      <c r="CT28" s="621"/>
      <c r="CU28" s="621"/>
      <c r="CV28" s="621"/>
      <c r="CW28" s="621"/>
      <c r="CX28" s="621"/>
      <c r="CY28" s="622"/>
      <c r="CZ28" s="623">
        <v>10.3</v>
      </c>
      <c r="DA28" s="641"/>
      <c r="DB28" s="641"/>
      <c r="DC28" s="642"/>
      <c r="DD28" s="626">
        <v>6513573</v>
      </c>
      <c r="DE28" s="621"/>
      <c r="DF28" s="621"/>
      <c r="DG28" s="621"/>
      <c r="DH28" s="621"/>
      <c r="DI28" s="621"/>
      <c r="DJ28" s="621"/>
      <c r="DK28" s="622"/>
      <c r="DL28" s="626">
        <v>6325113</v>
      </c>
      <c r="DM28" s="621"/>
      <c r="DN28" s="621"/>
      <c r="DO28" s="621"/>
      <c r="DP28" s="621"/>
      <c r="DQ28" s="621"/>
      <c r="DR28" s="621"/>
      <c r="DS28" s="621"/>
      <c r="DT28" s="621"/>
      <c r="DU28" s="621"/>
      <c r="DV28" s="622"/>
      <c r="DW28" s="643">
        <v>17</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414409</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6670929</v>
      </c>
      <c r="CS29" s="639"/>
      <c r="CT29" s="639"/>
      <c r="CU29" s="639"/>
      <c r="CV29" s="639"/>
      <c r="CW29" s="639"/>
      <c r="CX29" s="639"/>
      <c r="CY29" s="640"/>
      <c r="CZ29" s="623">
        <v>10.3</v>
      </c>
      <c r="DA29" s="641"/>
      <c r="DB29" s="641"/>
      <c r="DC29" s="642"/>
      <c r="DD29" s="626">
        <v>6511998</v>
      </c>
      <c r="DE29" s="639"/>
      <c r="DF29" s="639"/>
      <c r="DG29" s="639"/>
      <c r="DH29" s="639"/>
      <c r="DI29" s="639"/>
      <c r="DJ29" s="639"/>
      <c r="DK29" s="640"/>
      <c r="DL29" s="626">
        <v>6323538</v>
      </c>
      <c r="DM29" s="639"/>
      <c r="DN29" s="639"/>
      <c r="DO29" s="639"/>
      <c r="DP29" s="639"/>
      <c r="DQ29" s="639"/>
      <c r="DR29" s="639"/>
      <c r="DS29" s="639"/>
      <c r="DT29" s="639"/>
      <c r="DU29" s="639"/>
      <c r="DV29" s="640"/>
      <c r="DW29" s="643">
        <v>17</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1234574</v>
      </c>
      <c r="S30" s="621"/>
      <c r="T30" s="621"/>
      <c r="U30" s="621"/>
      <c r="V30" s="621"/>
      <c r="W30" s="621"/>
      <c r="X30" s="621"/>
      <c r="Y30" s="622"/>
      <c r="Z30" s="673">
        <v>1.8</v>
      </c>
      <c r="AA30" s="673"/>
      <c r="AB30" s="673"/>
      <c r="AC30" s="673"/>
      <c r="AD30" s="674" t="s">
        <v>113</v>
      </c>
      <c r="AE30" s="674"/>
      <c r="AF30" s="674"/>
      <c r="AG30" s="674"/>
      <c r="AH30" s="674"/>
      <c r="AI30" s="674"/>
      <c r="AJ30" s="674"/>
      <c r="AK30" s="674"/>
      <c r="AL30" s="643" t="s">
        <v>113</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92.2</v>
      </c>
      <c r="BN30" s="687"/>
      <c r="BO30" s="687"/>
      <c r="BP30" s="687"/>
      <c r="BQ30" s="689"/>
      <c r="BR30" s="686">
        <v>98.4</v>
      </c>
      <c r="BS30" s="687"/>
      <c r="BT30" s="687"/>
      <c r="BU30" s="687"/>
      <c r="BV30" s="687"/>
      <c r="BW30" s="687"/>
      <c r="BX30" s="688">
        <v>90.2</v>
      </c>
      <c r="BY30" s="687"/>
      <c r="BZ30" s="687"/>
      <c r="CA30" s="687"/>
      <c r="CB30" s="689"/>
      <c r="CD30" s="692"/>
      <c r="CE30" s="693"/>
      <c r="CF30" s="657" t="s">
        <v>292</v>
      </c>
      <c r="CG30" s="654"/>
      <c r="CH30" s="654"/>
      <c r="CI30" s="654"/>
      <c r="CJ30" s="654"/>
      <c r="CK30" s="654"/>
      <c r="CL30" s="654"/>
      <c r="CM30" s="654"/>
      <c r="CN30" s="654"/>
      <c r="CO30" s="654"/>
      <c r="CP30" s="654"/>
      <c r="CQ30" s="655"/>
      <c r="CR30" s="620">
        <v>6097013</v>
      </c>
      <c r="CS30" s="621"/>
      <c r="CT30" s="621"/>
      <c r="CU30" s="621"/>
      <c r="CV30" s="621"/>
      <c r="CW30" s="621"/>
      <c r="CX30" s="621"/>
      <c r="CY30" s="622"/>
      <c r="CZ30" s="623">
        <v>9.4</v>
      </c>
      <c r="DA30" s="641"/>
      <c r="DB30" s="641"/>
      <c r="DC30" s="642"/>
      <c r="DD30" s="626">
        <v>5938082</v>
      </c>
      <c r="DE30" s="621"/>
      <c r="DF30" s="621"/>
      <c r="DG30" s="621"/>
      <c r="DH30" s="621"/>
      <c r="DI30" s="621"/>
      <c r="DJ30" s="621"/>
      <c r="DK30" s="622"/>
      <c r="DL30" s="626">
        <v>5750082</v>
      </c>
      <c r="DM30" s="621"/>
      <c r="DN30" s="621"/>
      <c r="DO30" s="621"/>
      <c r="DP30" s="621"/>
      <c r="DQ30" s="621"/>
      <c r="DR30" s="621"/>
      <c r="DS30" s="621"/>
      <c r="DT30" s="621"/>
      <c r="DU30" s="621"/>
      <c r="DV30" s="622"/>
      <c r="DW30" s="643">
        <v>15.5</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2451785</v>
      </c>
      <c r="S31" s="621"/>
      <c r="T31" s="621"/>
      <c r="U31" s="621"/>
      <c r="V31" s="621"/>
      <c r="W31" s="621"/>
      <c r="X31" s="621"/>
      <c r="Y31" s="622"/>
      <c r="Z31" s="673">
        <v>3.7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94.1</v>
      </c>
      <c r="BN31" s="685"/>
      <c r="BO31" s="685"/>
      <c r="BP31" s="685"/>
      <c r="BQ31" s="649"/>
      <c r="BR31" s="684">
        <v>98.7</v>
      </c>
      <c r="BS31" s="639"/>
      <c r="BT31" s="639"/>
      <c r="BU31" s="639"/>
      <c r="BV31" s="639"/>
      <c r="BW31" s="639"/>
      <c r="BX31" s="675">
        <v>92.5</v>
      </c>
      <c r="BY31" s="685"/>
      <c r="BZ31" s="685"/>
      <c r="CA31" s="685"/>
      <c r="CB31" s="649"/>
      <c r="CD31" s="692"/>
      <c r="CE31" s="693"/>
      <c r="CF31" s="657" t="s">
        <v>296</v>
      </c>
      <c r="CG31" s="654"/>
      <c r="CH31" s="654"/>
      <c r="CI31" s="654"/>
      <c r="CJ31" s="654"/>
      <c r="CK31" s="654"/>
      <c r="CL31" s="654"/>
      <c r="CM31" s="654"/>
      <c r="CN31" s="654"/>
      <c r="CO31" s="654"/>
      <c r="CP31" s="654"/>
      <c r="CQ31" s="655"/>
      <c r="CR31" s="620">
        <v>573916</v>
      </c>
      <c r="CS31" s="639"/>
      <c r="CT31" s="639"/>
      <c r="CU31" s="639"/>
      <c r="CV31" s="639"/>
      <c r="CW31" s="639"/>
      <c r="CX31" s="639"/>
      <c r="CY31" s="640"/>
      <c r="CZ31" s="623">
        <v>0.9</v>
      </c>
      <c r="DA31" s="641"/>
      <c r="DB31" s="641"/>
      <c r="DC31" s="642"/>
      <c r="DD31" s="626">
        <v>573916</v>
      </c>
      <c r="DE31" s="639"/>
      <c r="DF31" s="639"/>
      <c r="DG31" s="639"/>
      <c r="DH31" s="639"/>
      <c r="DI31" s="639"/>
      <c r="DJ31" s="639"/>
      <c r="DK31" s="640"/>
      <c r="DL31" s="626">
        <v>573456</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1423436</v>
      </c>
      <c r="S32" s="621"/>
      <c r="T32" s="621"/>
      <c r="U32" s="621"/>
      <c r="V32" s="621"/>
      <c r="W32" s="621"/>
      <c r="X32" s="621"/>
      <c r="Y32" s="622"/>
      <c r="Z32" s="673">
        <v>2.1</v>
      </c>
      <c r="AA32" s="673"/>
      <c r="AB32" s="673"/>
      <c r="AC32" s="673"/>
      <c r="AD32" s="674">
        <v>3</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98.3</v>
      </c>
      <c r="BH32" s="605"/>
      <c r="BI32" s="605"/>
      <c r="BJ32" s="605"/>
      <c r="BK32" s="605"/>
      <c r="BL32" s="605"/>
      <c r="BM32" s="668">
        <v>89.7</v>
      </c>
      <c r="BN32" s="605"/>
      <c r="BO32" s="605"/>
      <c r="BP32" s="605"/>
      <c r="BQ32" s="662"/>
      <c r="BR32" s="683">
        <v>98.1</v>
      </c>
      <c r="BS32" s="605"/>
      <c r="BT32" s="605"/>
      <c r="BU32" s="605"/>
      <c r="BV32" s="605"/>
      <c r="BW32" s="605"/>
      <c r="BX32" s="668">
        <v>87</v>
      </c>
      <c r="BY32" s="605"/>
      <c r="BZ32" s="605"/>
      <c r="CA32" s="605"/>
      <c r="CB32" s="662"/>
      <c r="CD32" s="694"/>
      <c r="CE32" s="695"/>
      <c r="CF32" s="657" t="s">
        <v>299</v>
      </c>
      <c r="CG32" s="654"/>
      <c r="CH32" s="654"/>
      <c r="CI32" s="654"/>
      <c r="CJ32" s="654"/>
      <c r="CK32" s="654"/>
      <c r="CL32" s="654"/>
      <c r="CM32" s="654"/>
      <c r="CN32" s="654"/>
      <c r="CO32" s="654"/>
      <c r="CP32" s="654"/>
      <c r="CQ32" s="655"/>
      <c r="CR32" s="620">
        <v>1575</v>
      </c>
      <c r="CS32" s="621"/>
      <c r="CT32" s="621"/>
      <c r="CU32" s="621"/>
      <c r="CV32" s="621"/>
      <c r="CW32" s="621"/>
      <c r="CX32" s="621"/>
      <c r="CY32" s="622"/>
      <c r="CZ32" s="623">
        <v>0</v>
      </c>
      <c r="DA32" s="641"/>
      <c r="DB32" s="641"/>
      <c r="DC32" s="642"/>
      <c r="DD32" s="626">
        <v>1575</v>
      </c>
      <c r="DE32" s="621"/>
      <c r="DF32" s="621"/>
      <c r="DG32" s="621"/>
      <c r="DH32" s="621"/>
      <c r="DI32" s="621"/>
      <c r="DJ32" s="621"/>
      <c r="DK32" s="622"/>
      <c r="DL32" s="626">
        <v>1575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8235500</v>
      </c>
      <c r="S33" s="621"/>
      <c r="T33" s="621"/>
      <c r="U33" s="621"/>
      <c r="V33" s="621"/>
      <c r="W33" s="621"/>
      <c r="X33" s="621"/>
      <c r="Y33" s="622"/>
      <c r="Z33" s="673">
        <v>12.3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26549945</v>
      </c>
      <c r="CS33" s="639"/>
      <c r="CT33" s="639"/>
      <c r="CU33" s="639"/>
      <c r="CV33" s="639"/>
      <c r="CW33" s="639"/>
      <c r="CX33" s="639"/>
      <c r="CY33" s="640"/>
      <c r="CZ33" s="623">
        <v>41</v>
      </c>
      <c r="DA33" s="641"/>
      <c r="DB33" s="641"/>
      <c r="DC33" s="642"/>
      <c r="DD33" s="626">
        <v>21434265</v>
      </c>
      <c r="DE33" s="639"/>
      <c r="DF33" s="639"/>
      <c r="DG33" s="639"/>
      <c r="DH33" s="639"/>
      <c r="DI33" s="639"/>
      <c r="DJ33" s="639"/>
      <c r="DK33" s="640"/>
      <c r="DL33" s="626">
        <v>16002873</v>
      </c>
      <c r="DM33" s="639"/>
      <c r="DN33" s="639"/>
      <c r="DO33" s="639"/>
      <c r="DP33" s="639"/>
      <c r="DQ33" s="639"/>
      <c r="DR33" s="639"/>
      <c r="DS33" s="639"/>
      <c r="DT33" s="639"/>
      <c r="DU33" s="639"/>
      <c r="DV33" s="640"/>
      <c r="DW33" s="643">
        <v>43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7332324</v>
      </c>
      <c r="CS34" s="621"/>
      <c r="CT34" s="621"/>
      <c r="CU34" s="621"/>
      <c r="CV34" s="621"/>
      <c r="CW34" s="621"/>
      <c r="CX34" s="621"/>
      <c r="CY34" s="622"/>
      <c r="CZ34" s="623">
        <v>11.3</v>
      </c>
      <c r="DA34" s="641"/>
      <c r="DB34" s="641"/>
      <c r="DC34" s="642"/>
      <c r="DD34" s="626">
        <v>5764705</v>
      </c>
      <c r="DE34" s="621"/>
      <c r="DF34" s="621"/>
      <c r="DG34" s="621"/>
      <c r="DH34" s="621"/>
      <c r="DI34" s="621"/>
      <c r="DJ34" s="621"/>
      <c r="DK34" s="622"/>
      <c r="DL34" s="626">
        <v>4079109</v>
      </c>
      <c r="DM34" s="621"/>
      <c r="DN34" s="621"/>
      <c r="DO34" s="621"/>
      <c r="DP34" s="621"/>
      <c r="DQ34" s="621"/>
      <c r="DR34" s="621"/>
      <c r="DS34" s="621"/>
      <c r="DT34" s="621"/>
      <c r="DU34" s="621"/>
      <c r="DV34" s="622"/>
      <c r="DW34" s="643">
        <v>11</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1924800</v>
      </c>
      <c r="S35" s="621"/>
      <c r="T35" s="621"/>
      <c r="U35" s="621"/>
      <c r="V35" s="621"/>
      <c r="W35" s="621"/>
      <c r="X35" s="621"/>
      <c r="Y35" s="622"/>
      <c r="Z35" s="673">
        <v>2.9</v>
      </c>
      <c r="AA35" s="673"/>
      <c r="AB35" s="673"/>
      <c r="AC35" s="673"/>
      <c r="AD35" s="674" t="s">
        <v>113</v>
      </c>
      <c r="AE35" s="674"/>
      <c r="AF35" s="674"/>
      <c r="AG35" s="674"/>
      <c r="AH35" s="674"/>
      <c r="AI35" s="674"/>
      <c r="AJ35" s="674"/>
      <c r="AK35" s="674"/>
      <c r="AL35" s="643" t="s">
        <v>113</v>
      </c>
      <c r="AM35" s="675"/>
      <c r="AN35" s="675"/>
      <c r="AO35" s="676"/>
      <c r="AP35" s="188"/>
      <c r="AQ35" s="677" t="s">
        <v>307</v>
      </c>
      <c r="AR35" s="678"/>
      <c r="AS35" s="678"/>
      <c r="AT35" s="678"/>
      <c r="AU35" s="678"/>
      <c r="AV35" s="678"/>
      <c r="AW35" s="678"/>
      <c r="AX35" s="678"/>
      <c r="AY35" s="679"/>
      <c r="AZ35" s="670">
        <v>9960557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1044141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1171959</v>
      </c>
      <c r="CS35" s="639"/>
      <c r="CT35" s="639"/>
      <c r="CU35" s="639"/>
      <c r="CV35" s="639"/>
      <c r="CW35" s="639"/>
      <c r="CX35" s="639"/>
      <c r="CY35" s="640"/>
      <c r="CZ35" s="623">
        <v>1.8</v>
      </c>
      <c r="DA35" s="641"/>
      <c r="DB35" s="641"/>
      <c r="DC35" s="642"/>
      <c r="DD35" s="626">
        <v>1036971</v>
      </c>
      <c r="DE35" s="639"/>
      <c r="DF35" s="639"/>
      <c r="DG35" s="639"/>
      <c r="DH35" s="639"/>
      <c r="DI35" s="639"/>
      <c r="DJ35" s="639"/>
      <c r="DK35" s="640"/>
      <c r="DL35" s="626">
        <v>699954</v>
      </c>
      <c r="DM35" s="639"/>
      <c r="DN35" s="639"/>
      <c r="DO35" s="639"/>
      <c r="DP35" s="639"/>
      <c r="DQ35" s="639"/>
      <c r="DR35" s="639"/>
      <c r="DS35" s="639"/>
      <c r="DT35" s="639"/>
      <c r="DU35" s="639"/>
      <c r="DV35" s="640"/>
      <c r="DW35" s="643">
        <v>1.9</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66805653</v>
      </c>
      <c r="S36" s="661"/>
      <c r="T36" s="661"/>
      <c r="U36" s="661"/>
      <c r="V36" s="661"/>
      <c r="W36" s="661"/>
      <c r="X36" s="661"/>
      <c r="Y36" s="664"/>
      <c r="Z36" s="665">
        <v>100</v>
      </c>
      <c r="AA36" s="665"/>
      <c r="AB36" s="665"/>
      <c r="AC36" s="665"/>
      <c r="AD36" s="666">
        <v>35292264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3315359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812844</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9891040</v>
      </c>
      <c r="CS36" s="621"/>
      <c r="CT36" s="621"/>
      <c r="CU36" s="621"/>
      <c r="CV36" s="621"/>
      <c r="CW36" s="621"/>
      <c r="CX36" s="621"/>
      <c r="CY36" s="622"/>
      <c r="CZ36" s="623">
        <v>15.3</v>
      </c>
      <c r="DA36" s="641"/>
      <c r="DB36" s="641"/>
      <c r="DC36" s="642"/>
      <c r="DD36" s="626">
        <v>8563080</v>
      </c>
      <c r="DE36" s="621"/>
      <c r="DF36" s="621"/>
      <c r="DG36" s="621"/>
      <c r="DH36" s="621"/>
      <c r="DI36" s="621"/>
      <c r="DJ36" s="621"/>
      <c r="DK36" s="622"/>
      <c r="DL36" s="626">
        <v>5581876</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2118922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18506</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4145852</v>
      </c>
      <c r="CS37" s="639"/>
      <c r="CT37" s="639"/>
      <c r="CU37" s="639"/>
      <c r="CV37" s="639"/>
      <c r="CW37" s="639"/>
      <c r="CX37" s="639"/>
      <c r="CY37" s="640"/>
      <c r="CZ37" s="623">
        <v>6.4</v>
      </c>
      <c r="DA37" s="641"/>
      <c r="DB37" s="641"/>
      <c r="DC37" s="642"/>
      <c r="DD37" s="626">
        <v>4091752</v>
      </c>
      <c r="DE37" s="639"/>
      <c r="DF37" s="639"/>
      <c r="DG37" s="639"/>
      <c r="DH37" s="639"/>
      <c r="DI37" s="639"/>
      <c r="DJ37" s="639"/>
      <c r="DK37" s="640"/>
      <c r="DL37" s="626">
        <v>2757951</v>
      </c>
      <c r="DM37" s="639"/>
      <c r="DN37" s="639"/>
      <c r="DO37" s="639"/>
      <c r="DP37" s="639"/>
      <c r="DQ37" s="639"/>
      <c r="DR37" s="639"/>
      <c r="DS37" s="639"/>
      <c r="DT37" s="639"/>
      <c r="DU37" s="639"/>
      <c r="DV37" s="640"/>
      <c r="DW37" s="643">
        <v>7.4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106458</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31899</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6594697</v>
      </c>
      <c r="CS38" s="621"/>
      <c r="CT38" s="621"/>
      <c r="CU38" s="621"/>
      <c r="CV38" s="621"/>
      <c r="CW38" s="621"/>
      <c r="CX38" s="621"/>
      <c r="CY38" s="622"/>
      <c r="CZ38" s="623">
        <v>10.199999999999999</v>
      </c>
      <c r="DA38" s="641"/>
      <c r="DB38" s="641"/>
      <c r="DC38" s="642"/>
      <c r="DD38" s="626">
        <v>5841975</v>
      </c>
      <c r="DE38" s="621"/>
      <c r="DF38" s="621"/>
      <c r="DG38" s="621"/>
      <c r="DH38" s="621"/>
      <c r="DI38" s="621"/>
      <c r="DJ38" s="621"/>
      <c r="DK38" s="622"/>
      <c r="DL38" s="626">
        <v>5641934</v>
      </c>
      <c r="DM38" s="621"/>
      <c r="DN38" s="621"/>
      <c r="DO38" s="621"/>
      <c r="DP38" s="621"/>
      <c r="DQ38" s="621"/>
      <c r="DR38" s="621"/>
      <c r="DS38" s="621"/>
      <c r="DT38" s="621"/>
      <c r="DU38" s="621"/>
      <c r="DV38" s="622"/>
      <c r="DW38" s="643">
        <v>15.2</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v>50501</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815885</v>
      </c>
      <c r="CS39" s="639"/>
      <c r="CT39" s="639"/>
      <c r="CU39" s="639"/>
      <c r="CV39" s="639"/>
      <c r="CW39" s="639"/>
      <c r="CX39" s="639"/>
      <c r="CY39" s="640"/>
      <c r="CZ39" s="623">
        <v>1.3</v>
      </c>
      <c r="DA39" s="641"/>
      <c r="DB39" s="641"/>
      <c r="DC39" s="642"/>
      <c r="DD39" s="626">
        <v>204494</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983067</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131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744040</v>
      </c>
      <c r="CS40" s="621"/>
      <c r="CT40" s="621"/>
      <c r="CU40" s="621"/>
      <c r="CV40" s="621"/>
      <c r="CW40" s="621"/>
      <c r="CX40" s="621"/>
      <c r="CY40" s="622"/>
      <c r="CZ40" s="623">
        <v>1.1000000000000001</v>
      </c>
      <c r="DA40" s="641"/>
      <c r="DB40" s="641"/>
      <c r="DC40" s="642"/>
      <c r="DD40" s="626">
        <v>23040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3386250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12209809</v>
      </c>
      <c r="CS42" s="621"/>
      <c r="CT42" s="621"/>
      <c r="CU42" s="621"/>
      <c r="CV42" s="621"/>
      <c r="CW42" s="621"/>
      <c r="CX42" s="621"/>
      <c r="CY42" s="622"/>
      <c r="CZ42" s="623">
        <v>18.899999999999999</v>
      </c>
      <c r="DA42" s="624"/>
      <c r="DB42" s="624"/>
      <c r="DC42" s="625"/>
      <c r="DD42" s="626">
        <v>2127087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396983</v>
      </c>
      <c r="CS43" s="639"/>
      <c r="CT43" s="639"/>
      <c r="CU43" s="639"/>
      <c r="CV43" s="639"/>
      <c r="CW43" s="639"/>
      <c r="CX43" s="639"/>
      <c r="CY43" s="640"/>
      <c r="CZ43" s="623">
        <v>0.6</v>
      </c>
      <c r="DA43" s="641"/>
      <c r="DB43" s="641"/>
      <c r="DC43" s="642"/>
      <c r="DD43" s="626" t="s">
        <v>113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10826780</v>
      </c>
      <c r="CS44" s="621"/>
      <c r="CT44" s="621"/>
      <c r="CU44" s="621"/>
      <c r="CV44" s="621"/>
      <c r="CW44" s="621"/>
      <c r="CX44" s="621"/>
      <c r="CY44" s="622"/>
      <c r="CZ44" s="623">
        <v>16.7</v>
      </c>
      <c r="DA44" s="624"/>
      <c r="DB44" s="624"/>
      <c r="DC44" s="625"/>
      <c r="DD44" s="626">
        <v>2064135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4098664</v>
      </c>
      <c r="CS45" s="639"/>
      <c r="CT45" s="639"/>
      <c r="CU45" s="639"/>
      <c r="CV45" s="639"/>
      <c r="CW45" s="639"/>
      <c r="CX45" s="639"/>
      <c r="CY45" s="640"/>
      <c r="CZ45" s="623">
        <v>6.3</v>
      </c>
      <c r="DA45" s="641"/>
      <c r="DB45" s="641"/>
      <c r="DC45" s="642"/>
      <c r="DD45" s="626">
        <v>85581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6301642</v>
      </c>
      <c r="CS46" s="621"/>
      <c r="CT46" s="621"/>
      <c r="CU46" s="621"/>
      <c r="CV46" s="621"/>
      <c r="CW46" s="621"/>
      <c r="CX46" s="621"/>
      <c r="CY46" s="622"/>
      <c r="CZ46" s="623">
        <v>9.6999999999999993</v>
      </c>
      <c r="DA46" s="624"/>
      <c r="DB46" s="624"/>
      <c r="DC46" s="625"/>
      <c r="DD46" s="626">
        <v>1893005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1383029</v>
      </c>
      <c r="CS47" s="639"/>
      <c r="CT47" s="639"/>
      <c r="CU47" s="639"/>
      <c r="CV47" s="639"/>
      <c r="CW47" s="639"/>
      <c r="CX47" s="639"/>
      <c r="CY47" s="640"/>
      <c r="CZ47" s="623">
        <v>2.1</v>
      </c>
      <c r="DA47" s="641"/>
      <c r="DB47" s="641"/>
      <c r="DC47" s="642"/>
      <c r="DD47" s="626">
        <v>62952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64723255</v>
      </c>
      <c r="CS49" s="605"/>
      <c r="CT49" s="605"/>
      <c r="CU49" s="605"/>
      <c r="CV49" s="605"/>
      <c r="CW49" s="605"/>
      <c r="CX49" s="605"/>
      <c r="CY49" s="606"/>
      <c r="CZ49" s="607">
        <v>100</v>
      </c>
      <c r="DA49" s="608"/>
      <c r="DB49" s="608"/>
      <c r="DC49" s="609"/>
      <c r="DD49" s="610">
        <v>40754333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67863</v>
      </c>
      <c r="R7" s="1134"/>
      <c r="S7" s="1134"/>
      <c r="T7" s="1134"/>
      <c r="U7" s="1134"/>
      <c r="V7" s="1134">
        <v>65813</v>
      </c>
      <c r="W7" s="1134"/>
      <c r="X7" s="1134"/>
      <c r="Y7" s="1134"/>
      <c r="Z7" s="1134"/>
      <c r="AA7" s="1134">
        <v>2050</v>
      </c>
      <c r="AB7" s="1134"/>
      <c r="AC7" s="1134"/>
      <c r="AD7" s="1134"/>
      <c r="AE7" s="1135"/>
      <c r="AF7" s="1136">
        <v>1588</v>
      </c>
      <c r="AG7" s="1137"/>
      <c r="AH7" s="1137"/>
      <c r="AI7" s="1137"/>
      <c r="AJ7" s="1138"/>
      <c r="AK7" s="1120">
        <v>1192</v>
      </c>
      <c r="AL7" s="1121"/>
      <c r="AM7" s="1121"/>
      <c r="AN7" s="1121"/>
      <c r="AO7" s="1121"/>
      <c r="AP7" s="1121">
        <v>67642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559</v>
      </c>
      <c r="BS7" s="1124" t="s">
        <v>560</v>
      </c>
      <c r="BT7" s="1125"/>
      <c r="BU7" s="1125"/>
      <c r="BV7" s="1125"/>
      <c r="BW7" s="1125"/>
      <c r="BX7" s="1125"/>
      <c r="BY7" s="1125"/>
      <c r="BZ7" s="1125"/>
      <c r="CA7" s="1125"/>
      <c r="CB7" s="1125"/>
      <c r="CC7" s="1125"/>
      <c r="CD7" s="1125"/>
      <c r="CE7" s="1125"/>
      <c r="CF7" s="1125"/>
      <c r="CG7" s="1126"/>
      <c r="CH7" s="1117">
        <v>-16</v>
      </c>
      <c r="CI7" s="1118"/>
      <c r="CJ7" s="1118"/>
      <c r="CK7" s="1118"/>
      <c r="CL7" s="1119"/>
      <c r="CM7" s="1117">
        <v>256</v>
      </c>
      <c r="CN7" s="1118"/>
      <c r="CO7" s="1118"/>
      <c r="CP7" s="1118"/>
      <c r="CQ7" s="1119"/>
      <c r="CR7" s="1117">
        <v>5</v>
      </c>
      <c r="CS7" s="1118"/>
      <c r="CT7" s="1118"/>
      <c r="CU7" s="1118"/>
      <c r="CV7" s="1119"/>
      <c r="CW7" s="1117" t="s">
        <v>547</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54</v>
      </c>
      <c r="R8" s="1073"/>
      <c r="S8" s="1073"/>
      <c r="T8" s="1073"/>
      <c r="U8" s="1073"/>
      <c r="V8" s="1073">
        <v>41</v>
      </c>
      <c r="W8" s="1073"/>
      <c r="X8" s="1073"/>
      <c r="Y8" s="1073"/>
      <c r="Z8" s="1073"/>
      <c r="AA8" s="1073">
        <v>13</v>
      </c>
      <c r="AB8" s="1073"/>
      <c r="AC8" s="1073"/>
      <c r="AD8" s="1073"/>
      <c r="AE8" s="1074"/>
      <c r="AF8" s="1048">
        <v>13</v>
      </c>
      <c r="AG8" s="1049"/>
      <c r="AH8" s="1049"/>
      <c r="AI8" s="1049"/>
      <c r="AJ8" s="1050"/>
      <c r="AK8" s="1115">
        <v>23</v>
      </c>
      <c r="AL8" s="1116"/>
      <c r="AM8" s="1116"/>
      <c r="AN8" s="1116"/>
      <c r="AO8" s="1116"/>
      <c r="AP8" s="1116">
        <v>48</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561</v>
      </c>
      <c r="BT8" s="1044"/>
      <c r="BU8" s="1044"/>
      <c r="BV8" s="1044"/>
      <c r="BW8" s="1044"/>
      <c r="BX8" s="1044"/>
      <c r="BY8" s="1044"/>
      <c r="BZ8" s="1044"/>
      <c r="CA8" s="1044"/>
      <c r="CB8" s="1044"/>
      <c r="CC8" s="1044"/>
      <c r="CD8" s="1044"/>
      <c r="CE8" s="1044"/>
      <c r="CF8" s="1044"/>
      <c r="CG8" s="1045"/>
      <c r="CH8" s="1018">
        <v>1</v>
      </c>
      <c r="CI8" s="1019"/>
      <c r="CJ8" s="1019"/>
      <c r="CK8" s="1019"/>
      <c r="CL8" s="1020"/>
      <c r="CM8" s="1018">
        <v>89</v>
      </c>
      <c r="CN8" s="1019"/>
      <c r="CO8" s="1019"/>
      <c r="CP8" s="1019"/>
      <c r="CQ8" s="1020"/>
      <c r="CR8" s="1018">
        <v>35</v>
      </c>
      <c r="CS8" s="1019"/>
      <c r="CT8" s="1019"/>
      <c r="CU8" s="1019"/>
      <c r="CV8" s="1020"/>
      <c r="CW8" s="1018">
        <v>1</v>
      </c>
      <c r="CX8" s="1019"/>
      <c r="CY8" s="1019"/>
      <c r="CZ8" s="1019"/>
      <c r="DA8" s="1020"/>
      <c r="DB8" s="1018" t="s">
        <v>549</v>
      </c>
      <c r="DC8" s="1019"/>
      <c r="DD8" s="1019"/>
      <c r="DE8" s="1019"/>
      <c r="DF8" s="1020"/>
      <c r="DG8" s="1018" t="s">
        <v>547</v>
      </c>
      <c r="DH8" s="1019"/>
      <c r="DI8" s="1019"/>
      <c r="DJ8" s="1019"/>
      <c r="DK8" s="1020"/>
      <c r="DL8" s="1018" t="s">
        <v>547</v>
      </c>
      <c r="DM8" s="1019"/>
      <c r="DN8" s="1019"/>
      <c r="DO8" s="1019"/>
      <c r="DP8" s="1020"/>
      <c r="DQ8" s="1018" t="s">
        <v>547</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41</v>
      </c>
      <c r="R9" s="1073"/>
      <c r="S9" s="1073"/>
      <c r="T9" s="1073"/>
      <c r="U9" s="1073"/>
      <c r="V9" s="1073">
        <v>34</v>
      </c>
      <c r="W9" s="1073"/>
      <c r="X9" s="1073"/>
      <c r="Y9" s="1073"/>
      <c r="Z9" s="1073"/>
      <c r="AA9" s="1073">
        <v>7</v>
      </c>
      <c r="AB9" s="1073"/>
      <c r="AC9" s="1073"/>
      <c r="AD9" s="1073"/>
      <c r="AE9" s="1074"/>
      <c r="AF9" s="1048">
        <v>7</v>
      </c>
      <c r="AG9" s="1049"/>
      <c r="AH9" s="1049"/>
      <c r="AI9" s="1049"/>
      <c r="AJ9" s="1050"/>
      <c r="AK9" s="1115" t="s">
        <v>547</v>
      </c>
      <c r="AL9" s="1116"/>
      <c r="AM9" s="1116"/>
      <c r="AN9" s="1116"/>
      <c r="AO9" s="1116"/>
      <c r="AP9" s="1116" t="s">
        <v>548</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562</v>
      </c>
      <c r="BT9" s="1044"/>
      <c r="BU9" s="1044"/>
      <c r="BV9" s="1044"/>
      <c r="BW9" s="1044"/>
      <c r="BX9" s="1044"/>
      <c r="BY9" s="1044"/>
      <c r="BZ9" s="1044"/>
      <c r="CA9" s="1044"/>
      <c r="CB9" s="1044"/>
      <c r="CC9" s="1044"/>
      <c r="CD9" s="1044"/>
      <c r="CE9" s="1044"/>
      <c r="CF9" s="1044"/>
      <c r="CG9" s="1045"/>
      <c r="CH9" s="1018">
        <v>0</v>
      </c>
      <c r="CI9" s="1019"/>
      <c r="CJ9" s="1019"/>
      <c r="CK9" s="1019"/>
      <c r="CL9" s="1020"/>
      <c r="CM9" s="1018">
        <v>10</v>
      </c>
      <c r="CN9" s="1019"/>
      <c r="CO9" s="1019"/>
      <c r="CP9" s="1019"/>
      <c r="CQ9" s="1020"/>
      <c r="CR9" s="1018">
        <v>5</v>
      </c>
      <c r="CS9" s="1019"/>
      <c r="CT9" s="1019"/>
      <c r="CU9" s="1019"/>
      <c r="CV9" s="1020"/>
      <c r="CW9" s="1018">
        <v>1</v>
      </c>
      <c r="CX9" s="1019"/>
      <c r="CY9" s="1019"/>
      <c r="CZ9" s="1019"/>
      <c r="DA9" s="1020"/>
      <c r="DB9" s="1018" t="s">
        <v>547</v>
      </c>
      <c r="DC9" s="1019"/>
      <c r="DD9" s="1019"/>
      <c r="DE9" s="1019"/>
      <c r="DF9" s="1020"/>
      <c r="DG9" s="1018" t="s">
        <v>547</v>
      </c>
      <c r="DH9" s="1019"/>
      <c r="DI9" s="1019"/>
      <c r="DJ9" s="1019"/>
      <c r="DK9" s="1020"/>
      <c r="DL9" s="1018" t="s">
        <v>549</v>
      </c>
      <c r="DM9" s="1019"/>
      <c r="DN9" s="1019"/>
      <c r="DO9" s="1019"/>
      <c r="DP9" s="1020"/>
      <c r="DQ9" s="1018" t="s">
        <v>549</v>
      </c>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135</v>
      </c>
      <c r="R10" s="1073"/>
      <c r="S10" s="1073"/>
      <c r="T10" s="1073"/>
      <c r="U10" s="1073"/>
      <c r="V10" s="1073">
        <v>123</v>
      </c>
      <c r="W10" s="1073"/>
      <c r="X10" s="1073"/>
      <c r="Y10" s="1073"/>
      <c r="Z10" s="1073"/>
      <c r="AA10" s="1073">
        <v>12</v>
      </c>
      <c r="AB10" s="1073"/>
      <c r="AC10" s="1073"/>
      <c r="AD10" s="1073"/>
      <c r="AE10" s="1074"/>
      <c r="AF10" s="1048">
        <v>12</v>
      </c>
      <c r="AG10" s="1049"/>
      <c r="AH10" s="1049"/>
      <c r="AI10" s="1049"/>
      <c r="AJ10" s="1050"/>
      <c r="AK10" s="1115">
        <v>72</v>
      </c>
      <c r="AL10" s="1116"/>
      <c r="AM10" s="1116"/>
      <c r="AN10" s="1116"/>
      <c r="AO10" s="1116"/>
      <c r="AP10" s="1116" t="s">
        <v>548</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563</v>
      </c>
      <c r="BT10" s="1044"/>
      <c r="BU10" s="1044"/>
      <c r="BV10" s="1044"/>
      <c r="BW10" s="1044"/>
      <c r="BX10" s="1044"/>
      <c r="BY10" s="1044"/>
      <c r="BZ10" s="1044"/>
      <c r="CA10" s="1044"/>
      <c r="CB10" s="1044"/>
      <c r="CC10" s="1044"/>
      <c r="CD10" s="1044"/>
      <c r="CE10" s="1044"/>
      <c r="CF10" s="1044"/>
      <c r="CG10" s="1045"/>
      <c r="CH10" s="1018">
        <v>19</v>
      </c>
      <c r="CI10" s="1019"/>
      <c r="CJ10" s="1019"/>
      <c r="CK10" s="1019"/>
      <c r="CL10" s="1020"/>
      <c r="CM10" s="1018">
        <v>122</v>
      </c>
      <c r="CN10" s="1019"/>
      <c r="CO10" s="1019"/>
      <c r="CP10" s="1019"/>
      <c r="CQ10" s="1020"/>
      <c r="CR10" s="1018">
        <v>45</v>
      </c>
      <c r="CS10" s="1019"/>
      <c r="CT10" s="1019"/>
      <c r="CU10" s="1019"/>
      <c r="CV10" s="1020"/>
      <c r="CW10" s="1018" t="s">
        <v>547</v>
      </c>
      <c r="CX10" s="1019"/>
      <c r="CY10" s="1019"/>
      <c r="CZ10" s="1019"/>
      <c r="DA10" s="1020"/>
      <c r="DB10" s="1018" t="s">
        <v>549</v>
      </c>
      <c r="DC10" s="1019"/>
      <c r="DD10" s="1019"/>
      <c r="DE10" s="1019"/>
      <c r="DF10" s="1020"/>
      <c r="DG10" s="1018" t="s">
        <v>549</v>
      </c>
      <c r="DH10" s="1019"/>
      <c r="DI10" s="1019"/>
      <c r="DJ10" s="1019"/>
      <c r="DK10" s="1020"/>
      <c r="DL10" s="1018" t="s">
        <v>549</v>
      </c>
      <c r="DM10" s="1019"/>
      <c r="DN10" s="1019"/>
      <c r="DO10" s="1019"/>
      <c r="DP10" s="1020"/>
      <c r="DQ10" s="1018" t="s">
        <v>549</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564</v>
      </c>
      <c r="BT11" s="1044"/>
      <c r="BU11" s="1044"/>
      <c r="BV11" s="1044"/>
      <c r="BW11" s="1044"/>
      <c r="BX11" s="1044"/>
      <c r="BY11" s="1044"/>
      <c r="BZ11" s="1044"/>
      <c r="CA11" s="1044"/>
      <c r="CB11" s="1044"/>
      <c r="CC11" s="1044"/>
      <c r="CD11" s="1044"/>
      <c r="CE11" s="1044"/>
      <c r="CF11" s="1044"/>
      <c r="CG11" s="1045"/>
      <c r="CH11" s="1018">
        <v>3</v>
      </c>
      <c r="CI11" s="1019"/>
      <c r="CJ11" s="1019"/>
      <c r="CK11" s="1019"/>
      <c r="CL11" s="1020"/>
      <c r="CM11" s="1018">
        <v>53</v>
      </c>
      <c r="CN11" s="1019"/>
      <c r="CO11" s="1019"/>
      <c r="CP11" s="1019"/>
      <c r="CQ11" s="1020"/>
      <c r="CR11" s="1018">
        <v>45</v>
      </c>
      <c r="CS11" s="1019"/>
      <c r="CT11" s="1019"/>
      <c r="CU11" s="1019"/>
      <c r="CV11" s="1020"/>
      <c r="CW11" s="1018">
        <v>1</v>
      </c>
      <c r="CX11" s="1019"/>
      <c r="CY11" s="1019"/>
      <c r="CZ11" s="1019"/>
      <c r="DA11" s="1020"/>
      <c r="DB11" s="1018" t="s">
        <v>549</v>
      </c>
      <c r="DC11" s="1019"/>
      <c r="DD11" s="1019"/>
      <c r="DE11" s="1019"/>
      <c r="DF11" s="1020"/>
      <c r="DG11" s="1018" t="s">
        <v>549</v>
      </c>
      <c r="DH11" s="1019"/>
      <c r="DI11" s="1019"/>
      <c r="DJ11" s="1019"/>
      <c r="DK11" s="1020"/>
      <c r="DL11" s="1018" t="s">
        <v>547</v>
      </c>
      <c r="DM11" s="1019"/>
      <c r="DN11" s="1019"/>
      <c r="DO11" s="1019"/>
      <c r="DP11" s="1020"/>
      <c r="DQ11" s="1018" t="s">
        <v>549</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565</v>
      </c>
      <c r="BT12" s="1044"/>
      <c r="BU12" s="1044"/>
      <c r="BV12" s="1044"/>
      <c r="BW12" s="1044"/>
      <c r="BX12" s="1044"/>
      <c r="BY12" s="1044"/>
      <c r="BZ12" s="1044"/>
      <c r="CA12" s="1044"/>
      <c r="CB12" s="1044"/>
      <c r="CC12" s="1044"/>
      <c r="CD12" s="1044"/>
      <c r="CE12" s="1044"/>
      <c r="CF12" s="1044"/>
      <c r="CG12" s="1045"/>
      <c r="CH12" s="1018">
        <v>0</v>
      </c>
      <c r="CI12" s="1019"/>
      <c r="CJ12" s="1019"/>
      <c r="CK12" s="1019"/>
      <c r="CL12" s="1020"/>
      <c r="CM12" s="1018">
        <v>33</v>
      </c>
      <c r="CN12" s="1019"/>
      <c r="CO12" s="1019"/>
      <c r="CP12" s="1019"/>
      <c r="CQ12" s="1020"/>
      <c r="CR12" s="1018">
        <v>10</v>
      </c>
      <c r="CS12" s="1019"/>
      <c r="CT12" s="1019"/>
      <c r="CU12" s="1019"/>
      <c r="CV12" s="1020"/>
      <c r="CW12" s="1018">
        <v>3</v>
      </c>
      <c r="CX12" s="1019"/>
      <c r="CY12" s="1019"/>
      <c r="CZ12" s="1019"/>
      <c r="DA12" s="1020"/>
      <c r="DB12" s="1018" t="s">
        <v>549</v>
      </c>
      <c r="DC12" s="1019"/>
      <c r="DD12" s="1019"/>
      <c r="DE12" s="1019"/>
      <c r="DF12" s="1020"/>
      <c r="DG12" s="1018" t="s">
        <v>549</v>
      </c>
      <c r="DH12" s="1019"/>
      <c r="DI12" s="1019"/>
      <c r="DJ12" s="1019"/>
      <c r="DK12" s="1020"/>
      <c r="DL12" s="1018" t="s">
        <v>549</v>
      </c>
      <c r="DM12" s="1019"/>
      <c r="DN12" s="1019"/>
      <c r="DO12" s="1019"/>
      <c r="DP12" s="1020"/>
      <c r="DQ12" s="1018" t="s">
        <v>547</v>
      </c>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t="s">
        <v>566</v>
      </c>
      <c r="BT13" s="1044"/>
      <c r="BU13" s="1044"/>
      <c r="BV13" s="1044"/>
      <c r="BW13" s="1044"/>
      <c r="BX13" s="1044"/>
      <c r="BY13" s="1044"/>
      <c r="BZ13" s="1044"/>
      <c r="CA13" s="1044"/>
      <c r="CB13" s="1044"/>
      <c r="CC13" s="1044"/>
      <c r="CD13" s="1044"/>
      <c r="CE13" s="1044"/>
      <c r="CF13" s="1044"/>
      <c r="CG13" s="1045"/>
      <c r="CH13" s="1018">
        <v>91</v>
      </c>
      <c r="CI13" s="1019"/>
      <c r="CJ13" s="1019"/>
      <c r="CK13" s="1019"/>
      <c r="CL13" s="1020"/>
      <c r="CM13" s="1018">
        <v>515</v>
      </c>
      <c r="CN13" s="1019"/>
      <c r="CO13" s="1019"/>
      <c r="CP13" s="1019"/>
      <c r="CQ13" s="1020"/>
      <c r="CR13" s="1018">
        <v>50</v>
      </c>
      <c r="CS13" s="1019"/>
      <c r="CT13" s="1019"/>
      <c r="CU13" s="1019"/>
      <c r="CV13" s="1020"/>
      <c r="CW13" s="1018" t="s">
        <v>547</v>
      </c>
      <c r="CX13" s="1019"/>
      <c r="CY13" s="1019"/>
      <c r="CZ13" s="1019"/>
      <c r="DA13" s="1020"/>
      <c r="DB13" s="1018" t="s">
        <v>547</v>
      </c>
      <c r="DC13" s="1019"/>
      <c r="DD13" s="1019"/>
      <c r="DE13" s="1019"/>
      <c r="DF13" s="1020"/>
      <c r="DG13" s="1018" t="s">
        <v>549</v>
      </c>
      <c r="DH13" s="1019"/>
      <c r="DI13" s="1019"/>
      <c r="DJ13" s="1019"/>
      <c r="DK13" s="1020"/>
      <c r="DL13" s="1018" t="s">
        <v>549</v>
      </c>
      <c r="DM13" s="1019"/>
      <c r="DN13" s="1019"/>
      <c r="DO13" s="1019"/>
      <c r="DP13" s="1020"/>
      <c r="DQ13" s="1018" t="s">
        <v>549</v>
      </c>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567</v>
      </c>
      <c r="BT14" s="1044"/>
      <c r="BU14" s="1044"/>
      <c r="BV14" s="1044"/>
      <c r="BW14" s="1044"/>
      <c r="BX14" s="1044"/>
      <c r="BY14" s="1044"/>
      <c r="BZ14" s="1044"/>
      <c r="CA14" s="1044"/>
      <c r="CB14" s="1044"/>
      <c r="CC14" s="1044"/>
      <c r="CD14" s="1044"/>
      <c r="CE14" s="1044"/>
      <c r="CF14" s="1044"/>
      <c r="CG14" s="1045"/>
      <c r="CH14" s="1018">
        <v>6</v>
      </c>
      <c r="CI14" s="1019"/>
      <c r="CJ14" s="1019"/>
      <c r="CK14" s="1019"/>
      <c r="CL14" s="1020"/>
      <c r="CM14" s="1018">
        <v>274</v>
      </c>
      <c r="CN14" s="1019"/>
      <c r="CO14" s="1019"/>
      <c r="CP14" s="1019"/>
      <c r="CQ14" s="1020"/>
      <c r="CR14" s="1018">
        <v>76</v>
      </c>
      <c r="CS14" s="1019"/>
      <c r="CT14" s="1019"/>
      <c r="CU14" s="1019"/>
      <c r="CV14" s="1020"/>
      <c r="CW14" s="1018" t="s">
        <v>547</v>
      </c>
      <c r="CX14" s="1019"/>
      <c r="CY14" s="1019"/>
      <c r="CZ14" s="1019"/>
      <c r="DA14" s="1020"/>
      <c r="DB14" s="1018" t="s">
        <v>549</v>
      </c>
      <c r="DC14" s="1019"/>
      <c r="DD14" s="1019"/>
      <c r="DE14" s="1019"/>
      <c r="DF14" s="1020"/>
      <c r="DG14" s="1018" t="s">
        <v>547</v>
      </c>
      <c r="DH14" s="1019"/>
      <c r="DI14" s="1019"/>
      <c r="DJ14" s="1019"/>
      <c r="DK14" s="1020"/>
      <c r="DL14" s="1018" t="s">
        <v>549</v>
      </c>
      <c r="DM14" s="1019"/>
      <c r="DN14" s="1019"/>
      <c r="DO14" s="1019"/>
      <c r="DP14" s="1020"/>
      <c r="DQ14" s="1018" t="s">
        <v>549</v>
      </c>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568</v>
      </c>
      <c r="BT15" s="1044"/>
      <c r="BU15" s="1044"/>
      <c r="BV15" s="1044"/>
      <c r="BW15" s="1044"/>
      <c r="BX15" s="1044"/>
      <c r="BY15" s="1044"/>
      <c r="BZ15" s="1044"/>
      <c r="CA15" s="1044"/>
      <c r="CB15" s="1044"/>
      <c r="CC15" s="1044"/>
      <c r="CD15" s="1044"/>
      <c r="CE15" s="1044"/>
      <c r="CF15" s="1044"/>
      <c r="CG15" s="1045"/>
      <c r="CH15" s="1018">
        <v>-8</v>
      </c>
      <c r="CI15" s="1019"/>
      <c r="CJ15" s="1019"/>
      <c r="CK15" s="1019"/>
      <c r="CL15" s="1020"/>
      <c r="CM15" s="1018">
        <v>98</v>
      </c>
      <c r="CN15" s="1019"/>
      <c r="CO15" s="1019"/>
      <c r="CP15" s="1019"/>
      <c r="CQ15" s="1020"/>
      <c r="CR15" s="1018">
        <v>78</v>
      </c>
      <c r="CS15" s="1019"/>
      <c r="CT15" s="1019"/>
      <c r="CU15" s="1019"/>
      <c r="CV15" s="1020"/>
      <c r="CW15" s="1018" t="s">
        <v>547</v>
      </c>
      <c r="CX15" s="1019"/>
      <c r="CY15" s="1019"/>
      <c r="CZ15" s="1019"/>
      <c r="DA15" s="1020"/>
      <c r="DB15" s="1018">
        <v>55</v>
      </c>
      <c r="DC15" s="1019"/>
      <c r="DD15" s="1019"/>
      <c r="DE15" s="1019"/>
      <c r="DF15" s="1020"/>
      <c r="DG15" s="1018" t="s">
        <v>549</v>
      </c>
      <c r="DH15" s="1019"/>
      <c r="DI15" s="1019"/>
      <c r="DJ15" s="1019"/>
      <c r="DK15" s="1020"/>
      <c r="DL15" s="1018" t="s">
        <v>547</v>
      </c>
      <c r="DM15" s="1019"/>
      <c r="DN15" s="1019"/>
      <c r="DO15" s="1019"/>
      <c r="DP15" s="1020"/>
      <c r="DQ15" s="1018" t="s">
        <v>549</v>
      </c>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569</v>
      </c>
      <c r="BT16" s="1044"/>
      <c r="BU16" s="1044"/>
      <c r="BV16" s="1044"/>
      <c r="BW16" s="1044"/>
      <c r="BX16" s="1044"/>
      <c r="BY16" s="1044"/>
      <c r="BZ16" s="1044"/>
      <c r="CA16" s="1044"/>
      <c r="CB16" s="1044"/>
      <c r="CC16" s="1044"/>
      <c r="CD16" s="1044"/>
      <c r="CE16" s="1044"/>
      <c r="CF16" s="1044"/>
      <c r="CG16" s="1045"/>
      <c r="CH16" s="1018">
        <v>8</v>
      </c>
      <c r="CI16" s="1019"/>
      <c r="CJ16" s="1019"/>
      <c r="CK16" s="1019"/>
      <c r="CL16" s="1020"/>
      <c r="CM16" s="1018">
        <v>62</v>
      </c>
      <c r="CN16" s="1019"/>
      <c r="CO16" s="1019"/>
      <c r="CP16" s="1019"/>
      <c r="CQ16" s="1020"/>
      <c r="CR16" s="1018">
        <v>30</v>
      </c>
      <c r="CS16" s="1019"/>
      <c r="CT16" s="1019"/>
      <c r="CU16" s="1019"/>
      <c r="CV16" s="1020"/>
      <c r="CW16" s="1018" t="s">
        <v>547</v>
      </c>
      <c r="CX16" s="1019"/>
      <c r="CY16" s="1019"/>
      <c r="CZ16" s="1019"/>
      <c r="DA16" s="1020"/>
      <c r="DB16" s="1018" t="s">
        <v>547</v>
      </c>
      <c r="DC16" s="1019"/>
      <c r="DD16" s="1019"/>
      <c r="DE16" s="1019"/>
      <c r="DF16" s="1020"/>
      <c r="DG16" s="1018" t="s">
        <v>547</v>
      </c>
      <c r="DH16" s="1019"/>
      <c r="DI16" s="1019"/>
      <c r="DJ16" s="1019"/>
      <c r="DK16" s="1020"/>
      <c r="DL16" s="1018" t="s">
        <v>547</v>
      </c>
      <c r="DM16" s="1019"/>
      <c r="DN16" s="1019"/>
      <c r="DO16" s="1019"/>
      <c r="DP16" s="1020"/>
      <c r="DQ16" s="1018" t="s">
        <v>549</v>
      </c>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570</v>
      </c>
      <c r="BT17" s="1044"/>
      <c r="BU17" s="1044"/>
      <c r="BV17" s="1044"/>
      <c r="BW17" s="1044"/>
      <c r="BX17" s="1044"/>
      <c r="BY17" s="1044"/>
      <c r="BZ17" s="1044"/>
      <c r="CA17" s="1044"/>
      <c r="CB17" s="1044"/>
      <c r="CC17" s="1044"/>
      <c r="CD17" s="1044"/>
      <c r="CE17" s="1044"/>
      <c r="CF17" s="1044"/>
      <c r="CG17" s="1045"/>
      <c r="CH17" s="1018">
        <v>-9</v>
      </c>
      <c r="CI17" s="1019"/>
      <c r="CJ17" s="1019"/>
      <c r="CK17" s="1019"/>
      <c r="CL17" s="1020"/>
      <c r="CM17" s="1018">
        <v>105</v>
      </c>
      <c r="CN17" s="1019"/>
      <c r="CO17" s="1019"/>
      <c r="CP17" s="1019"/>
      <c r="CQ17" s="1020"/>
      <c r="CR17" s="1018">
        <v>9</v>
      </c>
      <c r="CS17" s="1019"/>
      <c r="CT17" s="1019"/>
      <c r="CU17" s="1019"/>
      <c r="CV17" s="1020"/>
      <c r="CW17" s="1018" t="s">
        <v>547</v>
      </c>
      <c r="CX17" s="1019"/>
      <c r="CY17" s="1019"/>
      <c r="CZ17" s="1019"/>
      <c r="DA17" s="1020"/>
      <c r="DB17" s="1018" t="s">
        <v>547</v>
      </c>
      <c r="DC17" s="1019"/>
      <c r="DD17" s="1019"/>
      <c r="DE17" s="1019"/>
      <c r="DF17" s="1020"/>
      <c r="DG17" s="1018" t="s">
        <v>547</v>
      </c>
      <c r="DH17" s="1019"/>
      <c r="DI17" s="1019"/>
      <c r="DJ17" s="1019"/>
      <c r="DK17" s="1020"/>
      <c r="DL17" s="1018" t="s">
        <v>547</v>
      </c>
      <c r="DM17" s="1019"/>
      <c r="DN17" s="1019"/>
      <c r="DO17" s="1019"/>
      <c r="DP17" s="1020"/>
      <c r="DQ17" s="1018" t="s">
        <v>549</v>
      </c>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66805</v>
      </c>
      <c r="R23" s="1098"/>
      <c r="S23" s="1098"/>
      <c r="T23" s="1098"/>
      <c r="U23" s="1098"/>
      <c r="V23" s="1098">
        <v>64723</v>
      </c>
      <c r="W23" s="1098"/>
      <c r="X23" s="1098"/>
      <c r="Y23" s="1098"/>
      <c r="Z23" s="1098"/>
      <c r="AA23" s="1098">
        <v>2082</v>
      </c>
      <c r="AB23" s="1098"/>
      <c r="AC23" s="1098"/>
      <c r="AD23" s="1098"/>
      <c r="AE23" s="1099"/>
      <c r="AF23" s="1100">
        <v>1620</v>
      </c>
      <c r="AG23" s="1098"/>
      <c r="AH23" s="1098"/>
      <c r="AI23" s="1098"/>
      <c r="AJ23" s="1101"/>
      <c r="AK23" s="1102"/>
      <c r="AL23" s="1103"/>
      <c r="AM23" s="1103"/>
      <c r="AN23" s="1103"/>
      <c r="AO23" s="1103"/>
      <c r="AP23" s="1098">
        <v>67690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16623</v>
      </c>
      <c r="R28" s="1083"/>
      <c r="S28" s="1083"/>
      <c r="T28" s="1083"/>
      <c r="U28" s="1083"/>
      <c r="V28" s="1083">
        <v>15579</v>
      </c>
      <c r="W28" s="1083"/>
      <c r="X28" s="1083"/>
      <c r="Y28" s="1083"/>
      <c r="Z28" s="1083"/>
      <c r="AA28" s="1083">
        <v>1044</v>
      </c>
      <c r="AB28" s="1083"/>
      <c r="AC28" s="1083"/>
      <c r="AD28" s="1083"/>
      <c r="AE28" s="1084"/>
      <c r="AF28" s="1085">
        <v>1044</v>
      </c>
      <c r="AG28" s="1083"/>
      <c r="AH28" s="1083"/>
      <c r="AI28" s="1083"/>
      <c r="AJ28" s="1086"/>
      <c r="AK28" s="1087">
        <v>931</v>
      </c>
      <c r="AL28" s="1075"/>
      <c r="AM28" s="1075"/>
      <c r="AN28" s="1075"/>
      <c r="AO28" s="1075"/>
      <c r="AP28" s="1075" t="s">
        <v>548</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1174</v>
      </c>
      <c r="R29" s="1073"/>
      <c r="S29" s="1073"/>
      <c r="T29" s="1073"/>
      <c r="U29" s="1073"/>
      <c r="V29" s="1073">
        <v>1144</v>
      </c>
      <c r="W29" s="1073"/>
      <c r="X29" s="1073"/>
      <c r="Y29" s="1073"/>
      <c r="Z29" s="1073"/>
      <c r="AA29" s="1073">
        <v>30</v>
      </c>
      <c r="AB29" s="1073"/>
      <c r="AC29" s="1073"/>
      <c r="AD29" s="1073"/>
      <c r="AE29" s="1074"/>
      <c r="AF29" s="1048">
        <v>30</v>
      </c>
      <c r="AG29" s="1049"/>
      <c r="AH29" s="1049"/>
      <c r="AI29" s="1049"/>
      <c r="AJ29" s="1050"/>
      <c r="AK29" s="1009">
        <v>355</v>
      </c>
      <c r="AL29" s="1000"/>
      <c r="AM29" s="1000"/>
      <c r="AN29" s="1000"/>
      <c r="AO29" s="1000"/>
      <c r="AP29" s="1000" t="s">
        <v>548</v>
      </c>
      <c r="AQ29" s="1000"/>
      <c r="AR29" s="1000"/>
      <c r="AS29" s="1000"/>
      <c r="AT29" s="1000"/>
      <c r="AU29" s="1000" t="s">
        <v>548</v>
      </c>
      <c r="AV29" s="1000"/>
      <c r="AW29" s="1000"/>
      <c r="AX29" s="1000"/>
      <c r="AY29" s="1000"/>
      <c r="AZ29" s="1071" t="s">
        <v>549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12087</v>
      </c>
      <c r="R30" s="1073"/>
      <c r="S30" s="1073"/>
      <c r="T30" s="1073"/>
      <c r="U30" s="1073"/>
      <c r="V30" s="1073">
        <v>11928</v>
      </c>
      <c r="W30" s="1073"/>
      <c r="X30" s="1073"/>
      <c r="Y30" s="1073"/>
      <c r="Z30" s="1073"/>
      <c r="AA30" s="1073">
        <v>160</v>
      </c>
      <c r="AB30" s="1073"/>
      <c r="AC30" s="1073"/>
      <c r="AD30" s="1073"/>
      <c r="AE30" s="1074"/>
      <c r="AF30" s="1048">
        <v>160</v>
      </c>
      <c r="AG30" s="1049"/>
      <c r="AH30" s="1049"/>
      <c r="AI30" s="1049"/>
      <c r="AJ30" s="1050"/>
      <c r="AK30" s="1009">
        <v>1604</v>
      </c>
      <c r="AL30" s="1000"/>
      <c r="AM30" s="1000"/>
      <c r="AN30" s="1000"/>
      <c r="AO30" s="1000"/>
      <c r="AP30" s="1000" t="s">
        <v>548</v>
      </c>
      <c r="AQ30" s="1000"/>
      <c r="AR30" s="1000"/>
      <c r="AS30" s="1000"/>
      <c r="AT30" s="1000"/>
      <c r="AU30" s="1000" t="s">
        <v>548</v>
      </c>
      <c r="AV30" s="1000"/>
      <c r="AW30" s="1000"/>
      <c r="AX30" s="1000"/>
      <c r="AY30" s="1000"/>
      <c r="AZ30" s="1071" t="s">
        <v>549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3579</v>
      </c>
      <c r="R31" s="1073"/>
      <c r="S31" s="1073"/>
      <c r="T31" s="1073"/>
      <c r="U31" s="1073"/>
      <c r="V31" s="1073">
        <v>3329</v>
      </c>
      <c r="W31" s="1073"/>
      <c r="X31" s="1073"/>
      <c r="Y31" s="1073"/>
      <c r="Z31" s="1073"/>
      <c r="AA31" s="1073">
        <v>250</v>
      </c>
      <c r="AB31" s="1073"/>
      <c r="AC31" s="1073"/>
      <c r="AD31" s="1073"/>
      <c r="AE31" s="1074"/>
      <c r="AF31" s="1048">
        <v>3944</v>
      </c>
      <c r="AG31" s="1049"/>
      <c r="AH31" s="1049"/>
      <c r="AI31" s="1049"/>
      <c r="AJ31" s="1050"/>
      <c r="AK31" s="1009">
        <v>48</v>
      </c>
      <c r="AL31" s="1000"/>
      <c r="AM31" s="1000"/>
      <c r="AN31" s="1000"/>
      <c r="AO31" s="1000"/>
      <c r="AP31" s="1000">
        <v>9297</v>
      </c>
      <c r="AQ31" s="1000"/>
      <c r="AR31" s="1000"/>
      <c r="AS31" s="1000"/>
      <c r="AT31" s="1000"/>
      <c r="AU31" s="1000">
        <v>325</v>
      </c>
      <c r="AV31" s="1000"/>
      <c r="AW31" s="1000"/>
      <c r="AX31" s="1000"/>
      <c r="AY31" s="1000"/>
      <c r="AZ31" s="1071" t="s">
        <v>549</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22970</v>
      </c>
      <c r="R32" s="1073"/>
      <c r="S32" s="1073"/>
      <c r="T32" s="1073"/>
      <c r="U32" s="1073"/>
      <c r="V32" s="1073">
        <v>23017</v>
      </c>
      <c r="W32" s="1073"/>
      <c r="X32" s="1073"/>
      <c r="Y32" s="1073"/>
      <c r="Z32" s="1073"/>
      <c r="AA32" s="1073">
        <v>-47</v>
      </c>
      <c r="AB32" s="1073"/>
      <c r="AC32" s="1073"/>
      <c r="AD32" s="1073"/>
      <c r="AE32" s="1074"/>
      <c r="AF32" s="1048">
        <v>4538</v>
      </c>
      <c r="AG32" s="1049"/>
      <c r="AH32" s="1049"/>
      <c r="AI32" s="1049"/>
      <c r="AJ32" s="1050"/>
      <c r="AK32" s="1009">
        <v>3319</v>
      </c>
      <c r="AL32" s="1000"/>
      <c r="AM32" s="1000"/>
      <c r="AN32" s="1000"/>
      <c r="AO32" s="1000"/>
      <c r="AP32" s="1000">
        <v>16767</v>
      </c>
      <c r="AQ32" s="1000"/>
      <c r="AR32" s="1000"/>
      <c r="AS32" s="1000"/>
      <c r="AT32" s="1000"/>
      <c r="AU32" s="1000">
        <v>9483</v>
      </c>
      <c r="AV32" s="1000"/>
      <c r="AW32" s="1000"/>
      <c r="AX32" s="1000"/>
      <c r="AY32" s="1000"/>
      <c r="AZ32" s="1071" t="s">
        <v>548</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4858</v>
      </c>
      <c r="R33" s="1073"/>
      <c r="S33" s="1073"/>
      <c r="T33" s="1073"/>
      <c r="U33" s="1073"/>
      <c r="V33" s="1073">
        <v>4748</v>
      </c>
      <c r="W33" s="1073"/>
      <c r="X33" s="1073"/>
      <c r="Y33" s="1073"/>
      <c r="Z33" s="1073"/>
      <c r="AA33" s="1073">
        <v>110</v>
      </c>
      <c r="AB33" s="1073"/>
      <c r="AC33" s="1073"/>
      <c r="AD33" s="1073"/>
      <c r="AE33" s="1074"/>
      <c r="AF33" s="1048">
        <v>102</v>
      </c>
      <c r="AG33" s="1049"/>
      <c r="AH33" s="1049"/>
      <c r="AI33" s="1049"/>
      <c r="AJ33" s="1050"/>
      <c r="AK33" s="1009">
        <v>1643</v>
      </c>
      <c r="AL33" s="1000"/>
      <c r="AM33" s="1000"/>
      <c r="AN33" s="1000"/>
      <c r="AO33" s="1000"/>
      <c r="AP33" s="1000">
        <v>27724</v>
      </c>
      <c r="AQ33" s="1000"/>
      <c r="AR33" s="1000"/>
      <c r="AS33" s="1000"/>
      <c r="AT33" s="1000"/>
      <c r="AU33" s="1000">
        <v>21763</v>
      </c>
      <c r="AV33" s="1000"/>
      <c r="AW33" s="1000"/>
      <c r="AX33" s="1000"/>
      <c r="AY33" s="1000"/>
      <c r="AZ33" s="1071" t="s">
        <v>548</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1008</v>
      </c>
      <c r="R34" s="1073"/>
      <c r="S34" s="1073"/>
      <c r="T34" s="1073"/>
      <c r="U34" s="1073"/>
      <c r="V34" s="1073">
        <v>971</v>
      </c>
      <c r="W34" s="1073"/>
      <c r="X34" s="1073"/>
      <c r="Y34" s="1073"/>
      <c r="Z34" s="1073"/>
      <c r="AA34" s="1073">
        <v>36</v>
      </c>
      <c r="AB34" s="1073"/>
      <c r="AC34" s="1073"/>
      <c r="AD34" s="1073"/>
      <c r="AE34" s="1074"/>
      <c r="AF34" s="1048">
        <v>36</v>
      </c>
      <c r="AG34" s="1049"/>
      <c r="AH34" s="1049"/>
      <c r="AI34" s="1049"/>
      <c r="AJ34" s="1050"/>
      <c r="AK34" s="1009">
        <v>444</v>
      </c>
      <c r="AL34" s="1000"/>
      <c r="AM34" s="1000"/>
      <c r="AN34" s="1000"/>
      <c r="AO34" s="1000"/>
      <c r="AP34" s="1000">
        <v>6705</v>
      </c>
      <c r="AQ34" s="1000"/>
      <c r="AR34" s="1000"/>
      <c r="AS34" s="1000"/>
      <c r="AT34" s="1000"/>
      <c r="AU34" s="1000">
        <v>6597</v>
      </c>
      <c r="AV34" s="1000"/>
      <c r="AW34" s="1000"/>
      <c r="AX34" s="1000"/>
      <c r="AY34" s="1000"/>
      <c r="AZ34" s="1071" t="s">
        <v>548</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486</v>
      </c>
      <c r="R35" s="1073"/>
      <c r="S35" s="1073"/>
      <c r="T35" s="1073"/>
      <c r="U35" s="1073"/>
      <c r="V35" s="1073">
        <v>429</v>
      </c>
      <c r="W35" s="1073"/>
      <c r="X35" s="1073"/>
      <c r="Y35" s="1073"/>
      <c r="Z35" s="1073"/>
      <c r="AA35" s="1073">
        <v>57</v>
      </c>
      <c r="AB35" s="1073"/>
      <c r="AC35" s="1073"/>
      <c r="AD35" s="1073"/>
      <c r="AE35" s="1074"/>
      <c r="AF35" s="1048">
        <v>57</v>
      </c>
      <c r="AG35" s="1049"/>
      <c r="AH35" s="1049"/>
      <c r="AI35" s="1049"/>
      <c r="AJ35" s="1050"/>
      <c r="AK35" s="1009">
        <v>31</v>
      </c>
      <c r="AL35" s="1000"/>
      <c r="AM35" s="1000"/>
      <c r="AN35" s="1000"/>
      <c r="AO35" s="1000"/>
      <c r="AP35" s="1000">
        <v>1278</v>
      </c>
      <c r="AQ35" s="1000"/>
      <c r="AR35" s="1000"/>
      <c r="AS35" s="1000"/>
      <c r="AT35" s="1000"/>
      <c r="AU35" s="1000">
        <v>1278</v>
      </c>
      <c r="AV35" s="1000"/>
      <c r="AW35" s="1000"/>
      <c r="AX35" s="1000"/>
      <c r="AY35" s="1000"/>
      <c r="AZ35" s="1071" t="s">
        <v>548</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392</v>
      </c>
      <c r="C36" s="1067"/>
      <c r="D36" s="1067"/>
      <c r="E36" s="1067"/>
      <c r="F36" s="1067"/>
      <c r="G36" s="1067"/>
      <c r="H36" s="1067"/>
      <c r="I36" s="1067"/>
      <c r="J36" s="1067"/>
      <c r="K36" s="1067"/>
      <c r="L36" s="1067"/>
      <c r="M36" s="1067"/>
      <c r="N36" s="1067"/>
      <c r="O36" s="1067"/>
      <c r="P36" s="1068"/>
      <c r="Q36" s="1072">
        <v>262</v>
      </c>
      <c r="R36" s="1073"/>
      <c r="S36" s="1073"/>
      <c r="T36" s="1073"/>
      <c r="U36" s="1073"/>
      <c r="V36" s="1073">
        <v>264</v>
      </c>
      <c r="W36" s="1073"/>
      <c r="X36" s="1073"/>
      <c r="Y36" s="1073"/>
      <c r="Z36" s="1073"/>
      <c r="AA36" s="1073">
        <v>-2</v>
      </c>
      <c r="AB36" s="1073"/>
      <c r="AC36" s="1073"/>
      <c r="AD36" s="1073"/>
      <c r="AE36" s="1074"/>
      <c r="AF36" s="1048" t="s">
        <v>393</v>
      </c>
      <c r="AG36" s="1049"/>
      <c r="AH36" s="1049"/>
      <c r="AI36" s="1049"/>
      <c r="AJ36" s="1050"/>
      <c r="AK36" s="1009">
        <v>106</v>
      </c>
      <c r="AL36" s="1000"/>
      <c r="AM36" s="1000"/>
      <c r="AN36" s="1000"/>
      <c r="AO36" s="1000"/>
      <c r="AP36" s="1000">
        <v>1132</v>
      </c>
      <c r="AQ36" s="1000"/>
      <c r="AR36" s="1000"/>
      <c r="AS36" s="1000"/>
      <c r="AT36" s="1000"/>
      <c r="AU36" s="1000">
        <v>906</v>
      </c>
      <c r="AV36" s="1000"/>
      <c r="AW36" s="1000"/>
      <c r="AX36" s="1000"/>
      <c r="AY36" s="1000"/>
      <c r="AZ36" s="1071" t="s">
        <v>548</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394</v>
      </c>
      <c r="C37" s="1067"/>
      <c r="D37" s="1067"/>
      <c r="E37" s="1067"/>
      <c r="F37" s="1067"/>
      <c r="G37" s="1067"/>
      <c r="H37" s="1067"/>
      <c r="I37" s="1067"/>
      <c r="J37" s="1067"/>
      <c r="K37" s="1067"/>
      <c r="L37" s="1067"/>
      <c r="M37" s="1067"/>
      <c r="N37" s="1067"/>
      <c r="O37" s="1067"/>
      <c r="P37" s="1068"/>
      <c r="Q37" s="1072">
        <v>97</v>
      </c>
      <c r="R37" s="1073"/>
      <c r="S37" s="1073"/>
      <c r="T37" s="1073"/>
      <c r="U37" s="1073"/>
      <c r="V37" s="1073">
        <v>1</v>
      </c>
      <c r="W37" s="1073"/>
      <c r="X37" s="1073"/>
      <c r="Y37" s="1073"/>
      <c r="Z37" s="1073"/>
      <c r="AA37" s="1073">
        <v>96</v>
      </c>
      <c r="AB37" s="1073"/>
      <c r="AC37" s="1073"/>
      <c r="AD37" s="1073"/>
      <c r="AE37" s="1074"/>
      <c r="AF37" s="1048">
        <v>146</v>
      </c>
      <c r="AG37" s="1049"/>
      <c r="AH37" s="1049"/>
      <c r="AI37" s="1049"/>
      <c r="AJ37" s="1050"/>
      <c r="AK37" s="1009" t="s">
        <v>550</v>
      </c>
      <c r="AL37" s="1000"/>
      <c r="AM37" s="1000"/>
      <c r="AN37" s="1000"/>
      <c r="AO37" s="1000"/>
      <c r="AP37" s="1000" t="s">
        <v>547</v>
      </c>
      <c r="AQ37" s="1000"/>
      <c r="AR37" s="1000"/>
      <c r="AS37" s="1000"/>
      <c r="AT37" s="1000"/>
      <c r="AU37" s="1000" t="s">
        <v>547</v>
      </c>
      <c r="AV37" s="1000"/>
      <c r="AW37" s="1000"/>
      <c r="AX37" s="1000"/>
      <c r="AY37" s="1000"/>
      <c r="AZ37" s="1071" t="s">
        <v>547</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10058</v>
      </c>
      <c r="AG63" s="988"/>
      <c r="AH63" s="988"/>
      <c r="AI63" s="988"/>
      <c r="AJ63" s="1059"/>
      <c r="AK63" s="1060"/>
      <c r="AL63" s="992"/>
      <c r="AM63" s="992"/>
      <c r="AN63" s="992"/>
      <c r="AO63" s="992"/>
      <c r="AP63" s="988">
        <v>62903</v>
      </c>
      <c r="AQ63" s="988"/>
      <c r="AR63" s="988"/>
      <c r="AS63" s="988"/>
      <c r="AT63" s="988"/>
      <c r="AU63" s="988">
        <v>40352</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2</v>
      </c>
      <c r="R68" s="1011"/>
      <c r="S68" s="1011"/>
      <c r="T68" s="1011"/>
      <c r="U68" s="1011"/>
      <c r="V68" s="1011">
        <v>2</v>
      </c>
      <c r="W68" s="1011"/>
      <c r="X68" s="1011"/>
      <c r="Y68" s="1011"/>
      <c r="Z68" s="1011"/>
      <c r="AA68" s="1011">
        <v>1</v>
      </c>
      <c r="AB68" s="1011"/>
      <c r="AC68" s="1011"/>
      <c r="AD68" s="1011"/>
      <c r="AE68" s="1011"/>
      <c r="AF68" s="1011">
        <v>1</v>
      </c>
      <c r="AG68" s="1011"/>
      <c r="AH68" s="1011"/>
      <c r="AI68" s="1011"/>
      <c r="AJ68" s="1011"/>
      <c r="AK68" s="1011" t="s">
        <v>547</v>
      </c>
      <c r="AL68" s="1011"/>
      <c r="AM68" s="1011"/>
      <c r="AN68" s="1011"/>
      <c r="AO68" s="1011"/>
      <c r="AP68" s="1011" t="s">
        <v>548</v>
      </c>
      <c r="AQ68" s="1011"/>
      <c r="AR68" s="1011"/>
      <c r="AS68" s="1011"/>
      <c r="AT68" s="1011"/>
      <c r="AU68" s="1011" t="s">
        <v>548</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552</v>
      </c>
      <c r="C69" s="1004"/>
      <c r="D69" s="1004"/>
      <c r="E69" s="1004"/>
      <c r="F69" s="1004"/>
      <c r="G69" s="1004"/>
      <c r="H69" s="1004"/>
      <c r="I69" s="1004"/>
      <c r="J69" s="1004"/>
      <c r="K69" s="1004"/>
      <c r="L69" s="1004"/>
      <c r="M69" s="1004"/>
      <c r="N69" s="1004"/>
      <c r="O69" s="1004"/>
      <c r="P69" s="1005"/>
      <c r="Q69" s="1006">
        <v>2</v>
      </c>
      <c r="R69" s="1000"/>
      <c r="S69" s="1000"/>
      <c r="T69" s="1000"/>
      <c r="U69" s="1000"/>
      <c r="V69" s="1000">
        <v>1</v>
      </c>
      <c r="W69" s="1000"/>
      <c r="X69" s="1000"/>
      <c r="Y69" s="1000"/>
      <c r="Z69" s="1000"/>
      <c r="AA69" s="1000">
        <v>1</v>
      </c>
      <c r="AB69" s="1000"/>
      <c r="AC69" s="1000"/>
      <c r="AD69" s="1000"/>
      <c r="AE69" s="1000"/>
      <c r="AF69" s="1000">
        <v>1</v>
      </c>
      <c r="AG69" s="1000"/>
      <c r="AH69" s="1000"/>
      <c r="AI69" s="1000"/>
      <c r="AJ69" s="1000"/>
      <c r="AK69" s="1000" t="s">
        <v>548</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6">
        <v>15360</v>
      </c>
      <c r="R70" s="1000"/>
      <c r="S70" s="1000"/>
      <c r="T70" s="1000"/>
      <c r="U70" s="1000"/>
      <c r="V70" s="1000">
        <v>14634</v>
      </c>
      <c r="W70" s="1000"/>
      <c r="X70" s="1000"/>
      <c r="Y70" s="1000"/>
      <c r="Z70" s="1000"/>
      <c r="AA70" s="1000">
        <v>726</v>
      </c>
      <c r="AB70" s="1000"/>
      <c r="AC70" s="1000"/>
      <c r="AD70" s="1000"/>
      <c r="AE70" s="1000"/>
      <c r="AF70" s="1000">
        <v>726</v>
      </c>
      <c r="AG70" s="1000"/>
      <c r="AH70" s="1000"/>
      <c r="AI70" s="1000"/>
      <c r="AJ70" s="1000"/>
      <c r="AK70" s="1000" t="s">
        <v>554</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555</v>
      </c>
      <c r="C71" s="1004"/>
      <c r="D71" s="1004"/>
      <c r="E71" s="1004"/>
      <c r="F71" s="1004"/>
      <c r="G71" s="1004"/>
      <c r="H71" s="1004"/>
      <c r="I71" s="1004"/>
      <c r="J71" s="1004"/>
      <c r="K71" s="1004"/>
      <c r="L71" s="1004"/>
      <c r="M71" s="1004"/>
      <c r="N71" s="1004"/>
      <c r="O71" s="1004"/>
      <c r="P71" s="1005"/>
      <c r="Q71" s="1006">
        <v>968</v>
      </c>
      <c r="R71" s="1000"/>
      <c r="S71" s="1000"/>
      <c r="T71" s="1000"/>
      <c r="U71" s="1000"/>
      <c r="V71" s="1000">
        <v>965</v>
      </c>
      <c r="W71" s="1000"/>
      <c r="X71" s="1000"/>
      <c r="Y71" s="1000"/>
      <c r="Z71" s="1000"/>
      <c r="AA71" s="1000">
        <v>2</v>
      </c>
      <c r="AB71" s="1000"/>
      <c r="AC71" s="1000"/>
      <c r="AD71" s="1000"/>
      <c r="AE71" s="1000"/>
      <c r="AF71" s="1000">
        <v>2</v>
      </c>
      <c r="AG71" s="1000"/>
      <c r="AH71" s="1000"/>
      <c r="AI71" s="1000"/>
      <c r="AJ71" s="1000"/>
      <c r="AK71" s="1000">
        <v>3</v>
      </c>
      <c r="AL71" s="1000"/>
      <c r="AM71" s="1000"/>
      <c r="AN71" s="1000"/>
      <c r="AO71" s="1000"/>
      <c r="AP71" s="1000" t="s">
        <v>547</v>
      </c>
      <c r="AQ71" s="1000"/>
      <c r="AR71" s="1000"/>
      <c r="AS71" s="1000"/>
      <c r="AT71" s="1000"/>
      <c r="AU71" s="1000" t="s">
        <v>548</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556</v>
      </c>
      <c r="C72" s="1004"/>
      <c r="D72" s="1004"/>
      <c r="E72" s="1004"/>
      <c r="F72" s="1004"/>
      <c r="G72" s="1004"/>
      <c r="H72" s="1004"/>
      <c r="I72" s="1004"/>
      <c r="J72" s="1004"/>
      <c r="K72" s="1004"/>
      <c r="L72" s="1004"/>
      <c r="M72" s="1004"/>
      <c r="N72" s="1004"/>
      <c r="O72" s="1004"/>
      <c r="P72" s="1005"/>
      <c r="Q72" s="1006">
        <v>8745</v>
      </c>
      <c r="R72" s="1000"/>
      <c r="S72" s="1000"/>
      <c r="T72" s="1000"/>
      <c r="U72" s="1000"/>
      <c r="V72" s="1000">
        <v>8631</v>
      </c>
      <c r="W72" s="1000"/>
      <c r="X72" s="1000"/>
      <c r="Y72" s="1000"/>
      <c r="Z72" s="1000"/>
      <c r="AA72" s="1000">
        <v>114</v>
      </c>
      <c r="AB72" s="1000"/>
      <c r="AC72" s="1000"/>
      <c r="AD72" s="1000"/>
      <c r="AE72" s="1000"/>
      <c r="AF72" s="1000">
        <v>114</v>
      </c>
      <c r="AG72" s="1000"/>
      <c r="AH72" s="1000"/>
      <c r="AI72" s="1000"/>
      <c r="AJ72" s="1000"/>
      <c r="AK72" s="1000">
        <v>1396</v>
      </c>
      <c r="AL72" s="1000"/>
      <c r="AM72" s="1000"/>
      <c r="AN72" s="1000"/>
      <c r="AO72" s="1000"/>
      <c r="AP72" s="1000">
        <v>3367</v>
      </c>
      <c r="AQ72" s="1000"/>
      <c r="AR72" s="1000"/>
      <c r="AS72" s="1000"/>
      <c r="AT72" s="1000"/>
      <c r="AU72" s="1000">
        <v>1303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571</v>
      </c>
      <c r="C73" s="1004"/>
      <c r="D73" s="1004"/>
      <c r="E73" s="1004"/>
      <c r="F73" s="1004"/>
      <c r="G73" s="1004"/>
      <c r="H73" s="1004"/>
      <c r="I73" s="1004"/>
      <c r="J73" s="1004"/>
      <c r="K73" s="1004"/>
      <c r="L73" s="1004"/>
      <c r="M73" s="1004"/>
      <c r="N73" s="1004"/>
      <c r="O73" s="1004"/>
      <c r="P73" s="1005"/>
      <c r="Q73" s="1006">
        <v>162</v>
      </c>
      <c r="R73" s="1000"/>
      <c r="S73" s="1000"/>
      <c r="T73" s="1000"/>
      <c r="U73" s="1000"/>
      <c r="V73" s="1000">
        <v>155</v>
      </c>
      <c r="W73" s="1000"/>
      <c r="X73" s="1000"/>
      <c r="Y73" s="1000"/>
      <c r="Z73" s="1000"/>
      <c r="AA73" s="1000">
        <v>7</v>
      </c>
      <c r="AB73" s="1000"/>
      <c r="AC73" s="1000"/>
      <c r="AD73" s="1000"/>
      <c r="AE73" s="1000"/>
      <c r="AF73" s="1000">
        <v>7</v>
      </c>
      <c r="AG73" s="1000"/>
      <c r="AH73" s="1000"/>
      <c r="AI73" s="1000"/>
      <c r="AJ73" s="1000"/>
      <c r="AK73" s="1000" t="s">
        <v>572</v>
      </c>
      <c r="AL73" s="1000"/>
      <c r="AM73" s="1000"/>
      <c r="AN73" s="1000"/>
      <c r="AO73" s="1000"/>
      <c r="AP73" s="1000" t="s">
        <v>547</v>
      </c>
      <c r="AQ73" s="1000"/>
      <c r="AR73" s="1000"/>
      <c r="AS73" s="1000"/>
      <c r="AT73" s="1000"/>
      <c r="AU73" s="1000" t="s">
        <v>549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557</v>
      </c>
      <c r="C74" s="1004"/>
      <c r="D74" s="1004"/>
      <c r="E74" s="1004"/>
      <c r="F74" s="1004"/>
      <c r="G74" s="1004"/>
      <c r="H74" s="1004"/>
      <c r="I74" s="1004"/>
      <c r="J74" s="1004"/>
      <c r="K74" s="1004"/>
      <c r="L74" s="1004"/>
      <c r="M74" s="1004"/>
      <c r="N74" s="1004"/>
      <c r="O74" s="1004"/>
      <c r="P74" s="1005"/>
      <c r="Q74" s="1006">
        <v>239</v>
      </c>
      <c r="R74" s="1000"/>
      <c r="S74" s="1000"/>
      <c r="T74" s="1000"/>
      <c r="U74" s="1000"/>
      <c r="V74" s="1000">
        <v>177</v>
      </c>
      <c r="W74" s="1000"/>
      <c r="X74" s="1000"/>
      <c r="Y74" s="1000"/>
      <c r="Z74" s="1000"/>
      <c r="AA74" s="1000">
        <v>62</v>
      </c>
      <c r="AB74" s="1000"/>
      <c r="AC74" s="1000"/>
      <c r="AD74" s="1000"/>
      <c r="AE74" s="1000"/>
      <c r="AF74" s="1000">
        <v>62</v>
      </c>
      <c r="AG74" s="1000"/>
      <c r="AH74" s="1000"/>
      <c r="AI74" s="1000"/>
      <c r="AJ74" s="1000"/>
      <c r="AK74" s="1000">
        <v>10</v>
      </c>
      <c r="AL74" s="1000"/>
      <c r="AM74" s="1000"/>
      <c r="AN74" s="1000"/>
      <c r="AO74" s="1000"/>
      <c r="AP74" s="1000" t="s">
        <v>547</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558</v>
      </c>
      <c r="C75" s="1004"/>
      <c r="D75" s="1004"/>
      <c r="E75" s="1004"/>
      <c r="F75" s="1004"/>
      <c r="G75" s="1004"/>
      <c r="H75" s="1004"/>
      <c r="I75" s="1004"/>
      <c r="J75" s="1004"/>
      <c r="K75" s="1004"/>
      <c r="L75" s="1004"/>
      <c r="M75" s="1004"/>
      <c r="N75" s="1004"/>
      <c r="O75" s="1004"/>
      <c r="P75" s="1005"/>
      <c r="Q75" s="1007">
        <v>252207</v>
      </c>
      <c r="R75" s="1008"/>
      <c r="S75" s="1008"/>
      <c r="T75" s="1008"/>
      <c r="U75" s="1009"/>
      <c r="V75" s="1010">
        <v>242204</v>
      </c>
      <c r="W75" s="1008"/>
      <c r="X75" s="1008"/>
      <c r="Y75" s="1008"/>
      <c r="Z75" s="1009"/>
      <c r="AA75" s="1010">
        <v>10004</v>
      </c>
      <c r="AB75" s="1008"/>
      <c r="AC75" s="1008"/>
      <c r="AD75" s="1008"/>
      <c r="AE75" s="1009"/>
      <c r="AF75" s="1010">
        <v>9972</v>
      </c>
      <c r="AG75" s="1008"/>
      <c r="AH75" s="1008"/>
      <c r="AI75" s="1008"/>
      <c r="AJ75" s="1009"/>
      <c r="AK75" s="1010">
        <v>7823</v>
      </c>
      <c r="AL75" s="1008"/>
      <c r="AM75" s="1008"/>
      <c r="AN75" s="1008"/>
      <c r="AO75" s="1009"/>
      <c r="AP75" s="1010" t="s">
        <v>547</v>
      </c>
      <c r="AQ75" s="1008"/>
      <c r="AR75" s="1008"/>
      <c r="AS75" s="1008"/>
      <c r="AT75" s="1009"/>
      <c r="AU75" s="1010" t="s">
        <v>547</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10885</v>
      </c>
      <c r="AG88" s="988"/>
      <c r="AH88" s="988"/>
      <c r="AI88" s="988"/>
      <c r="AJ88" s="988"/>
      <c r="AK88" s="992"/>
      <c r="AL88" s="992"/>
      <c r="AM88" s="992"/>
      <c r="AN88" s="992"/>
      <c r="AO88" s="992"/>
      <c r="AP88" s="988">
        <v>3367</v>
      </c>
      <c r="AQ88" s="988"/>
      <c r="AR88" s="988"/>
      <c r="AS88" s="988"/>
      <c r="AT88" s="988"/>
      <c r="AU88" s="988">
        <v>1303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388</v>
      </c>
      <c r="CS102" s="980"/>
      <c r="CT102" s="980"/>
      <c r="CU102" s="980"/>
      <c r="CV102" s="981"/>
      <c r="CW102" s="979">
        <v>6</v>
      </c>
      <c r="CX102" s="980"/>
      <c r="CY102" s="980"/>
      <c r="CZ102" s="980"/>
      <c r="DA102" s="981"/>
      <c r="DB102" s="979">
        <v>55</v>
      </c>
      <c r="DC102" s="980"/>
      <c r="DD102" s="980"/>
      <c r="DE102" s="980"/>
      <c r="DF102" s="981"/>
      <c r="DG102" s="979" t="s">
        <v>547</v>
      </c>
      <c r="DH102" s="980"/>
      <c r="DI102" s="980"/>
      <c r="DJ102" s="980"/>
      <c r="DK102" s="981"/>
      <c r="DL102" s="979" t="s">
        <v>547</v>
      </c>
      <c r="DM102" s="980"/>
      <c r="DN102" s="980"/>
      <c r="DO102" s="980"/>
      <c r="DP102" s="981"/>
      <c r="DQ102" s="979" t="s">
        <v>547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6906881</v>
      </c>
      <c r="AB110" s="916"/>
      <c r="AC110" s="916"/>
      <c r="AD110" s="916"/>
      <c r="AE110" s="917"/>
      <c r="AF110" s="918">
        <v>6654403</v>
      </c>
      <c r="AG110" s="916"/>
      <c r="AH110" s="916"/>
      <c r="AI110" s="916"/>
      <c r="AJ110" s="917"/>
      <c r="AK110" s="918">
        <v>6482469</v>
      </c>
      <c r="AL110" s="916"/>
      <c r="AM110" s="916"/>
      <c r="AN110" s="916"/>
      <c r="AO110" s="917"/>
      <c r="AP110" s="919">
        <v>21.2</v>
      </c>
      <c r="AQ110" s="920"/>
      <c r="AR110" s="920"/>
      <c r="AS110" s="920"/>
      <c r="AT110" s="921"/>
      <c r="AU110" s="955" t="s">
        <v>62</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62955655</v>
      </c>
      <c r="BR110" s="863"/>
      <c r="BS110" s="863"/>
      <c r="BT110" s="863"/>
      <c r="BU110" s="863"/>
      <c r="BV110" s="863">
        <v>65551170</v>
      </c>
      <c r="BW110" s="863"/>
      <c r="BX110" s="863"/>
      <c r="BY110" s="863"/>
      <c r="BZ110" s="863"/>
      <c r="CA110" s="863">
        <v>67689657</v>
      </c>
      <c r="CB110" s="863"/>
      <c r="CC110" s="863"/>
      <c r="CD110" s="863"/>
      <c r="CE110" s="863"/>
      <c r="CF110" s="887">
        <v>221.4</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329310</v>
      </c>
      <c r="DH110" s="863"/>
      <c r="DI110" s="863"/>
      <c r="DJ110" s="863"/>
      <c r="DK110" s="863"/>
      <c r="DL110" s="863">
        <v>277198</v>
      </c>
      <c r="DM110" s="863"/>
      <c r="DN110" s="863"/>
      <c r="DO110" s="863"/>
      <c r="DP110" s="863"/>
      <c r="DQ110" s="863">
        <v>222465</v>
      </c>
      <c r="DR110" s="863"/>
      <c r="DS110" s="863"/>
      <c r="DT110" s="863"/>
      <c r="DU110" s="863"/>
      <c r="DV110" s="864">
        <v>0.7</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504059</v>
      </c>
      <c r="BR111" s="835"/>
      <c r="BS111" s="835"/>
      <c r="BT111" s="835"/>
      <c r="BU111" s="835"/>
      <c r="BV111" s="835">
        <v>410856</v>
      </c>
      <c r="BW111" s="835"/>
      <c r="BX111" s="835"/>
      <c r="BY111" s="835"/>
      <c r="BZ111" s="835"/>
      <c r="CA111" s="835">
        <v>315293</v>
      </c>
      <c r="CB111" s="835"/>
      <c r="CC111" s="835"/>
      <c r="CD111" s="835"/>
      <c r="CE111" s="835"/>
      <c r="CF111" s="896">
        <v>1</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39867332</v>
      </c>
      <c r="BR112" s="835"/>
      <c r="BS112" s="835"/>
      <c r="BT112" s="835"/>
      <c r="BU112" s="835"/>
      <c r="BV112" s="835">
        <v>39595413</v>
      </c>
      <c r="BW112" s="835"/>
      <c r="BX112" s="835"/>
      <c r="BY112" s="835"/>
      <c r="BZ112" s="835"/>
      <c r="CA112" s="835">
        <v>40352310</v>
      </c>
      <c r="CB112" s="835"/>
      <c r="CC112" s="835"/>
      <c r="CD112" s="835"/>
      <c r="CE112" s="835"/>
      <c r="CF112" s="896">
        <v>132</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2703395</v>
      </c>
      <c r="AB113" s="944"/>
      <c r="AC113" s="944"/>
      <c r="AD113" s="944"/>
      <c r="AE113" s="945"/>
      <c r="AF113" s="946">
        <v>2847410</v>
      </c>
      <c r="AG113" s="944"/>
      <c r="AH113" s="944"/>
      <c r="AI113" s="944"/>
      <c r="AJ113" s="945"/>
      <c r="AK113" s="946">
        <v>3072461</v>
      </c>
      <c r="AL113" s="944"/>
      <c r="AM113" s="944"/>
      <c r="AN113" s="944"/>
      <c r="AO113" s="945"/>
      <c r="AP113" s="947">
        <v>10.1</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1645314</v>
      </c>
      <c r="BR113" s="835"/>
      <c r="BS113" s="835"/>
      <c r="BT113" s="835"/>
      <c r="BU113" s="835"/>
      <c r="BV113" s="835">
        <v>1343078</v>
      </c>
      <c r="BW113" s="835"/>
      <c r="BX113" s="835"/>
      <c r="BY113" s="835"/>
      <c r="BZ113" s="835"/>
      <c r="CA113" s="835">
        <v>1303088</v>
      </c>
      <c r="CB113" s="835"/>
      <c r="CC113" s="835"/>
      <c r="CD113" s="835"/>
      <c r="CE113" s="835"/>
      <c r="CF113" s="896">
        <v>4.3</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182210</v>
      </c>
      <c r="AB114" s="798"/>
      <c r="AC114" s="798"/>
      <c r="AD114" s="798"/>
      <c r="AE114" s="799"/>
      <c r="AF114" s="800">
        <v>224959</v>
      </c>
      <c r="AG114" s="798"/>
      <c r="AH114" s="798"/>
      <c r="AI114" s="798"/>
      <c r="AJ114" s="799"/>
      <c r="AK114" s="800">
        <v>228349</v>
      </c>
      <c r="AL114" s="798"/>
      <c r="AM114" s="798"/>
      <c r="AN114" s="798"/>
      <c r="AO114" s="799"/>
      <c r="AP114" s="845">
        <v>0.7</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7315065</v>
      </c>
      <c r="BR114" s="835"/>
      <c r="BS114" s="835"/>
      <c r="BT114" s="835"/>
      <c r="BU114" s="835"/>
      <c r="BV114" s="835">
        <v>7067090</v>
      </c>
      <c r="BW114" s="835"/>
      <c r="BX114" s="835"/>
      <c r="BY114" s="835"/>
      <c r="BZ114" s="835"/>
      <c r="CA114" s="835">
        <v>6564577</v>
      </c>
      <c r="CB114" s="835"/>
      <c r="CC114" s="835"/>
      <c r="CD114" s="835"/>
      <c r="CE114" s="835"/>
      <c r="CF114" s="896">
        <v>21.5</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109095</v>
      </c>
      <c r="AB115" s="944"/>
      <c r="AC115" s="944"/>
      <c r="AD115" s="944"/>
      <c r="AE115" s="945"/>
      <c r="AF115" s="946">
        <v>102133</v>
      </c>
      <c r="AG115" s="944"/>
      <c r="AH115" s="944"/>
      <c r="AI115" s="944"/>
      <c r="AJ115" s="945"/>
      <c r="AK115" s="946">
        <v>103002</v>
      </c>
      <c r="AL115" s="944"/>
      <c r="AM115" s="944"/>
      <c r="AN115" s="944"/>
      <c r="AO115" s="945"/>
      <c r="AP115" s="947">
        <v>0.3</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158765</v>
      </c>
      <c r="BR115" s="835"/>
      <c r="BS115" s="835"/>
      <c r="BT115" s="835"/>
      <c r="BU115" s="835"/>
      <c r="BV115" s="835">
        <v>237255</v>
      </c>
      <c r="BW115" s="835"/>
      <c r="BX115" s="835"/>
      <c r="BY115" s="835"/>
      <c r="BZ115" s="835"/>
      <c r="CA115" s="835">
        <v>18547</v>
      </c>
      <c r="CB115" s="835"/>
      <c r="CC115" s="835"/>
      <c r="CD115" s="835"/>
      <c r="CE115" s="835"/>
      <c r="CF115" s="896">
        <v>0.1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264</v>
      </c>
      <c r="AB116" s="798"/>
      <c r="AC116" s="798"/>
      <c r="AD116" s="798"/>
      <c r="AE116" s="799"/>
      <c r="AF116" s="800">
        <v>441</v>
      </c>
      <c r="AG116" s="798"/>
      <c r="AH116" s="798"/>
      <c r="AI116" s="798"/>
      <c r="AJ116" s="799"/>
      <c r="AK116" s="800">
        <v>1575</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156490</v>
      </c>
      <c r="DH116" s="798"/>
      <c r="DI116" s="798"/>
      <c r="DJ116" s="798"/>
      <c r="DK116" s="799"/>
      <c r="DL116" s="800">
        <v>120160</v>
      </c>
      <c r="DM116" s="798"/>
      <c r="DN116" s="798"/>
      <c r="DO116" s="798"/>
      <c r="DP116" s="799"/>
      <c r="DQ116" s="800">
        <v>83830</v>
      </c>
      <c r="DR116" s="798"/>
      <c r="DS116" s="798"/>
      <c r="DT116" s="798"/>
      <c r="DU116" s="799"/>
      <c r="DV116" s="845">
        <v>0.3</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9901845</v>
      </c>
      <c r="AB117" s="930"/>
      <c r="AC117" s="930"/>
      <c r="AD117" s="930"/>
      <c r="AE117" s="931"/>
      <c r="AF117" s="932">
        <v>9829346</v>
      </c>
      <c r="AG117" s="930"/>
      <c r="AH117" s="930"/>
      <c r="AI117" s="930"/>
      <c r="AJ117" s="931"/>
      <c r="AK117" s="932">
        <v>9887856</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59365</v>
      </c>
      <c r="AB119" s="916"/>
      <c r="AC119" s="916"/>
      <c r="AD119" s="916"/>
      <c r="AE119" s="917"/>
      <c r="AF119" s="918">
        <v>59365</v>
      </c>
      <c r="AG119" s="916"/>
      <c r="AH119" s="916"/>
      <c r="AI119" s="916"/>
      <c r="AJ119" s="917"/>
      <c r="AK119" s="918">
        <v>56421</v>
      </c>
      <c r="AL119" s="916"/>
      <c r="AM119" s="916"/>
      <c r="AN119" s="916"/>
      <c r="AO119" s="917"/>
      <c r="AP119" s="919">
        <v>0.2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112446190</v>
      </c>
      <c r="BR119" s="866"/>
      <c r="BS119" s="866"/>
      <c r="BT119" s="866"/>
      <c r="BU119" s="866"/>
      <c r="BV119" s="866">
        <v>114204862</v>
      </c>
      <c r="BW119" s="866"/>
      <c r="BX119" s="866"/>
      <c r="BY119" s="866"/>
      <c r="BZ119" s="866"/>
      <c r="CA119" s="866">
        <v>116243472</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18259</v>
      </c>
      <c r="DH119" s="781"/>
      <c r="DI119" s="781"/>
      <c r="DJ119" s="781"/>
      <c r="DK119" s="782"/>
      <c r="DL119" s="783">
        <v>13498</v>
      </c>
      <c r="DM119" s="781"/>
      <c r="DN119" s="781"/>
      <c r="DO119" s="781"/>
      <c r="DP119" s="782"/>
      <c r="DQ119" s="783">
        <v>8998</v>
      </c>
      <c r="DR119" s="781"/>
      <c r="DS119" s="781"/>
      <c r="DT119" s="781"/>
      <c r="DU119" s="782"/>
      <c r="DV119" s="869">
        <v>0</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15458051</v>
      </c>
      <c r="BR120" s="863"/>
      <c r="BS120" s="863"/>
      <c r="BT120" s="863"/>
      <c r="BU120" s="863"/>
      <c r="BV120" s="863">
        <v>16206807</v>
      </c>
      <c r="BW120" s="863"/>
      <c r="BX120" s="863"/>
      <c r="BY120" s="863"/>
      <c r="BZ120" s="863"/>
      <c r="CA120" s="863">
        <v>17779092</v>
      </c>
      <c r="CB120" s="863"/>
      <c r="CC120" s="863"/>
      <c r="CD120" s="863"/>
      <c r="CE120" s="863"/>
      <c r="CF120" s="887">
        <v>58.2</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22239429</v>
      </c>
      <c r="DH120" s="863"/>
      <c r="DI120" s="863"/>
      <c r="DJ120" s="863"/>
      <c r="DK120" s="863"/>
      <c r="DL120" s="863">
        <v>21946454</v>
      </c>
      <c r="DM120" s="863"/>
      <c r="DN120" s="863"/>
      <c r="DO120" s="863"/>
      <c r="DP120" s="863"/>
      <c r="DQ120" s="863">
        <v>21762956</v>
      </c>
      <c r="DR120" s="863"/>
      <c r="DS120" s="863"/>
      <c r="DT120" s="863"/>
      <c r="DU120" s="863"/>
      <c r="DV120" s="864">
        <v>71.2</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9488428</v>
      </c>
      <c r="BR121" s="835"/>
      <c r="BS121" s="835"/>
      <c r="BT121" s="835"/>
      <c r="BU121" s="835"/>
      <c r="BV121" s="835">
        <v>9622654</v>
      </c>
      <c r="BW121" s="835"/>
      <c r="BX121" s="835"/>
      <c r="BY121" s="835"/>
      <c r="BZ121" s="835"/>
      <c r="CA121" s="835">
        <v>10224481</v>
      </c>
      <c r="CB121" s="835"/>
      <c r="CC121" s="835"/>
      <c r="CD121" s="835"/>
      <c r="CE121" s="835"/>
      <c r="CF121" s="896">
        <v>33.4</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10598692</v>
      </c>
      <c r="DH121" s="835"/>
      <c r="DI121" s="835"/>
      <c r="DJ121" s="835"/>
      <c r="DK121" s="835"/>
      <c r="DL121" s="835">
        <v>10133903</v>
      </c>
      <c r="DM121" s="835"/>
      <c r="DN121" s="835"/>
      <c r="DO121" s="835"/>
      <c r="DP121" s="835"/>
      <c r="DQ121" s="835">
        <v>9483165</v>
      </c>
      <c r="DR121" s="835"/>
      <c r="DS121" s="835"/>
      <c r="DT121" s="835"/>
      <c r="DU121" s="835"/>
      <c r="DV121" s="812">
        <v>31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71875480</v>
      </c>
      <c r="BR122" s="866"/>
      <c r="BS122" s="866"/>
      <c r="BT122" s="866"/>
      <c r="BU122" s="866"/>
      <c r="BV122" s="866">
        <v>71953390</v>
      </c>
      <c r="BW122" s="866"/>
      <c r="BX122" s="866"/>
      <c r="BY122" s="866"/>
      <c r="BZ122" s="866"/>
      <c r="CA122" s="866">
        <v>75408455</v>
      </c>
      <c r="CB122" s="866"/>
      <c r="CC122" s="866"/>
      <c r="CD122" s="866"/>
      <c r="CE122" s="866"/>
      <c r="CF122" s="867">
        <v>246.7</v>
      </c>
      <c r="CG122" s="868"/>
      <c r="CH122" s="868"/>
      <c r="CI122" s="868"/>
      <c r="CJ122" s="868"/>
      <c r="CK122" s="890"/>
      <c r="CL122" s="876"/>
      <c r="CM122" s="876"/>
      <c r="CN122" s="876"/>
      <c r="CO122" s="877"/>
      <c r="CP122" s="856" t="s">
        <v>450</v>
      </c>
      <c r="CQ122" s="857"/>
      <c r="CR122" s="857"/>
      <c r="CS122" s="857"/>
      <c r="CT122" s="857"/>
      <c r="CU122" s="857"/>
      <c r="CV122" s="857"/>
      <c r="CW122" s="857"/>
      <c r="CX122" s="857"/>
      <c r="CY122" s="857"/>
      <c r="CZ122" s="857"/>
      <c r="DA122" s="857"/>
      <c r="DB122" s="857"/>
      <c r="DC122" s="857"/>
      <c r="DD122" s="857"/>
      <c r="DE122" s="857"/>
      <c r="DF122" s="858"/>
      <c r="DG122" s="834">
        <v>5678358</v>
      </c>
      <c r="DH122" s="835"/>
      <c r="DI122" s="835"/>
      <c r="DJ122" s="835"/>
      <c r="DK122" s="835"/>
      <c r="DL122" s="835">
        <v>6264649</v>
      </c>
      <c r="DM122" s="835"/>
      <c r="DN122" s="835"/>
      <c r="DO122" s="835"/>
      <c r="DP122" s="835"/>
      <c r="DQ122" s="835">
        <v>6597363</v>
      </c>
      <c r="DR122" s="835"/>
      <c r="DS122" s="835"/>
      <c r="DT122" s="835"/>
      <c r="DU122" s="835"/>
      <c r="DV122" s="812">
        <v>21.6</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36330</v>
      </c>
      <c r="AB123" s="798"/>
      <c r="AC123" s="798"/>
      <c r="AD123" s="798"/>
      <c r="AE123" s="799"/>
      <c r="AF123" s="800">
        <v>36330</v>
      </c>
      <c r="AG123" s="798"/>
      <c r="AH123" s="798"/>
      <c r="AI123" s="798"/>
      <c r="AJ123" s="799"/>
      <c r="AK123" s="800">
        <v>36330</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451</v>
      </c>
      <c r="BP123" s="899"/>
      <c r="BQ123" s="853">
        <v>96821959</v>
      </c>
      <c r="BR123" s="854"/>
      <c r="BS123" s="854"/>
      <c r="BT123" s="854"/>
      <c r="BU123" s="854"/>
      <c r="BV123" s="854">
        <v>97782851</v>
      </c>
      <c r="BW123" s="854"/>
      <c r="BX123" s="854"/>
      <c r="BY123" s="854"/>
      <c r="BZ123" s="854"/>
      <c r="CA123" s="854">
        <v>103412028</v>
      </c>
      <c r="CB123" s="854"/>
      <c r="CC123" s="854"/>
      <c r="CD123" s="854"/>
      <c r="CE123" s="854"/>
      <c r="CF123" s="764"/>
      <c r="CG123" s="765"/>
      <c r="CH123" s="765"/>
      <c r="CI123" s="765"/>
      <c r="CJ123" s="855"/>
      <c r="CK123" s="890"/>
      <c r="CL123" s="876"/>
      <c r="CM123" s="876"/>
      <c r="CN123" s="876"/>
      <c r="CO123" s="877"/>
      <c r="CP123" s="856" t="s">
        <v>452</v>
      </c>
      <c r="CQ123" s="857"/>
      <c r="CR123" s="857"/>
      <c r="CS123" s="857"/>
      <c r="CT123" s="857"/>
      <c r="CU123" s="857"/>
      <c r="CV123" s="857"/>
      <c r="CW123" s="857"/>
      <c r="CX123" s="857"/>
      <c r="CY123" s="857"/>
      <c r="CZ123" s="857"/>
      <c r="DA123" s="857"/>
      <c r="DB123" s="857"/>
      <c r="DC123" s="857"/>
      <c r="DD123" s="857"/>
      <c r="DE123" s="857"/>
      <c r="DF123" s="858"/>
      <c r="DG123" s="797">
        <v>12147</v>
      </c>
      <c r="DH123" s="798"/>
      <c r="DI123" s="798"/>
      <c r="DJ123" s="798"/>
      <c r="DK123" s="799"/>
      <c r="DL123" s="800" t="s">
        <v>113</v>
      </c>
      <c r="DM123" s="798"/>
      <c r="DN123" s="798"/>
      <c r="DO123" s="798"/>
      <c r="DP123" s="799"/>
      <c r="DQ123" s="800">
        <v>1277885</v>
      </c>
      <c r="DR123" s="798"/>
      <c r="DS123" s="798"/>
      <c r="DT123" s="798"/>
      <c r="DU123" s="799"/>
      <c r="DV123" s="845">
        <v>4.2</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51</v>
      </c>
      <c r="BR124" s="852"/>
      <c r="BS124" s="852"/>
      <c r="BT124" s="852"/>
      <c r="BU124" s="852"/>
      <c r="BV124" s="852">
        <v>53.3</v>
      </c>
      <c r="BW124" s="852"/>
      <c r="BX124" s="852"/>
      <c r="BY124" s="852"/>
      <c r="BZ124" s="852"/>
      <c r="CA124" s="852">
        <v>41.9</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v>1338706</v>
      </c>
      <c r="DH124" s="781"/>
      <c r="DI124" s="781"/>
      <c r="DJ124" s="781"/>
      <c r="DK124" s="782"/>
      <c r="DL124" s="783">
        <v>1250407</v>
      </c>
      <c r="DM124" s="781"/>
      <c r="DN124" s="781"/>
      <c r="DO124" s="781"/>
      <c r="DP124" s="782"/>
      <c r="DQ124" s="783">
        <v>1230941</v>
      </c>
      <c r="DR124" s="781"/>
      <c r="DS124" s="781"/>
      <c r="DT124" s="781"/>
      <c r="DU124" s="782"/>
      <c r="DV124" s="869">
        <v>4</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11135</v>
      </c>
      <c r="AB126" s="798"/>
      <c r="AC126" s="798"/>
      <c r="AD126" s="798"/>
      <c r="AE126" s="799"/>
      <c r="AF126" s="800">
        <v>4762</v>
      </c>
      <c r="AG126" s="798"/>
      <c r="AH126" s="798"/>
      <c r="AI126" s="798"/>
      <c r="AJ126" s="799"/>
      <c r="AK126" s="800">
        <v>6826</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v>140402</v>
      </c>
      <c r="DH126" s="835"/>
      <c r="DI126" s="835"/>
      <c r="DJ126" s="835"/>
      <c r="DK126" s="835"/>
      <c r="DL126" s="835">
        <v>217988</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2265</v>
      </c>
      <c r="AB127" s="798"/>
      <c r="AC127" s="798"/>
      <c r="AD127" s="798"/>
      <c r="AE127" s="799"/>
      <c r="AF127" s="800">
        <v>1676</v>
      </c>
      <c r="AG127" s="798"/>
      <c r="AH127" s="798"/>
      <c r="AI127" s="798"/>
      <c r="AJ127" s="799"/>
      <c r="AK127" s="800">
        <v>3425</v>
      </c>
      <c r="AL127" s="798"/>
      <c r="AM127" s="798"/>
      <c r="AN127" s="798"/>
      <c r="AO127" s="799"/>
      <c r="AP127" s="845">
        <v>0</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829570</v>
      </c>
      <c r="AB128" s="819"/>
      <c r="AC128" s="819"/>
      <c r="AD128" s="819"/>
      <c r="AE128" s="820"/>
      <c r="AF128" s="821">
        <v>787842</v>
      </c>
      <c r="AG128" s="819"/>
      <c r="AH128" s="819"/>
      <c r="AI128" s="819"/>
      <c r="AJ128" s="820"/>
      <c r="AK128" s="821">
        <v>836035</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113</v>
      </c>
      <c r="BG128" s="805"/>
      <c r="BH128" s="805"/>
      <c r="BI128" s="805"/>
      <c r="BJ128" s="805"/>
      <c r="BK128" s="805"/>
      <c r="BL128" s="828"/>
      <c r="BM128" s="804">
        <v>11.54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v>18363</v>
      </c>
      <c r="DH128" s="809"/>
      <c r="DI128" s="809"/>
      <c r="DJ128" s="809"/>
      <c r="DK128" s="809"/>
      <c r="DL128" s="809">
        <v>19267</v>
      </c>
      <c r="DM128" s="809"/>
      <c r="DN128" s="809"/>
      <c r="DO128" s="809"/>
      <c r="DP128" s="809"/>
      <c r="DQ128" s="809">
        <v>18547</v>
      </c>
      <c r="DR128" s="809"/>
      <c r="DS128" s="809"/>
      <c r="DT128" s="809"/>
      <c r="DU128" s="809"/>
      <c r="DV128" s="810">
        <v>0.1</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36787884</v>
      </c>
      <c r="AB129" s="798"/>
      <c r="AC129" s="798"/>
      <c r="AD129" s="798"/>
      <c r="AE129" s="799"/>
      <c r="AF129" s="800">
        <v>36965182</v>
      </c>
      <c r="AG129" s="798"/>
      <c r="AH129" s="798"/>
      <c r="AI129" s="798"/>
      <c r="AJ129" s="799"/>
      <c r="AK129" s="800">
        <v>36943720</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113</v>
      </c>
      <c r="BG129" s="788"/>
      <c r="BH129" s="788"/>
      <c r="BI129" s="788"/>
      <c r="BJ129" s="788"/>
      <c r="BK129" s="788"/>
      <c r="BL129" s="789"/>
      <c r="BM129" s="787">
        <v>16.54</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6177442</v>
      </c>
      <c r="AB130" s="798"/>
      <c r="AC130" s="798"/>
      <c r="AD130" s="798"/>
      <c r="AE130" s="799"/>
      <c r="AF130" s="800">
        <v>6193671</v>
      </c>
      <c r="AG130" s="798"/>
      <c r="AH130" s="798"/>
      <c r="AI130" s="798"/>
      <c r="AJ130" s="799"/>
      <c r="AK130" s="800">
        <v>6372312</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30610442</v>
      </c>
      <c r="AB131" s="781"/>
      <c r="AC131" s="781"/>
      <c r="AD131" s="781"/>
      <c r="AE131" s="782"/>
      <c r="AF131" s="783">
        <v>30771511</v>
      </c>
      <c r="AG131" s="781"/>
      <c r="AH131" s="781"/>
      <c r="AI131" s="781"/>
      <c r="AJ131" s="782"/>
      <c r="AK131" s="783">
        <v>30571408</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v>41.9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9.457011434</v>
      </c>
      <c r="AB132" s="761"/>
      <c r="AC132" s="761"/>
      <c r="AD132" s="761"/>
      <c r="AE132" s="762"/>
      <c r="AF132" s="763">
        <v>9.2547714019999994</v>
      </c>
      <c r="AG132" s="761"/>
      <c r="AH132" s="761"/>
      <c r="AI132" s="761"/>
      <c r="AJ132" s="762"/>
      <c r="AK132" s="763">
        <v>8.7647549629999997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10.199999999999999</v>
      </c>
      <c r="AB133" s="740"/>
      <c r="AC133" s="740"/>
      <c r="AD133" s="740"/>
      <c r="AE133" s="741"/>
      <c r="AF133" s="739">
        <v>9.6999999999999993</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7492070</v>
      </c>
      <c r="L9" s="266">
        <v>56236</v>
      </c>
      <c r="M9" s="267">
        <v>62065</v>
      </c>
      <c r="N9" s="268">
        <v>-9.4</v>
      </c>
    </row>
    <row r="10" spans="1:16" x14ac:dyDescent="0.15">
      <c r="A10" s="250"/>
      <c r="B10" s="246"/>
      <c r="C10" s="246"/>
      <c r="D10" s="246"/>
      <c r="E10" s="246"/>
      <c r="F10" s="246"/>
      <c r="G10" s="1166" t="s">
        <v>486</v>
      </c>
      <c r="H10" s="1167"/>
      <c r="I10" s="1167"/>
      <c r="J10" s="1168"/>
      <c r="K10" s="269">
        <v>1141043</v>
      </c>
      <c r="L10" s="270">
        <v>8565</v>
      </c>
      <c r="M10" s="271">
        <v>5121</v>
      </c>
      <c r="N10" s="272">
        <v>67.3</v>
      </c>
    </row>
    <row r="11" spans="1:16" ht="13.5" customHeight="1" x14ac:dyDescent="0.15">
      <c r="A11" s="250"/>
      <c r="B11" s="246"/>
      <c r="C11" s="246"/>
      <c r="D11" s="246"/>
      <c r="E11" s="246"/>
      <c r="F11" s="246"/>
      <c r="G11" s="1166" t="s">
        <v>487</v>
      </c>
      <c r="H11" s="1167"/>
      <c r="I11" s="1167"/>
      <c r="J11" s="1168"/>
      <c r="K11" s="269">
        <v>1497770</v>
      </c>
      <c r="L11" s="270">
        <v>11242</v>
      </c>
      <c r="M11" s="271">
        <v>6030</v>
      </c>
      <c r="N11" s="272">
        <v>86.4</v>
      </c>
    </row>
    <row r="12" spans="1:16" ht="13.5" customHeight="1" x14ac:dyDescent="0.15">
      <c r="A12" s="250"/>
      <c r="B12" s="246"/>
      <c r="C12" s="246"/>
      <c r="D12" s="246"/>
      <c r="E12" s="246"/>
      <c r="F12" s="246"/>
      <c r="G12" s="1166" t="s">
        <v>488</v>
      </c>
      <c r="H12" s="1167"/>
      <c r="I12" s="1167"/>
      <c r="J12" s="1168"/>
      <c r="K12" s="269">
        <v>394215</v>
      </c>
      <c r="L12" s="270">
        <v>2959</v>
      </c>
      <c r="M12" s="271">
        <v>823</v>
      </c>
      <c r="N12" s="272">
        <v>259.5</v>
      </c>
    </row>
    <row r="13" spans="1:16" ht="13.5" customHeight="1" x14ac:dyDescent="0.15">
      <c r="A13" s="250"/>
      <c r="B13" s="246"/>
      <c r="C13" s="246"/>
      <c r="D13" s="246"/>
      <c r="E13" s="246"/>
      <c r="F13" s="246"/>
      <c r="G13" s="1166" t="s">
        <v>489</v>
      </c>
      <c r="H13" s="1167"/>
      <c r="I13" s="1167"/>
      <c r="J13" s="1168"/>
      <c r="K13" s="269" t="s">
        <v>490</v>
      </c>
      <c r="L13" s="270" t="s">
        <v>490</v>
      </c>
      <c r="M13" s="271" t="s">
        <v>490</v>
      </c>
      <c r="N13" s="272" t="s">
        <v>490</v>
      </c>
    </row>
    <row r="14" spans="1:16" ht="13.5" customHeight="1" x14ac:dyDescent="0.15">
      <c r="A14" s="250"/>
      <c r="B14" s="246"/>
      <c r="C14" s="246"/>
      <c r="D14" s="246"/>
      <c r="E14" s="246"/>
      <c r="F14" s="246"/>
      <c r="G14" s="1166" t="s">
        <v>491</v>
      </c>
      <c r="H14" s="1167"/>
      <c r="I14" s="1167"/>
      <c r="J14" s="1168"/>
      <c r="K14" s="269">
        <v>270354</v>
      </c>
      <c r="L14" s="270">
        <v>2029</v>
      </c>
      <c r="M14" s="271">
        <v>2403</v>
      </c>
      <c r="N14" s="272">
        <v>-15.6</v>
      </c>
    </row>
    <row r="15" spans="1:16" ht="13.5" customHeight="1" x14ac:dyDescent="0.15">
      <c r="A15" s="250"/>
      <c r="B15" s="246"/>
      <c r="C15" s="246"/>
      <c r="D15" s="246"/>
      <c r="E15" s="246"/>
      <c r="F15" s="246"/>
      <c r="G15" s="1166" t="s">
        <v>492</v>
      </c>
      <c r="H15" s="1167"/>
      <c r="I15" s="1167"/>
      <c r="J15" s="1168"/>
      <c r="K15" s="269">
        <v>396983</v>
      </c>
      <c r="L15" s="270">
        <v>2980</v>
      </c>
      <c r="M15" s="271">
        <v>1960</v>
      </c>
      <c r="N15" s="272">
        <v>52</v>
      </c>
    </row>
    <row r="16" spans="1:16" x14ac:dyDescent="0.15">
      <c r="A16" s="250"/>
      <c r="B16" s="246"/>
      <c r="C16" s="246"/>
      <c r="D16" s="246"/>
      <c r="E16" s="246"/>
      <c r="F16" s="246"/>
      <c r="G16" s="1169" t="s">
        <v>493</v>
      </c>
      <c r="H16" s="1170"/>
      <c r="I16" s="1170"/>
      <c r="J16" s="1171"/>
      <c r="K16" s="270">
        <v>-803469</v>
      </c>
      <c r="L16" s="270">
        <v>-6031</v>
      </c>
      <c r="M16" s="271">
        <v>-6101</v>
      </c>
      <c r="N16" s="272">
        <v>-1.1000000000000001</v>
      </c>
    </row>
    <row r="17" spans="1:16" x14ac:dyDescent="0.15">
      <c r="A17" s="250"/>
      <c r="B17" s="246"/>
      <c r="C17" s="246"/>
      <c r="D17" s="246"/>
      <c r="E17" s="246"/>
      <c r="F17" s="246"/>
      <c r="G17" s="1169" t="s">
        <v>170</v>
      </c>
      <c r="H17" s="1170"/>
      <c r="I17" s="1170"/>
      <c r="J17" s="1171"/>
      <c r="K17" s="270">
        <v>10388966</v>
      </c>
      <c r="L17" s="270">
        <v>77980</v>
      </c>
      <c r="M17" s="271">
        <v>72301</v>
      </c>
      <c r="N17" s="272">
        <v>7.9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6.84</v>
      </c>
      <c r="L21" s="283">
        <v>7.06</v>
      </c>
      <c r="M21" s="284">
        <v>-0.22</v>
      </c>
      <c r="N21" s="251"/>
      <c r="O21" s="285"/>
      <c r="P21" s="281"/>
    </row>
    <row r="22" spans="1:16" s="286" customFormat="1" x14ac:dyDescent="0.15">
      <c r="A22" s="281"/>
      <c r="B22" s="251"/>
      <c r="C22" s="251"/>
      <c r="D22" s="251"/>
      <c r="E22" s="251"/>
      <c r="F22" s="251"/>
      <c r="G22" s="1163" t="s">
        <v>499</v>
      </c>
      <c r="H22" s="1164"/>
      <c r="I22" s="1164"/>
      <c r="J22" s="1165"/>
      <c r="K22" s="287">
        <v>97.4</v>
      </c>
      <c r="L22" s="288">
        <v>98.2</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6482469</v>
      </c>
      <c r="L32" s="296">
        <v>48658</v>
      </c>
      <c r="M32" s="297">
        <v>44939</v>
      </c>
      <c r="N32" s="298">
        <v>8.3000000000000007</v>
      </c>
    </row>
    <row r="33" spans="1:16" ht="13.5" customHeight="1" x14ac:dyDescent="0.15">
      <c r="A33" s="250"/>
      <c r="B33" s="246"/>
      <c r="C33" s="246"/>
      <c r="D33" s="246"/>
      <c r="E33" s="246"/>
      <c r="F33" s="246"/>
      <c r="G33" s="1154" t="s">
        <v>504</v>
      </c>
      <c r="H33" s="1155"/>
      <c r="I33" s="1155"/>
      <c r="J33" s="1156"/>
      <c r="K33" s="296" t="s">
        <v>490</v>
      </c>
      <c r="L33" s="296" t="s">
        <v>490</v>
      </c>
      <c r="M33" s="297">
        <v>8</v>
      </c>
      <c r="N33" s="298" t="s">
        <v>490</v>
      </c>
    </row>
    <row r="34" spans="1:16" ht="27" customHeight="1" x14ac:dyDescent="0.15">
      <c r="A34" s="250"/>
      <c r="B34" s="246"/>
      <c r="C34" s="246"/>
      <c r="D34" s="246"/>
      <c r="E34" s="246"/>
      <c r="F34" s="246"/>
      <c r="G34" s="1154" t="s">
        <v>505</v>
      </c>
      <c r="H34" s="1155"/>
      <c r="I34" s="1155"/>
      <c r="J34" s="1156"/>
      <c r="K34" s="296" t="s">
        <v>490</v>
      </c>
      <c r="L34" s="296" t="s">
        <v>490</v>
      </c>
      <c r="M34" s="297">
        <v>27</v>
      </c>
      <c r="N34" s="298" t="s">
        <v>490</v>
      </c>
    </row>
    <row r="35" spans="1:16" ht="27" customHeight="1" x14ac:dyDescent="0.15">
      <c r="A35" s="250"/>
      <c r="B35" s="246"/>
      <c r="C35" s="246"/>
      <c r="D35" s="246"/>
      <c r="E35" s="246"/>
      <c r="F35" s="246"/>
      <c r="G35" s="1154" t="s">
        <v>506</v>
      </c>
      <c r="H35" s="1155"/>
      <c r="I35" s="1155"/>
      <c r="J35" s="1156"/>
      <c r="K35" s="296">
        <v>3072461</v>
      </c>
      <c r="L35" s="296">
        <v>23062</v>
      </c>
      <c r="M35" s="297">
        <v>13271</v>
      </c>
      <c r="N35" s="298">
        <v>73.8</v>
      </c>
    </row>
    <row r="36" spans="1:16" ht="27" customHeight="1" x14ac:dyDescent="0.15">
      <c r="A36" s="250"/>
      <c r="B36" s="246"/>
      <c r="C36" s="246"/>
      <c r="D36" s="246"/>
      <c r="E36" s="246"/>
      <c r="F36" s="246"/>
      <c r="G36" s="1154" t="s">
        <v>507</v>
      </c>
      <c r="H36" s="1155"/>
      <c r="I36" s="1155"/>
      <c r="J36" s="1156"/>
      <c r="K36" s="296">
        <v>228349</v>
      </c>
      <c r="L36" s="296">
        <v>1714</v>
      </c>
      <c r="M36" s="297">
        <v>1417</v>
      </c>
      <c r="N36" s="298">
        <v>21</v>
      </c>
    </row>
    <row r="37" spans="1:16" ht="13.5" customHeight="1" x14ac:dyDescent="0.15">
      <c r="A37" s="250"/>
      <c r="B37" s="246"/>
      <c r="C37" s="246"/>
      <c r="D37" s="246"/>
      <c r="E37" s="246"/>
      <c r="F37" s="246"/>
      <c r="G37" s="1154" t="s">
        <v>508</v>
      </c>
      <c r="H37" s="1155"/>
      <c r="I37" s="1155"/>
      <c r="J37" s="1156"/>
      <c r="K37" s="296">
        <v>103002</v>
      </c>
      <c r="L37" s="296">
        <v>773</v>
      </c>
      <c r="M37" s="297">
        <v>1166</v>
      </c>
      <c r="N37" s="298">
        <v>-33.700000000000003</v>
      </c>
    </row>
    <row r="38" spans="1:16" ht="27" customHeight="1" x14ac:dyDescent="0.15">
      <c r="A38" s="250"/>
      <c r="B38" s="246"/>
      <c r="C38" s="246"/>
      <c r="D38" s="246"/>
      <c r="E38" s="246"/>
      <c r="F38" s="246"/>
      <c r="G38" s="1157" t="s">
        <v>509</v>
      </c>
      <c r="H38" s="1158"/>
      <c r="I38" s="1158"/>
      <c r="J38" s="1159"/>
      <c r="K38" s="299">
        <v>1575</v>
      </c>
      <c r="L38" s="299">
        <v>12</v>
      </c>
      <c r="M38" s="300">
        <v>3</v>
      </c>
      <c r="N38" s="301">
        <v>300</v>
      </c>
      <c r="O38" s="295"/>
    </row>
    <row r="39" spans="1:16" x14ac:dyDescent="0.15">
      <c r="A39" s="250"/>
      <c r="B39" s="246"/>
      <c r="C39" s="246"/>
      <c r="D39" s="246"/>
      <c r="E39" s="246"/>
      <c r="F39" s="246"/>
      <c r="G39" s="1157" t="s">
        <v>510</v>
      </c>
      <c r="H39" s="1158"/>
      <c r="I39" s="1158"/>
      <c r="J39" s="1159"/>
      <c r="K39" s="302">
        <v>-836035</v>
      </c>
      <c r="L39" s="302">
        <v>-6275</v>
      </c>
      <c r="M39" s="303">
        <v>-4631</v>
      </c>
      <c r="N39" s="304">
        <v>35.5</v>
      </c>
      <c r="O39" s="295"/>
    </row>
    <row r="40" spans="1:16" ht="27" customHeight="1" x14ac:dyDescent="0.15">
      <c r="A40" s="250"/>
      <c r="B40" s="246"/>
      <c r="C40" s="246"/>
      <c r="D40" s="246"/>
      <c r="E40" s="246"/>
      <c r="F40" s="246"/>
      <c r="G40" s="1154" t="s">
        <v>511</v>
      </c>
      <c r="H40" s="1155"/>
      <c r="I40" s="1155"/>
      <c r="J40" s="1156"/>
      <c r="K40" s="302">
        <v>-6372312</v>
      </c>
      <c r="L40" s="302">
        <v>-47831</v>
      </c>
      <c r="M40" s="303">
        <v>-38859</v>
      </c>
      <c r="N40" s="304">
        <v>23.1</v>
      </c>
      <c r="O40" s="295"/>
    </row>
    <row r="41" spans="1:16" x14ac:dyDescent="0.15">
      <c r="A41" s="250"/>
      <c r="B41" s="246"/>
      <c r="C41" s="246"/>
      <c r="D41" s="246"/>
      <c r="E41" s="246"/>
      <c r="F41" s="246"/>
      <c r="G41" s="1160" t="s">
        <v>281</v>
      </c>
      <c r="H41" s="1161"/>
      <c r="I41" s="1161"/>
      <c r="J41" s="1162"/>
      <c r="K41" s="296">
        <v>2679509</v>
      </c>
      <c r="L41" s="302">
        <v>20113</v>
      </c>
      <c r="M41" s="303">
        <v>17340</v>
      </c>
      <c r="N41" s="304">
        <v>16</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3594986</v>
      </c>
      <c r="J51" s="322">
        <v>26493</v>
      </c>
      <c r="K51" s="323">
        <v>11.6</v>
      </c>
      <c r="L51" s="324">
        <v>43493</v>
      </c>
      <c r="M51" s="325">
        <v>5</v>
      </c>
      <c r="N51" s="326">
        <v>6.6</v>
      </c>
    </row>
    <row r="52" spans="1:14" x14ac:dyDescent="0.15">
      <c r="A52" s="250"/>
      <c r="B52" s="246"/>
      <c r="C52" s="246"/>
      <c r="D52" s="246"/>
      <c r="E52" s="246"/>
      <c r="F52" s="246"/>
      <c r="G52" s="327"/>
      <c r="H52" s="328" t="s">
        <v>522</v>
      </c>
      <c r="I52" s="329">
        <v>1432310</v>
      </c>
      <c r="J52" s="330">
        <v>10555</v>
      </c>
      <c r="K52" s="331">
        <v>-16.5</v>
      </c>
      <c r="L52" s="332">
        <v>23254</v>
      </c>
      <c r="M52" s="333">
        <v>4</v>
      </c>
      <c r="N52" s="334">
        <v>-20.5</v>
      </c>
    </row>
    <row r="53" spans="1:14" x14ac:dyDescent="0.15">
      <c r="A53" s="250"/>
      <c r="B53" s="246"/>
      <c r="C53" s="246"/>
      <c r="D53" s="246"/>
      <c r="E53" s="246"/>
      <c r="F53" s="246"/>
      <c r="G53" s="312" t="s">
        <v>523</v>
      </c>
      <c r="H53" s="313"/>
      <c r="I53" s="321">
        <v>5529626</v>
      </c>
      <c r="J53" s="322">
        <v>40772</v>
      </c>
      <c r="K53" s="323">
        <v>53.9</v>
      </c>
      <c r="L53" s="324">
        <v>50840</v>
      </c>
      <c r="M53" s="325">
        <v>16.899999999999999</v>
      </c>
      <c r="N53" s="326">
        <v>37</v>
      </c>
    </row>
    <row r="54" spans="1:14" x14ac:dyDescent="0.15">
      <c r="A54" s="250"/>
      <c r="B54" s="246"/>
      <c r="C54" s="246"/>
      <c r="D54" s="246"/>
      <c r="E54" s="246"/>
      <c r="F54" s="246"/>
      <c r="G54" s="327"/>
      <c r="H54" s="328" t="s">
        <v>522</v>
      </c>
      <c r="I54" s="329">
        <v>3142289</v>
      </c>
      <c r="J54" s="330">
        <v>23169</v>
      </c>
      <c r="K54" s="331">
        <v>119.5</v>
      </c>
      <c r="L54" s="332">
        <v>25367</v>
      </c>
      <c r="M54" s="333">
        <v>9.1</v>
      </c>
      <c r="N54" s="334">
        <v>110.4</v>
      </c>
    </row>
    <row r="55" spans="1:14" x14ac:dyDescent="0.15">
      <c r="A55" s="250"/>
      <c r="B55" s="246"/>
      <c r="C55" s="246"/>
      <c r="D55" s="246"/>
      <c r="E55" s="246"/>
      <c r="F55" s="246"/>
      <c r="G55" s="312" t="s">
        <v>524</v>
      </c>
      <c r="H55" s="313"/>
      <c r="I55" s="321">
        <v>10133963</v>
      </c>
      <c r="J55" s="322">
        <v>75200</v>
      </c>
      <c r="K55" s="323">
        <v>84.4</v>
      </c>
      <c r="L55" s="324">
        <v>53605</v>
      </c>
      <c r="M55" s="325">
        <v>5.4</v>
      </c>
      <c r="N55" s="326">
        <v>79</v>
      </c>
    </row>
    <row r="56" spans="1:14" x14ac:dyDescent="0.15">
      <c r="A56" s="250"/>
      <c r="B56" s="246"/>
      <c r="C56" s="246"/>
      <c r="D56" s="246"/>
      <c r="E56" s="246"/>
      <c r="F56" s="246"/>
      <c r="G56" s="327"/>
      <c r="H56" s="328" t="s">
        <v>522</v>
      </c>
      <c r="I56" s="329">
        <v>3045587</v>
      </c>
      <c r="J56" s="330">
        <v>22600</v>
      </c>
      <c r="K56" s="331">
        <v>-2.5</v>
      </c>
      <c r="L56" s="332">
        <v>28343</v>
      </c>
      <c r="M56" s="333">
        <v>11.7</v>
      </c>
      <c r="N56" s="334">
        <v>-14.2</v>
      </c>
    </row>
    <row r="57" spans="1:14" x14ac:dyDescent="0.15">
      <c r="A57" s="250"/>
      <c r="B57" s="246"/>
      <c r="C57" s="246"/>
      <c r="D57" s="246"/>
      <c r="E57" s="246"/>
      <c r="F57" s="246"/>
      <c r="G57" s="312" t="s">
        <v>525</v>
      </c>
      <c r="H57" s="313"/>
      <c r="I57" s="321">
        <v>11304140</v>
      </c>
      <c r="J57" s="322">
        <v>84386</v>
      </c>
      <c r="K57" s="323">
        <v>12.2</v>
      </c>
      <c r="L57" s="324">
        <v>58051</v>
      </c>
      <c r="M57" s="325">
        <v>8.3000000000000007</v>
      </c>
      <c r="N57" s="326">
        <v>3.9</v>
      </c>
    </row>
    <row r="58" spans="1:14" x14ac:dyDescent="0.15">
      <c r="A58" s="250"/>
      <c r="B58" s="246"/>
      <c r="C58" s="246"/>
      <c r="D58" s="246"/>
      <c r="E58" s="246"/>
      <c r="F58" s="246"/>
      <c r="G58" s="327"/>
      <c r="H58" s="328" t="s">
        <v>522</v>
      </c>
      <c r="I58" s="329">
        <v>5366845</v>
      </c>
      <c r="J58" s="330">
        <v>40064</v>
      </c>
      <c r="K58" s="331">
        <v>77.3</v>
      </c>
      <c r="L58" s="332">
        <v>32143</v>
      </c>
      <c r="M58" s="333">
        <v>13.4</v>
      </c>
      <c r="N58" s="334">
        <v>63.9</v>
      </c>
    </row>
    <row r="59" spans="1:14" x14ac:dyDescent="0.15">
      <c r="A59" s="250"/>
      <c r="B59" s="246"/>
      <c r="C59" s="246"/>
      <c r="D59" s="246"/>
      <c r="E59" s="246"/>
      <c r="F59" s="246"/>
      <c r="G59" s="312" t="s">
        <v>526</v>
      </c>
      <c r="H59" s="313"/>
      <c r="I59" s="321">
        <v>10826780</v>
      </c>
      <c r="J59" s="322">
        <v>81266</v>
      </c>
      <c r="K59" s="323">
        <v>-3.7</v>
      </c>
      <c r="L59" s="324">
        <v>65942</v>
      </c>
      <c r="M59" s="325">
        <v>13.6</v>
      </c>
      <c r="N59" s="326">
        <v>-17.3</v>
      </c>
    </row>
    <row r="60" spans="1:14" x14ac:dyDescent="0.15">
      <c r="A60" s="250"/>
      <c r="B60" s="246"/>
      <c r="C60" s="246"/>
      <c r="D60" s="246"/>
      <c r="E60" s="246"/>
      <c r="F60" s="246"/>
      <c r="G60" s="327"/>
      <c r="H60" s="328" t="s">
        <v>522</v>
      </c>
      <c r="I60" s="335">
        <v>6301642</v>
      </c>
      <c r="J60" s="330">
        <v>47300</v>
      </c>
      <c r="K60" s="331">
        <v>18.100000000000001</v>
      </c>
      <c r="L60" s="332">
        <v>32778</v>
      </c>
      <c r="M60" s="333">
        <v>2</v>
      </c>
      <c r="N60" s="334">
        <v>16.100000000000001</v>
      </c>
    </row>
    <row r="61" spans="1:14" x14ac:dyDescent="0.15">
      <c r="A61" s="250"/>
      <c r="B61" s="246"/>
      <c r="C61" s="246"/>
      <c r="D61" s="246"/>
      <c r="E61" s="246"/>
      <c r="F61" s="246"/>
      <c r="G61" s="312" t="s">
        <v>527</v>
      </c>
      <c r="H61" s="336"/>
      <c r="I61" s="337">
        <v>8277899</v>
      </c>
      <c r="J61" s="338">
        <v>61623</v>
      </c>
      <c r="K61" s="339">
        <v>31.7</v>
      </c>
      <c r="L61" s="340">
        <v>54386</v>
      </c>
      <c r="M61" s="341">
        <v>9.8000000000000007</v>
      </c>
      <c r="N61" s="326">
        <v>21.9</v>
      </c>
    </row>
    <row r="62" spans="1:14" x14ac:dyDescent="0.15">
      <c r="A62" s="250"/>
      <c r="B62" s="246"/>
      <c r="C62" s="246"/>
      <c r="D62" s="246"/>
      <c r="E62" s="246"/>
      <c r="F62" s="246"/>
      <c r="G62" s="327"/>
      <c r="H62" s="328" t="s">
        <v>522</v>
      </c>
      <c r="I62" s="329">
        <v>3857735</v>
      </c>
      <c r="J62" s="330">
        <v>28738</v>
      </c>
      <c r="K62" s="331">
        <v>39.200000000000003</v>
      </c>
      <c r="L62" s="332">
        <v>28377</v>
      </c>
      <c r="M62" s="333">
        <v>8</v>
      </c>
      <c r="N62" s="334">
        <v>31.2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27.08</v>
      </c>
      <c r="G47" s="12">
        <v>31.35</v>
      </c>
      <c r="H47" s="12">
        <v>34.619999999999997</v>
      </c>
      <c r="I47" s="12">
        <v>35.03</v>
      </c>
      <c r="J47" s="13">
        <v>36.31</v>
      </c>
    </row>
    <row r="48" spans="2:10" ht="57.75" customHeight="1" x14ac:dyDescent="0.15">
      <c r="B48" s="14"/>
      <c r="C48" s="1174" t="s">
        <v>4</v>
      </c>
      <c r="D48" s="1174"/>
      <c r="E48" s="1175"/>
      <c r="F48" s="15">
        <v>6.64</v>
      </c>
      <c r="G48" s="16">
        <v>5.95</v>
      </c>
      <c r="H48" s="16">
        <v>5.05</v>
      </c>
      <c r="I48" s="16">
        <v>6.18</v>
      </c>
      <c r="J48" s="17">
        <v>4.3899999999999997</v>
      </c>
    </row>
    <row r="49" spans="2:10" ht="57.75" customHeight="1" thickBot="1" x14ac:dyDescent="0.2">
      <c r="B49" s="18"/>
      <c r="C49" s="1176" t="s">
        <v>5</v>
      </c>
      <c r="D49" s="1176"/>
      <c r="E49" s="1177"/>
      <c r="F49" s="19">
        <v>6.57</v>
      </c>
      <c r="G49" s="20">
        <v>1.25</v>
      </c>
      <c r="H49" s="20" t="s">
        <v>534</v>
      </c>
      <c r="I49" s="20" t="s">
        <v>535</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2018-11-06T10:24:28Z</cp:lastPrinted>
  <dcterms:created xsi:type="dcterms:W3CDTF">2018-01-24T03:41:45Z</dcterms:created>
  <dcterms:modified xsi:type="dcterms:W3CDTF">2018-11-06T10:27:04Z</dcterms:modified>
</cp:coreProperties>
</file>