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CO35"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AM35" i="10" l="1"/>
  <c r="AM36" i="10" s="1"/>
  <c r="AM37" i="10" s="1"/>
  <c r="BW34" i="10"/>
  <c r="BW35" i="10" s="1"/>
  <c r="BW36" i="10" s="1"/>
  <c r="BW37" i="10" s="1"/>
  <c r="BW38" i="10" s="1"/>
  <c r="CO34" i="10" l="1"/>
</calcChain>
</file>

<file path=xl/sharedStrings.xml><?xml version="1.0" encoding="utf-8"?>
<sst xmlns="http://schemas.openxmlformats.org/spreadsheetml/2006/main" count="1120" uniqueCount="600">
  <si>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</si>
  <si>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</si>
  <si>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</si>
  <si>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</si>
  <si>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</si>
  <si>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</si>
  <si>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</si>
  <si>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</si>
  <si>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</si>
  <si>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</si>
  <si>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</si>
  <si>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</si>
  <si>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</si>
  <si>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</si>
  <si>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</si>
  <si>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</si>
  <si>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</si>
  <si>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</si>
  <si>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</si>
  <si>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</si>
  <si>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</si>
  <si>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</si>
  <si>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</si>
  <si>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</si>
  <si>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</si>
  <si>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</si>
  <si>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</si>
  <si>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</si>
  <si>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</si>
  <si>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</si>
  <si>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</si>
  <si>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</si>
  <si>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</si>
  <si>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</si>
  <si>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</si>
  <si>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</si>
  <si>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</si>
  <si>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</si>
  <si>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</si>
  <si>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</si>
  <si>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</si>
  <si>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</si>
  <si>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</si>
  <si>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</si>
  <si>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</si>
  <si>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</si>
  <si>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</si>
  <si>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</si>
  <si>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</si>
  <si>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</si>
  <si>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</si>
  <si>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</si>
  <si>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</si>
  <si>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</si>
  <si>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</si>
  <si>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</si>
  <si>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</si>
  <si>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</si>
  <si>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</si>
  <si>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</si>
  <si>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</si>
  <si>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</si>
  <si>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</si>
  <si>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</si>
  <si>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</si>
  <si>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</si>
  <si>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</si>
  <si>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</si>
  <si>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</si>
  <si>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</si>
  <si>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</si>
  <si>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</si>
  <si>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</si>
  <si>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</si>
  <si>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</si>
  <si>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</si>
  <si>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</si>
  <si>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</si>
  <si>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</si>
  <si>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</si>
  <si>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</si>
  <si>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</si>
  <si>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</si>
  <si>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</si>
  <si>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</si>
  <si>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</si>
  <si>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</si>
  <si>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</si>
  <si>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</si>
  <si>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</si>
  <si>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</si>
  <si>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</si>
  <si>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</si>
  <si>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</si>
  <si>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</si>
  <si>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</si>
  <si>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</si>
  <si>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</si>
  <si>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</si>
  <si>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</si>
  <si>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</si>
  <si>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</si>
  <si>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</si>
  <si>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</si>
  <si>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</si>
  <si>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</si>
  <si>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</si>
  <si>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</si>
  <si>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</si>
  <si>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</si>
  <si>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</si>
  <si>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</si>
  <si>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</si>
  <si>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</si>
  <si>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</si>
  <si>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</si>
  <si>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</si>
  <si>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</si>
  <si>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</si>
  <si>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</si>
  <si>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</si>
  <si>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</si>
  <si>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</si>
  <si>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</si>
  <si>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</si>
  <si>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</si>
  <si>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</si>
  <si>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</si>
  <si>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</si>
  <si>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</si>
  <si>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</si>
  <si>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</si>
  <si>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</si>
  <si>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</si>
  <si>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</si>
  <si>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</si>
  <si>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</si>
  <si>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</si>
  <si>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</si>
  <si>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</si>
  <si>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</si>
  <si>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</si>
  <si>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</si>
  <si>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</si>
  <si>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</si>
  <si>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</si>
  <si>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</si>
  <si>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</si>
  <si>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</si>
  <si>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</si>
  <si>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</si>
  <si>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</si>
  <si>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</si>
  <si>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</si>
  <si>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</si>
  <si>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</si>
  <si>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</si>
  <si>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</si>
  <si>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</si>
  <si>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</si>
  <si>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</si>
  <si>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</si>
  <si>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</si>
  <si>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</si>
  <si>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</si>
  <si>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</si>
  <si>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</si>
  <si>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</si>
  <si>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</si>
  <si>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</si>
  <si>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</si>
  <si>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</si>
  <si>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</si>
  <si>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</si>
  <si>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</si>
  <si>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</si>
  <si>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</si>
  <si>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</si>
  <si>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</si>
  <si>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</si>
  <si>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</si>
  <si>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</si>
  <si>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</si>
  <si>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</si>
  <si>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</si>
  <si>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</si>
  <si>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</si>
  <si>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</si>
  <si>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</si>
  <si>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</si>
  <si>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</si>
  <si>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</si>
  <si>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</si>
  <si>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</si>
  <si>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</si>
  <si>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</si>
  <si>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</si>
  <si>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</si>
  <si>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</si>
  <si>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</si>
  <si>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</si>
  <si>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</si>
  <si>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</si>
  <si>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</si>
  <si>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</si>
  <si>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</si>
  <si>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</si>
  <si>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</si>
  <si>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</si>
  <si>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</si>
  <si>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</si>
  <si>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</si>
  <si>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</si>
  <si>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</si>
  <si>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宮城県美里町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</si>
  <si>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</si>
  <si>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</si>
  <si>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</si>
  <si>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</si>
  <si>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</si>
  <si>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</si>
  <si>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</si>
  <si>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</si>
  <si>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</si>
  <si>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</si>
  <si>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</si>
  <si>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</si>
  <si>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</si>
  <si>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</si>
  <si>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</si>
  <si>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</si>
  <si>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</si>
  <si>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</si>
  <si>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</si>
  <si>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</si>
  <si>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</si>
  <si>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</si>
  <si>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</si>
  <si>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</si>
  <si>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</si>
  <si>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</si>
  <si>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</si>
  <si>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</si>
  <si>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</si>
  <si>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</si>
  <si>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</si>
  <si>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</si>
  <si>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</si>
  <si>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</si>
  <si>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</si>
  <si>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</si>
  <si>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</si>
  <si>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</si>
  <si>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</si>
  <si>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</si>
  <si>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</si>
  <si>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</si>
  <si>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</si>
  <si>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</si>
  <si>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</si>
  <si>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</si>
  <si>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</si>
  <si>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</si>
  <si>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</si>
  <si>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</si>
  <si>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</si>
  <si>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</si>
  <si>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</si>
  <si>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</si>
  <si>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</si>
  <si>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</si>
  <si>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</si>
  <si>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</si>
  <si>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</si>
  <si>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</si>
  <si>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</si>
  <si>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</si>
  <si>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</si>
  <si>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</si>
  <si>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</si>
  <si>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</si>
  <si>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</si>
  <si>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</si>
  <si>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</si>
  <si>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</si>
  <si>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</si>
  <si>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</si>
  <si>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</si>
  <si>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</si>
  <si>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</si>
  <si>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</si>
  <si>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</si>
  <si>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</si>
  <si>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</si>
  <si>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</si>
  <si>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</si>
  <si>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</si>
  <si>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</si>
  <si>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</si>
  <si>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</si>
  <si>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</si>
  <si>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</si>
  <si>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</si>
  <si>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</si>
  <si>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</si>
  <si>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</si>
  <si>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</si>
  <si>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</si>
  <si>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</si>
  <si>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</si>
  <si>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</si>
  <si>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</si>
  <si>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</si>
  <si>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</si>
  <si>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</si>
  <si>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</si>
  <si>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</si>
  <si>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</si>
  <si>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</si>
  <si>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</si>
  <si>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</si>
  <si>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</si>
  <si>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</si>
  <si>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</si>
  <si>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</si>
  <si>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</si>
  <si>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</si>
  <si>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</si>
  <si>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</si>
  <si>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</si>
  <si>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</si>
  <si>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</si>
  <si>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</si>
  <si>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</si>
  <si>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</si>
  <si>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</si>
  <si>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</si>
  <si>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</si>
  <si>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</si>
  <si>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</si>
  <si>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</si>
  <si>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</si>
  <si>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</si>
  <si>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</si>
  <si>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</si>
  <si>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</si>
  <si>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</si>
  <si>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</si>
  <si>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</si>
  <si>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</si>
  <si>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</si>
  <si>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</si>
  <si>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</si>
  <si>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</si>
  <si>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</si>
  <si>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</si>
  <si>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</si>
  <si>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</si>
  <si>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</si>
  <si>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</si>
  <si>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</si>
  <si>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</si>
  <si>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</si>
  <si>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</si>
  <si>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宮城県美里町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</si>
  <si>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</si>
  <si>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</si>
  <si>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</si>
  <si>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</si>
  <si>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</si>
  <si>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</si>
  <si>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</si>
  <si>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</si>
  <si>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</si>
  <si>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</si>
  <si>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</si>
  <si>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</si>
  <si>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</si>
  <si>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</si>
  <si>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</si>
  <si>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</si>
  <si>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</si>
  <si>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</si>
  <si>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</si>
  <si>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</si>
  <si>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</si>
  <si>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</si>
  <si>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</si>
  <si>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</si>
  <si>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</si>
  <si>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</si>
  <si>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</si>
  <si>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</si>
  <si>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</si>
  <si>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</si>
  <si>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</si>
  <si>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</si>
  <si>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</si>
  <si>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</si>
  <si>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</si>
  <si>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</si>
  <si>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</si>
  <si>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</si>
  <si>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</si>
  <si>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法適用企業</t>
    <phoneticPr fontId="5"/>
  </si>
  <si>
    <t>美里町下水道事業会計（公共下水道事業）</t>
    <phoneticPr fontId="5"/>
  </si>
  <si>
    <t>法適用企業</t>
    <phoneticPr fontId="5"/>
  </si>
  <si>
    <t>美里町下水道事業会計（農業集落排水事業）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</si>
  <si>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</si>
  <si>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</si>
  <si>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</si>
  <si>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</si>
  <si>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</si>
  <si>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</si>
  <si>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</si>
  <si>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</si>
  <si>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</si>
  <si>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</si>
  <si>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</si>
  <si>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</si>
  <si>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</si>
  <si>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</si>
  <si>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</si>
  <si>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</si>
  <si>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</si>
  <si>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</si>
  <si>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</si>
  <si>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</si>
  <si>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</si>
  <si>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</si>
  <si>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</si>
  <si>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</si>
  <si>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</si>
  <si>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</si>
  <si>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</si>
  <si>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</si>
  <si>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</si>
  <si>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</si>
  <si>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</si>
  <si>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</si>
  <si>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</si>
  <si>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</si>
  <si>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</si>
  <si>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</si>
  <si>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</si>
  <si>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</si>
  <si>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</si>
  <si>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</si>
  <si>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</si>
  <si>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</si>
  <si>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</si>
  <si>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</si>
  <si>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</si>
  <si>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</si>
  <si>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</si>
  <si>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</si>
  <si>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</si>
  <si>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</si>
  <si>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</si>
  <si>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</si>
  <si>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</si>
  <si>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</si>
  <si>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</si>
  <si>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</si>
  <si>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</si>
  <si>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</si>
  <si>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美里町病院事業会計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</si>
  <si>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</si>
  <si>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</si>
  <si>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</si>
  <si>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</si>
  <si>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</si>
  <si>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</si>
  <si>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</si>
  <si>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</si>
  <si>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</si>
  <si>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</si>
  <si>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</si>
  <si>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</si>
  <si>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</si>
  <si>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</si>
  <si>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</si>
  <si>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</si>
  <si>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</si>
  <si>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</si>
  <si>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</si>
  <si>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</si>
  <si>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</si>
  <si>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</si>
  <si>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</si>
  <si>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</si>
  <si>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</si>
  <si>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</si>
  <si>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</si>
  <si>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</si>
  <si>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</si>
  <si>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</si>
  <si>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</si>
  <si>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</si>
  <si>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</si>
  <si>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</si>
  <si>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</si>
  <si>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</si>
  <si>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</si>
  <si>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</si>
  <si>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</si>
  <si>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</si>
  <si>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</si>
  <si>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</si>
  <si>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</si>
  <si>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</si>
  <si>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</si>
  <si>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</si>
  <si>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</si>
  <si>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</si>
  <si>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</si>
  <si>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</si>
  <si>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</si>
  <si>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</si>
  <si>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</si>
  <si>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</si>
  <si>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</si>
  <si>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</si>
  <si>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</si>
  <si>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</si>
  <si>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</si>
  <si>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</si>
  <si>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</si>
  <si>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</si>
  <si>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</si>
  <si>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</si>
  <si>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</si>
  <si>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</si>
  <si>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</si>
  <si>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</si>
  <si>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</si>
  <si>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</si>
  <si>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</si>
  <si>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</si>
  <si>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</si>
  <si>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</si>
  <si>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</si>
  <si>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</si>
  <si>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</si>
  <si>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</si>
  <si>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</si>
  <si>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</si>
  <si>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</si>
  <si>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</si>
  <si>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</si>
  <si>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</si>
  <si>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</si>
  <si>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2.77</t>
  </si>
  <si>
    <t>▲ 0.97</t>
  </si>
  <si>
    <t>▲ 3.06</t>
  </si>
  <si>
    <t>▲ 3.15</t>
  </si>
  <si>
    <t>▲ 1.44</t>
  </si>
  <si>
    <t>美里町水道事業会計</t>
  </si>
  <si>
    <t>美里町病院事業会計</t>
  </si>
  <si>
    <t>一般会計</t>
  </si>
  <si>
    <t>介護保険特別会計</t>
  </si>
  <si>
    <t>美里町下水道事業会計（公共下水道事業）</t>
  </si>
  <si>
    <t>国民健康保険特別会計</t>
  </si>
  <si>
    <t>美里町下水道事業会計（農業集落排水事業）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</si>
  <si>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</si>
  <si>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</si>
  <si>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</si>
  <si>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</si>
  <si>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</si>
  <si>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</si>
  <si>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</si>
  <si>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</si>
  <si>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</si>
  <si>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</si>
  <si>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</si>
  <si>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</si>
  <si>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</si>
  <si>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</si>
  <si>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t>
    <phoneticPr fontId="2"/>
  </si>
  <si>
    <t>南郷ふれあい公社</t>
    <rPh sb="0" eb="2">
      <t>ナンゴウ</t>
    </rPh>
    <rPh sb="6" eb="8">
      <t>コウシャ</t>
    </rPh>
    <phoneticPr fontId="2"/>
  </si>
  <si>
    <t>▲0</t>
    <phoneticPr fontId="2"/>
  </si>
  <si>
    <t>美里町合併振興基金</t>
    <rPh sb="0" eb="3">
      <t>ミサトマチ</t>
    </rPh>
    <rPh sb="3" eb="5">
      <t>ガッペイ</t>
    </rPh>
    <rPh sb="5" eb="7">
      <t>シンコウ</t>
    </rPh>
    <rPh sb="7" eb="9">
      <t>キキン</t>
    </rPh>
    <phoneticPr fontId="18"/>
  </si>
  <si>
    <t>美里町福祉基金</t>
    <rPh sb="0" eb="3">
      <t>ミサトマチ</t>
    </rPh>
    <rPh sb="3" eb="5">
      <t>フクシ</t>
    </rPh>
    <rPh sb="5" eb="7">
      <t>キキン</t>
    </rPh>
    <phoneticPr fontId="18"/>
  </si>
  <si>
    <t>美里町公共施設整備基金</t>
    <rPh sb="0" eb="3">
      <t>ミサトマチ</t>
    </rPh>
    <rPh sb="3" eb="5">
      <t>コウキョウ</t>
    </rPh>
    <rPh sb="5" eb="7">
      <t>シセツ</t>
    </rPh>
    <rPh sb="7" eb="9">
      <t>セイビ</t>
    </rPh>
    <rPh sb="9" eb="11">
      <t>キキン</t>
    </rPh>
    <phoneticPr fontId="11"/>
  </si>
  <si>
    <t>美里町東日本大震災被災者等復興支援基金</t>
    <rPh sb="0" eb="3">
      <t>ミサトマチ</t>
    </rPh>
    <rPh sb="3" eb="4">
      <t>ヒガシ</t>
    </rPh>
    <rPh sb="4" eb="6">
      <t>ニホン</t>
    </rPh>
    <rPh sb="6" eb="9">
      <t>ダイシンサイ</t>
    </rPh>
    <rPh sb="9" eb="12">
      <t>ヒサイシャ</t>
    </rPh>
    <rPh sb="12" eb="13">
      <t>トウ</t>
    </rPh>
    <rPh sb="13" eb="15">
      <t>フッコウ</t>
    </rPh>
    <rPh sb="15" eb="17">
      <t>シエン</t>
    </rPh>
    <rPh sb="17" eb="19">
      <t>キキン</t>
    </rPh>
    <phoneticPr fontId="18"/>
  </si>
  <si>
    <t>美里町まちづくり人材育成基金</t>
    <rPh sb="0" eb="3">
      <t>ミサトマチ</t>
    </rPh>
    <rPh sb="8" eb="10">
      <t>ジンザイ</t>
    </rPh>
    <rPh sb="10" eb="12">
      <t>イクセイ</t>
    </rPh>
    <rPh sb="12" eb="14">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</si>
  <si>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</si>
  <si>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</si>
  <si>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</si>
  <si>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</si>
  <si>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</si>
  <si>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</si>
  <si>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</si>
  <si>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</si>
  <si>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</si>
  <si>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</si>
  <si>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</si>
  <si>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</si>
  <si>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地方債の新規発行の抑制をしてきたことにより、将来負担比率、実質公債費率ともに年々低下してきているが、類似団体内の平均値と比較すると高い水準にある。
　今後、大規模な建設事業等が予想されていることから、将来負担比率、実質公債費率について上昇していくことが考えられるため、これまで以上に公債費の適正化に努めていく。</t>
    <rPh sb="1" eb="4">
      <t>チホウサイ</t>
    </rPh>
    <rPh sb="5" eb="7">
      <t>シンキ</t>
    </rPh>
    <rPh sb="7" eb="9">
      <t>ハッコウ</t>
    </rPh>
    <rPh sb="10" eb="12">
      <t>ヨクセイ</t>
    </rPh>
    <rPh sb="23" eb="25">
      <t>ショウライ</t>
    </rPh>
    <rPh sb="25" eb="27">
      <t>フタン</t>
    </rPh>
    <rPh sb="27" eb="29">
      <t>ヒリツ</t>
    </rPh>
    <rPh sb="30" eb="32">
      <t>ジッシツ</t>
    </rPh>
    <rPh sb="32" eb="34">
      <t>コウサイ</t>
    </rPh>
    <rPh sb="34" eb="35">
      <t>ヒ</t>
    </rPh>
    <rPh sb="35" eb="36">
      <t>リツ</t>
    </rPh>
    <rPh sb="39" eb="41">
      <t>ネンネン</t>
    </rPh>
    <rPh sb="41" eb="43">
      <t>テイカ</t>
    </rPh>
    <rPh sb="51" eb="53">
      <t>ルイジ</t>
    </rPh>
    <rPh sb="53" eb="55">
      <t>ダンタイ</t>
    </rPh>
    <rPh sb="55" eb="56">
      <t>ナイ</t>
    </rPh>
    <rPh sb="57" eb="60">
      <t>ヘイキンチ</t>
    </rPh>
    <rPh sb="61" eb="63">
      <t>ヒカク</t>
    </rPh>
    <rPh sb="66" eb="67">
      <t>タカ</t>
    </rPh>
    <rPh sb="68" eb="70">
      <t>スイジュン</t>
    </rPh>
    <rPh sb="76" eb="78">
      <t>コンゴ</t>
    </rPh>
    <rPh sb="79" eb="82">
      <t>ダイキボ</t>
    </rPh>
    <rPh sb="83" eb="85">
      <t>ケンセツ</t>
    </rPh>
    <rPh sb="85" eb="87">
      <t>ジギョウ</t>
    </rPh>
    <rPh sb="87" eb="88">
      <t>トウ</t>
    </rPh>
    <rPh sb="89" eb="91">
      <t>ヨソウ</t>
    </rPh>
    <rPh sb="101" eb="103">
      <t>ショウライ</t>
    </rPh>
    <rPh sb="103" eb="105">
      <t>フタン</t>
    </rPh>
    <rPh sb="105" eb="107">
      <t>ヒリツ</t>
    </rPh>
    <rPh sb="108" eb="110">
      <t>ジッシツ</t>
    </rPh>
    <rPh sb="110" eb="112">
      <t>コウサイ</t>
    </rPh>
    <rPh sb="112" eb="113">
      <t>ヒ</t>
    </rPh>
    <rPh sb="113" eb="114">
      <t>リツ</t>
    </rPh>
    <rPh sb="118" eb="120">
      <t>ジョウショウ</t>
    </rPh>
    <rPh sb="127" eb="128">
      <t>カンガ</t>
    </rPh>
    <rPh sb="139" eb="141">
      <t>イジョウ</t>
    </rPh>
    <rPh sb="142" eb="145">
      <t>コウサイヒ</t>
    </rPh>
    <rPh sb="146" eb="149">
      <t>テキセイカ</t>
    </rPh>
    <rPh sb="150" eb="151">
      <t>ツト</t>
    </rPh>
    <phoneticPr fontId="5"/>
  </si>
  <si>
    <t>該当なし</t>
    <rPh sb="0" eb="2">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</si>
</sst>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4DCE-4EAC-A067-0E1CA18579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31512</c:v>
                </c:pt>
                <c:pt idx="1">
                  <c:v>27336</c:v>
                </c:pt>
                <c:pt idx="2">
                  <c:v>20950</c:v>
                </c:pt>
                <c:pt idx="3">
                  <c:v>21974</c:v>
                </c:pt>
                <c:pt idx="4">
                  <c:v>37618</c:v>
                </c:pt>
              </c:numCache>
            </c:numRef>
          </c:val>
          <c:smooth val="0"/>
          <c:extLst>
            <c:ext xmlns:c16="http://schemas.microsoft.com/office/drawing/2014/chart" uri="{C3380CC4-5D6E-409C-BE32-E72D297353CC}">
              <c16:uniqueId val="{00000001-4DCE-4EAC-A067-0E1CA1857995}"/>
            </c:ext>
          </c:extLst>
        </c:ser>
        <c:dLbls>
          <c:showLegendKey val="0"/>
          <c:showVal val="0"/>
          <c:showCatName val="0"/>
          <c:showSerName val="0"/>
          <c:showPercent val="0"/>
          <c:showBubbleSize val="0"/>
        </c:dLbls>
        <c:marker val="1"/>
        <c:smooth val="0"/>
        <c:axId val="383989760"/>
        <c:axId val="383990544"/>
      </c:lineChart>
      <c:catAx>
        <c:axId val="38398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990544"/>
        <c:crosses val="autoZero"/>
        <c:auto val="1"/>
        <c:lblAlgn val="ctr"/>
        <c:lblOffset val="100"/>
        <c:tickLblSkip val="1"/>
        <c:tickMarkSkip val="1"/>
        <c:noMultiLvlLbl val="0"/>
      </c:catAx>
      <c:valAx>
        <c:axId val="383990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98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c:v>
                </c:pt>
                <c:pt idx="1">
                  <c:v>2.94</c:v>
                </c:pt>
                <c:pt idx="2">
                  <c:v>2.34</c:v>
                </c:pt>
                <c:pt idx="3">
                  <c:v>1.24</c:v>
                </c:pt>
                <c:pt idx="4">
                  <c:v>1.99</c:v>
                </c:pt>
              </c:numCache>
            </c:numRef>
          </c:val>
          <c:extLst>
            <c:ext xmlns:c16="http://schemas.microsoft.com/office/drawing/2014/chart" uri="{C3380CC4-5D6E-409C-BE32-E72D297353CC}">
              <c16:uniqueId val="{00000000-F1D0-4BAA-8A78-B4AC018833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19.63</c:v>
                </c:pt>
                <c:pt idx="1">
                  <c:v>18.36</c:v>
                </c:pt>
                <c:pt idx="2">
                  <c:v>17.77</c:v>
                </c:pt>
                <c:pt idx="3">
                  <c:v>17.36</c:v>
                </c:pt>
                <c:pt idx="4">
                  <c:v>15.93</c:v>
                </c:pt>
              </c:numCache>
            </c:numRef>
          </c:val>
          <c:extLst>
            <c:ext xmlns:c16="http://schemas.microsoft.com/office/drawing/2014/chart" uri="{C3380CC4-5D6E-409C-BE32-E72D297353CC}">
              <c16:uniqueId val="{00000001-F1D0-4BAA-8A78-B4AC01883377}"/>
            </c:ext>
          </c:extLst>
        </c:ser>
        <c:dLbls>
          <c:showLegendKey val="0"/>
          <c:showVal val="0"/>
          <c:showCatName val="0"/>
          <c:showSerName val="0"/>
          <c:showPercent val="0"/>
          <c:showBubbleSize val="0"/>
        </c:dLbls>
        <c:gapWidth val="250"/>
        <c:overlap val="100"/>
        <c:axId val="383991328"/>
        <c:axId val="38399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-2.77</c:v>
                </c:pt>
                <c:pt idx="1">
                  <c:v>-0.97</c:v>
                </c:pt>
                <c:pt idx="2">
                  <c:v>-3.06</c:v>
                </c:pt>
                <c:pt idx="3">
                  <c:v>-3.15</c:v>
                </c:pt>
                <c:pt idx="4">
                  <c:v>-1.44</c:v>
                </c:pt>
              </c:numCache>
            </c:numRef>
          </c:val>
          <c:smooth val="0"/>
          <c:extLst>
            <c:ext xmlns:c16="http://schemas.microsoft.com/office/drawing/2014/chart" uri="{C3380CC4-5D6E-409C-BE32-E72D297353CC}">
              <c16:uniqueId val="{00000002-F1D0-4BAA-8A78-B4AC01883377}"/>
            </c:ext>
          </c:extLst>
        </c:ser>
        <c:dLbls>
          <c:showLegendKey val="0"/>
          <c:showVal val="0"/>
          <c:showCatName val="0"/>
          <c:showSerName val="0"/>
          <c:showPercent val="0"/>
          <c:showBubbleSize val="0"/>
        </c:dLbls>
        <c:marker val="1"/>
        <c:smooth val="0"/>
        <c:axId val="383991328"/>
        <c:axId val="383994072"/>
      </c:lineChart>
      <c:catAx>
        <c:axId val="3839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994072"/>
        <c:crosses val="autoZero"/>
        <c:auto val="1"/>
        <c:lblAlgn val="ctr"/>
        <c:lblOffset val="100"/>
        <c:tickLblSkip val="1"/>
        <c:tickMarkSkip val="1"/>
        <c:noMultiLvlLbl val="0"/>
      </c:catAx>
      <c:valAx>
        <c:axId val="38399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9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0.45</c:v>
                </c:pt>
                <c:pt idx="2">
                  <c:v>#N/A</c:v>
                </c:pt>
                <c:pt idx="3">
                  <c:v>2.06</c:v>
                </c:pt>
                <c:pt idx="4">
                  <c:v>0</c:v>
                </c:pt>
                <c:pt idx="5">
                  <c:v>0</c:v>
                </c:pt>
                <c:pt idx="6">
                  <c:v>0</c:v>
                </c:pt>
                <c:pt idx="7">
                  <c:v>0</c:v>
                </c:pt>
                <c:pt idx="8">
                  <c:v>0</c:v>
                </c:pt>
                <c:pt idx="9">
                  <c:v>0</c:v>
                </c:pt>
              </c:numCache>
            </c:numRef>
          </c:val>
          <c:extLst>
            <c:ext xmlns:c16="http://schemas.microsoft.com/office/drawing/2014/chart" uri="{C3380CC4-5D6E-409C-BE32-E72D297353CC}">
              <c16:uniqueId val="{00000000-7D24-41BA-AFE4-215341FDBE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24-41BA-AFE4-215341FDBE1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c:v>
                </c:pt>
              </c:numCache>
            </c:numRef>
          </c:val>
          <c:extLst>
            <c:ext xmlns:c16="http://schemas.microsoft.com/office/drawing/2014/chart" uri="{C3380CC4-5D6E-409C-BE32-E72D297353CC}">
              <c16:uniqueId val="{00000002-7D24-41BA-AFE4-215341FDBE19}"/>
            </c:ext>
          </c:extLst>
        </c:ser>
        <c:ser>
          <c:idx val="3"/>
          <c:order val="3"/>
          <c:tx>
            <c:strRef>
              <c:f>データシート!$A$30</c:f>
              <c:strCache>
                <c:ptCount val="1"/>
                <c:pt idx="0">
                  <c:v>美里町下水道事業会計（農業集落排水事業）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0.78</c:v>
                </c:pt>
                <c:pt idx="6">
                  <c:v>#N/A</c:v>
                </c:pt>
                <c:pt idx="7">
                  <c:v>0.62</c:v>
                </c:pt>
                <c:pt idx="8">
                  <c:v>#N/A</c:v>
                </c:pt>
                <c:pt idx="9">
                  <c:v>0.22</c:v>
                </c:pt>
              </c:numCache>
            </c:numRef>
          </c:val>
          <c:extLst>
            <c:ext xmlns:c16="http://schemas.microsoft.com/office/drawing/2014/chart" uri="{C3380CC4-5D6E-409C-BE32-E72D297353CC}">
              <c16:uniqueId val="{00000003-7D24-41BA-AFE4-215341FDBE1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2.2200000000000002</c:v>
                </c:pt>
                <c:pt idx="2">
                  <c:v>#N/A</c:v>
                </c:pt>
                <c:pt idx="3">
                  <c:v>1.85</c:v>
                </c:pt>
                <c:pt idx="4">
                  <c:v>#N/A</c:v>
                </c:pt>
                <c:pt idx="5">
                  <c:v>3.38</c:v>
                </c:pt>
                <c:pt idx="6">
                  <c:v>#N/A</c:v>
                </c:pt>
                <c:pt idx="7">
                  <c:v>1.93</c:v>
                </c:pt>
                <c:pt idx="8">
                  <c:v>#N/A</c:v>
                </c:pt>
                <c:pt idx="9">
                  <c:v>0.62</c:v>
                </c:pt>
              </c:numCache>
            </c:numRef>
          </c:val>
          <c:extLst>
            <c:ext xmlns:c16="http://schemas.microsoft.com/office/drawing/2014/chart" uri="{C3380CC4-5D6E-409C-BE32-E72D297353CC}">
              <c16:uniqueId val="{00000004-7D24-41BA-AFE4-215341FDBE19}"/>
            </c:ext>
          </c:extLst>
        </c:ser>
        <c:ser>
          <c:idx val="5"/>
          <c:order val="5"/>
          <c:tx>
            <c:strRef>
              <c:f>データシート!$A$32</c:f>
              <c:strCache>
                <c:ptCount val="1"/>
                <c:pt idx="0">
                  <c:v>美里町下水道事業会計（公共下水道事業）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0.65</c:v>
                </c:pt>
                <c:pt idx="6">
                  <c:v>#N/A</c:v>
                </c:pt>
                <c:pt idx="7">
                  <c:v>0.03</c:v>
                </c:pt>
                <c:pt idx="8">
                  <c:v>#N/A</c:v>
                </c:pt>
                <c:pt idx="9">
                  <c:v>0.89</c:v>
                </c:pt>
              </c:numCache>
            </c:numRef>
          </c:val>
          <c:extLst>
            <c:ext xmlns:c16="http://schemas.microsoft.com/office/drawing/2014/chart" uri="{C3380CC4-5D6E-409C-BE32-E72D297353CC}">
              <c16:uniqueId val="{00000005-7D24-41BA-AFE4-215341FDBE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0.54</c:v>
                </c:pt>
                <c:pt idx="4">
                  <c:v>#N/A</c:v>
                </c:pt>
                <c:pt idx="5">
                  <c:v>1.1000000000000001</c:v>
                </c:pt>
                <c:pt idx="6">
                  <c:v>#N/A</c:v>
                </c:pt>
                <c:pt idx="7">
                  <c:v>0.98</c:v>
                </c:pt>
                <c:pt idx="8">
                  <c:v>#N/A</c:v>
                </c:pt>
                <c:pt idx="9">
                  <c:v>0.9</c:v>
                </c:pt>
              </c:numCache>
            </c:numRef>
          </c:val>
          <c:extLst>
            <c:ext xmlns:c16="http://schemas.microsoft.com/office/drawing/2014/chart" uri="{C3380CC4-5D6E-409C-BE32-E72D297353CC}">
              <c16:uniqueId val="{00000006-7D24-41BA-AFE4-215341FDBE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c:v>
                </c:pt>
                <c:pt idx="2">
                  <c:v>#N/A</c:v>
                </c:pt>
                <c:pt idx="3">
                  <c:v>2.93</c:v>
                </c:pt>
                <c:pt idx="4">
                  <c:v>#N/A</c:v>
                </c:pt>
                <c:pt idx="5">
                  <c:v>2.34</c:v>
                </c:pt>
                <c:pt idx="6">
                  <c:v>#N/A</c:v>
                </c:pt>
                <c:pt idx="7">
                  <c:v>1.24</c:v>
                </c:pt>
                <c:pt idx="8">
                  <c:v>#N/A</c:v>
                </c:pt>
                <c:pt idx="9">
                  <c:v>1.98</c:v>
                </c:pt>
              </c:numCache>
            </c:numRef>
          </c:val>
          <c:extLst>
            <c:ext xmlns:c16="http://schemas.microsoft.com/office/drawing/2014/chart" uri="{C3380CC4-5D6E-409C-BE32-E72D297353CC}">
              <c16:uniqueId val="{00000007-7D24-41BA-AFE4-215341FDBE19}"/>
            </c:ext>
          </c:extLst>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4.58</c:v>
                </c:pt>
                <c:pt idx="2">
                  <c:v>#N/A</c:v>
                </c:pt>
                <c:pt idx="3">
                  <c:v>3.93</c:v>
                </c:pt>
                <c:pt idx="4">
                  <c:v>#N/A</c:v>
                </c:pt>
                <c:pt idx="5">
                  <c:v>3.71</c:v>
                </c:pt>
                <c:pt idx="6">
                  <c:v>#N/A</c:v>
                </c:pt>
                <c:pt idx="7">
                  <c:v>3.26</c:v>
                </c:pt>
                <c:pt idx="8">
                  <c:v>#N/A</c:v>
                </c:pt>
                <c:pt idx="9">
                  <c:v>3.05</c:v>
                </c:pt>
              </c:numCache>
            </c:numRef>
          </c:val>
          <c:extLst>
            <c:ext xmlns:c16="http://schemas.microsoft.com/office/drawing/2014/chart" uri="{C3380CC4-5D6E-409C-BE32-E72D297353CC}">
              <c16:uniqueId val="{00000008-7D24-41BA-AFE4-215341FDBE19}"/>
            </c:ext>
          </c:extLst>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6.18</c:v>
                </c:pt>
                <c:pt idx="2">
                  <c:v>#N/A</c:v>
                </c:pt>
                <c:pt idx="3">
                  <c:v>5.96</c:v>
                </c:pt>
                <c:pt idx="4">
                  <c:v>#N/A</c:v>
                </c:pt>
                <c:pt idx="5">
                  <c:v>5.57</c:v>
                </c:pt>
                <c:pt idx="6">
                  <c:v>#N/A</c:v>
                </c:pt>
                <c:pt idx="7">
                  <c:v>5.55</c:v>
                </c:pt>
                <c:pt idx="8">
                  <c:v>#N/A</c:v>
                </c:pt>
                <c:pt idx="9">
                  <c:v>5.18</c:v>
                </c:pt>
              </c:numCache>
            </c:numRef>
          </c:val>
          <c:extLst>
            <c:ext xmlns:c16="http://schemas.microsoft.com/office/drawing/2014/chart" uri="{C3380CC4-5D6E-409C-BE32-E72D297353CC}">
              <c16:uniqueId val="{00000009-7D24-41BA-AFE4-215341FDBE19}"/>
            </c:ext>
          </c:extLst>
        </c:ser>
        <c:dLbls>
          <c:showLegendKey val="0"/>
          <c:showVal val="0"/>
          <c:showCatName val="0"/>
          <c:showSerName val="0"/>
          <c:showPercent val="0"/>
          <c:showBubbleSize val="0"/>
        </c:dLbls>
        <c:gapWidth val="150"/>
        <c:overlap val="100"/>
        <c:axId val="383989368"/>
        <c:axId val="383992896"/>
      </c:barChart>
      <c:catAx>
        <c:axId val="38398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992896"/>
        <c:crosses val="autoZero"/>
        <c:auto val="1"/>
        <c:lblAlgn val="ctr"/>
        <c:lblOffset val="100"/>
        <c:tickLblSkip val="1"/>
        <c:tickMarkSkip val="1"/>
        <c:noMultiLvlLbl val="0"/>
      </c:catAx>
      <c:valAx>
        <c:axId val="38399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98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1347</c:v>
                </c:pt>
                <c:pt idx="5">
                  <c:v>1299</c:v>
                </c:pt>
                <c:pt idx="8">
                  <c:v>1336</c:v>
                </c:pt>
                <c:pt idx="11">
                  <c:v>1339</c:v>
                </c:pt>
                <c:pt idx="14">
                  <c:v>1343</c:v>
                </c:pt>
              </c:numCache>
            </c:numRef>
          </c:val>
          <c:extLst>
            <c:ext xmlns:c16="http://schemas.microsoft.com/office/drawing/2014/chart" uri="{C3380CC4-5D6E-409C-BE32-E72D297353CC}">
              <c16:uniqueId val="{00000000-E3FC-44D5-99E3-348A6BBC24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FC-44D5-99E3-348A6BBC24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53</c:v>
                </c:pt>
                <c:pt idx="3">
                  <c:v>47</c:v>
                </c:pt>
                <c:pt idx="6">
                  <c:v>4</c:v>
                </c:pt>
                <c:pt idx="9">
                  <c:v>4</c:v>
                </c:pt>
                <c:pt idx="12">
                  <c:v>5</c:v>
                </c:pt>
              </c:numCache>
            </c:numRef>
          </c:val>
          <c:extLst>
            <c:ext xmlns:c16="http://schemas.microsoft.com/office/drawing/2014/chart" uri="{C3380CC4-5D6E-409C-BE32-E72D297353CC}">
              <c16:uniqueId val="{00000002-E3FC-44D5-99E3-348A6BBC24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21</c:v>
                </c:pt>
                <c:pt idx="6">
                  <c:v>30</c:v>
                </c:pt>
                <c:pt idx="9">
                  <c:v>38</c:v>
                </c:pt>
                <c:pt idx="12">
                  <c:v>42</c:v>
                </c:pt>
              </c:numCache>
            </c:numRef>
          </c:val>
          <c:extLst>
            <c:ext xmlns:c16="http://schemas.microsoft.com/office/drawing/2014/chart" uri="{C3380CC4-5D6E-409C-BE32-E72D297353CC}">
              <c16:uniqueId val="{00000003-E3FC-44D5-99E3-348A6BBC24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445</c:v>
                </c:pt>
                <c:pt idx="3">
                  <c:v>437</c:v>
                </c:pt>
                <c:pt idx="6">
                  <c:v>456</c:v>
                </c:pt>
                <c:pt idx="9">
                  <c:v>445</c:v>
                </c:pt>
                <c:pt idx="12">
                  <c:v>444</c:v>
                </c:pt>
              </c:numCache>
            </c:numRef>
          </c:val>
          <c:extLst>
            <c:ext xmlns:c16="http://schemas.microsoft.com/office/drawing/2014/chart" uri="{C3380CC4-5D6E-409C-BE32-E72D297353CC}">
              <c16:uniqueId val="{00000004-E3FC-44D5-99E3-348A6BBC24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FC-44D5-99E3-348A6BBC24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FC-44D5-99E3-348A6BBC24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1478</c:v>
                </c:pt>
                <c:pt idx="3">
                  <c:v>1387</c:v>
                </c:pt>
                <c:pt idx="6">
                  <c:v>1400</c:v>
                </c:pt>
                <c:pt idx="9">
                  <c:v>1392</c:v>
                </c:pt>
                <c:pt idx="12">
                  <c:v>1324</c:v>
                </c:pt>
              </c:numCache>
            </c:numRef>
          </c:val>
          <c:extLst>
            <c:ext xmlns:c16="http://schemas.microsoft.com/office/drawing/2014/chart" uri="{C3380CC4-5D6E-409C-BE32-E72D297353CC}">
              <c16:uniqueId val="{00000007-E3FC-44D5-99E3-348A6BBC24BD}"/>
            </c:ext>
          </c:extLst>
        </c:ser>
        <c:dLbls>
          <c:showLegendKey val="0"/>
          <c:showVal val="0"/>
          <c:showCatName val="0"/>
          <c:showSerName val="0"/>
          <c:showPercent val="0"/>
          <c:showBubbleSize val="0"/>
        </c:dLbls>
        <c:gapWidth val="100"/>
        <c:overlap val="100"/>
        <c:axId val="383992112"/>
        <c:axId val="383992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645</c:v>
                </c:pt>
                <c:pt idx="2">
                  <c:v>#N/A</c:v>
                </c:pt>
                <c:pt idx="3">
                  <c:v>#N/A</c:v>
                </c:pt>
                <c:pt idx="4">
                  <c:v>593</c:v>
                </c:pt>
                <c:pt idx="5">
                  <c:v>#N/A</c:v>
                </c:pt>
                <c:pt idx="6">
                  <c:v>#N/A</c:v>
                </c:pt>
                <c:pt idx="7">
                  <c:v>554</c:v>
                </c:pt>
                <c:pt idx="8">
                  <c:v>#N/A</c:v>
                </c:pt>
                <c:pt idx="9">
                  <c:v>#N/A</c:v>
                </c:pt>
                <c:pt idx="10">
                  <c:v>540</c:v>
                </c:pt>
                <c:pt idx="11">
                  <c:v>#N/A</c:v>
                </c:pt>
                <c:pt idx="12">
                  <c:v>#N/A</c:v>
                </c:pt>
                <c:pt idx="13">
                  <c:v>472</c:v>
                </c:pt>
                <c:pt idx="14">
                  <c:v>#N/A</c:v>
                </c:pt>
              </c:numCache>
            </c:numRef>
          </c:val>
          <c:smooth val="0"/>
          <c:extLst>
            <c:ext xmlns:c16="http://schemas.microsoft.com/office/drawing/2014/chart" uri="{C3380CC4-5D6E-409C-BE32-E72D297353CC}">
              <c16:uniqueId val="{00000008-E3FC-44D5-99E3-348A6BBC24BD}"/>
            </c:ext>
          </c:extLst>
        </c:ser>
        <c:dLbls>
          <c:showLegendKey val="0"/>
          <c:showVal val="0"/>
          <c:showCatName val="0"/>
          <c:showSerName val="0"/>
          <c:showPercent val="0"/>
          <c:showBubbleSize val="0"/>
        </c:dLbls>
        <c:marker val="1"/>
        <c:smooth val="0"/>
        <c:axId val="383992112"/>
        <c:axId val="383992504"/>
      </c:lineChart>
      <c:catAx>
        <c:axId val="38399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992504"/>
        <c:crosses val="autoZero"/>
        <c:auto val="1"/>
        <c:lblAlgn val="ctr"/>
        <c:lblOffset val="100"/>
        <c:tickLblSkip val="1"/>
        <c:tickMarkSkip val="1"/>
        <c:noMultiLvlLbl val="0"/>
      </c:catAx>
      <c:valAx>
        <c:axId val="38399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99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13477</c:v>
                </c:pt>
                <c:pt idx="5">
                  <c:v>13291</c:v>
                </c:pt>
                <c:pt idx="8">
                  <c:v>12826</c:v>
                </c:pt>
                <c:pt idx="11">
                  <c:v>12342</c:v>
                </c:pt>
                <c:pt idx="14">
                  <c:v>12438</c:v>
                </c:pt>
              </c:numCache>
            </c:numRef>
          </c:val>
          <c:extLst>
            <c:ext xmlns:c16="http://schemas.microsoft.com/office/drawing/2014/chart" uri="{C3380CC4-5D6E-409C-BE32-E72D297353CC}">
              <c16:uniqueId val="{00000000-ED8C-4062-97F2-C56137E3D4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2162</c:v>
                </c:pt>
                <c:pt idx="5">
                  <c:v>2222</c:v>
                </c:pt>
                <c:pt idx="8">
                  <c:v>1894</c:v>
                </c:pt>
                <c:pt idx="11">
                  <c:v>2085</c:v>
                </c:pt>
                <c:pt idx="14">
                  <c:v>2046</c:v>
                </c:pt>
              </c:numCache>
            </c:numRef>
          </c:val>
          <c:extLst>
            <c:ext xmlns:c16="http://schemas.microsoft.com/office/drawing/2014/chart" uri="{C3380CC4-5D6E-409C-BE32-E72D297353CC}">
              <c16:uniqueId val="{00000001-ED8C-4062-97F2-C56137E3D4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3247</c:v>
                </c:pt>
                <c:pt idx="5">
                  <c:v>3154</c:v>
                </c:pt>
                <c:pt idx="8">
                  <c:v>2915</c:v>
                </c:pt>
                <c:pt idx="11">
                  <c:v>3288</c:v>
                </c:pt>
                <c:pt idx="14">
                  <c:v>3140</c:v>
                </c:pt>
              </c:numCache>
            </c:numRef>
          </c:val>
          <c:extLst>
            <c:ext xmlns:c16="http://schemas.microsoft.com/office/drawing/2014/chart" uri="{C3380CC4-5D6E-409C-BE32-E72D297353CC}">
              <c16:uniqueId val="{00000002-ED8C-4062-97F2-C56137E3D4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8C-4062-97F2-C56137E3D4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8C-4062-97F2-C56137E3D4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8C-4062-97F2-C56137E3D4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2741</c:v>
                </c:pt>
                <c:pt idx="3">
                  <c:v>2477</c:v>
                </c:pt>
                <c:pt idx="6">
                  <c:v>2373</c:v>
                </c:pt>
                <c:pt idx="9">
                  <c:v>2211</c:v>
                </c:pt>
                <c:pt idx="12">
                  <c:v>2053</c:v>
                </c:pt>
              </c:numCache>
            </c:numRef>
          </c:val>
          <c:extLst>
            <c:ext xmlns:c16="http://schemas.microsoft.com/office/drawing/2014/chart" uri="{C3380CC4-5D6E-409C-BE32-E72D297353CC}">
              <c16:uniqueId val="{00000006-ED8C-4062-97F2-C56137E3D4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115</c:v>
                </c:pt>
                <c:pt idx="6">
                  <c:v>128</c:v>
                </c:pt>
                <c:pt idx="9">
                  <c:v>143</c:v>
                </c:pt>
                <c:pt idx="12">
                  <c:v>167</c:v>
                </c:pt>
              </c:numCache>
            </c:numRef>
          </c:val>
          <c:extLst>
            <c:ext xmlns:c16="http://schemas.microsoft.com/office/drawing/2014/chart" uri="{C3380CC4-5D6E-409C-BE32-E72D297353CC}">
              <c16:uniqueId val="{00000007-ED8C-4062-97F2-C56137E3D4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7105</c:v>
                </c:pt>
                <c:pt idx="3">
                  <c:v>7040</c:v>
                </c:pt>
                <c:pt idx="6">
                  <c:v>7057</c:v>
                </c:pt>
                <c:pt idx="9">
                  <c:v>6894</c:v>
                </c:pt>
                <c:pt idx="12">
                  <c:v>6712</c:v>
                </c:pt>
              </c:numCache>
            </c:numRef>
          </c:val>
          <c:extLst>
            <c:ext xmlns:c16="http://schemas.microsoft.com/office/drawing/2014/chart" uri="{C3380CC4-5D6E-409C-BE32-E72D297353CC}">
              <c16:uniqueId val="{00000008-ED8C-4062-97F2-C56137E3D4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8</c:v>
                </c:pt>
                <c:pt idx="6">
                  <c:v>5</c:v>
                </c:pt>
                <c:pt idx="9">
                  <c:v>3</c:v>
                </c:pt>
                <c:pt idx="12">
                  <c:v>0</c:v>
                </c:pt>
              </c:numCache>
            </c:numRef>
          </c:val>
          <c:extLst>
            <c:ext xmlns:c16="http://schemas.microsoft.com/office/drawing/2014/chart" uri="{C3380CC4-5D6E-409C-BE32-E72D297353CC}">
              <c16:uniqueId val="{00000009-ED8C-4062-97F2-C56137E3D4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13103</c:v>
                </c:pt>
                <c:pt idx="3">
                  <c:v>12662</c:v>
                </c:pt>
                <c:pt idx="6">
                  <c:v>11879</c:v>
                </c:pt>
                <c:pt idx="9">
                  <c:v>11196</c:v>
                </c:pt>
                <c:pt idx="12">
                  <c:v>11014</c:v>
                </c:pt>
              </c:numCache>
            </c:numRef>
          </c:val>
          <c:extLst>
            <c:ext xmlns:c16="http://schemas.microsoft.com/office/drawing/2014/chart" uri="{C3380CC4-5D6E-409C-BE32-E72D297353CC}">
              <c16:uniqueId val="{0000000A-ED8C-4062-97F2-C56137E3D497}"/>
            </c:ext>
          </c:extLst>
        </c:ser>
        <c:dLbls>
          <c:showLegendKey val="0"/>
          <c:showVal val="0"/>
          <c:showCatName val="0"/>
          <c:showSerName val="0"/>
          <c:showPercent val="0"/>
          <c:showBubbleSize val="0"/>
        </c:dLbls>
        <c:gapWidth val="100"/>
        <c:overlap val="100"/>
        <c:axId val="383994464"/>
        <c:axId val="38399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4258</c:v>
                </c:pt>
                <c:pt idx="2">
                  <c:v>#N/A</c:v>
                </c:pt>
                <c:pt idx="3">
                  <c:v>#N/A</c:v>
                </c:pt>
                <c:pt idx="4">
                  <c:v>3635</c:v>
                </c:pt>
                <c:pt idx="5">
                  <c:v>#N/A</c:v>
                </c:pt>
                <c:pt idx="6">
                  <c:v>#N/A</c:v>
                </c:pt>
                <c:pt idx="7">
                  <c:v>3806</c:v>
                </c:pt>
                <c:pt idx="8">
                  <c:v>#N/A</c:v>
                </c:pt>
                <c:pt idx="9">
                  <c:v>#N/A</c:v>
                </c:pt>
                <c:pt idx="10">
                  <c:v>2730</c:v>
                </c:pt>
                <c:pt idx="11">
                  <c:v>#N/A</c:v>
                </c:pt>
                <c:pt idx="12">
                  <c:v>#N/A</c:v>
                </c:pt>
                <c:pt idx="13">
                  <c:v>2322</c:v>
                </c:pt>
                <c:pt idx="14">
                  <c:v>#N/A</c:v>
                </c:pt>
              </c:numCache>
            </c:numRef>
          </c:val>
          <c:smooth val="0"/>
          <c:extLst>
            <c:ext xmlns:c16="http://schemas.microsoft.com/office/drawing/2014/chart" uri="{C3380CC4-5D6E-409C-BE32-E72D297353CC}">
              <c16:uniqueId val="{0000000B-ED8C-4062-97F2-C56137E3D497}"/>
            </c:ext>
          </c:extLst>
        </c:ser>
        <c:dLbls>
          <c:showLegendKey val="0"/>
          <c:showVal val="0"/>
          <c:showCatName val="0"/>
          <c:showSerName val="0"/>
          <c:showPercent val="0"/>
          <c:showBubbleSize val="0"/>
        </c:dLbls>
        <c:marker val="1"/>
        <c:smooth val="0"/>
        <c:axId val="383994464"/>
        <c:axId val="383995248"/>
      </c:lineChart>
      <c:catAx>
        <c:axId val="38399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995248"/>
        <c:crosses val="autoZero"/>
        <c:auto val="1"/>
        <c:lblAlgn val="ctr"/>
        <c:lblOffset val="100"/>
        <c:tickLblSkip val="1"/>
        <c:tickMarkSkip val="1"/>
        <c:noMultiLvlLbl val="0"/>
      </c:catAx>
      <c:valAx>
        <c:axId val="38399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99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1256</c:v>
                </c:pt>
                <c:pt idx="1">
                  <c:v>1207</c:v>
                </c:pt>
                <c:pt idx="2">
                  <c:v>1110</c:v>
                </c:pt>
              </c:numCache>
            </c:numRef>
          </c:val>
          <c:extLst>
            <c:ext xmlns:c16="http://schemas.microsoft.com/office/drawing/2014/chart" uri="{C3380CC4-5D6E-409C-BE32-E72D297353CC}">
              <c16:uniqueId val="{00000000-FA85-45D8-A74F-5A6AE37C9A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286</c:v>
                </c:pt>
                <c:pt idx="1">
                  <c:v>249</c:v>
                </c:pt>
                <c:pt idx="2">
                  <c:v>248</c:v>
                </c:pt>
              </c:numCache>
            </c:numRef>
          </c:val>
          <c:extLst>
            <c:ext xmlns:c16="http://schemas.microsoft.com/office/drawing/2014/chart" uri="{C3380CC4-5D6E-409C-BE32-E72D297353CC}">
              <c16:uniqueId val="{00000001-FA85-45D8-A74F-5A6AE37C9A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1778</c:v>
                </c:pt>
                <c:pt idx="1">
                  <c:v>1568</c:v>
                </c:pt>
                <c:pt idx="2">
                  <c:v>1501</c:v>
                </c:pt>
              </c:numCache>
            </c:numRef>
          </c:val>
          <c:extLst>
            <c:ext xmlns:c16="http://schemas.microsoft.com/office/drawing/2014/chart" uri="{C3380CC4-5D6E-409C-BE32-E72D297353CC}">
              <c16:uniqueId val="{00000002-FA85-45D8-A74F-5A6AE37C9AA3}"/>
            </c:ext>
          </c:extLst>
        </c:ser>
        <c:dLbls>
          <c:showLegendKey val="0"/>
          <c:showVal val="0"/>
          <c:showCatName val="0"/>
          <c:showSerName val="0"/>
          <c:showPercent val="0"/>
          <c:showBubbleSize val="0"/>
        </c:dLbls>
        <c:gapWidth val="120"/>
        <c:overlap val="100"/>
        <c:axId val="391325808"/>
        <c:axId val="391321888"/>
      </c:barChart>
      <c:catAx>
        <c:axId val="39132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321888"/>
        <c:crosses val="autoZero"/>
        <c:auto val="1"/>
        <c:lblAlgn val="ctr"/>
        <c:lblOffset val="100"/>
        <c:tickLblSkip val="1"/>
        <c:tickMarkSkip val="1"/>
        <c:noMultiLvlLbl val="0"/>
      </c:catAx>
      <c:valAx>
        <c:axId val="39132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32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{C1E1D716-A8AF-4A1D-8A32-01C427990348}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94-420C-BDED-5629781FC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{DB96BF21-7AD0-4794-9320-8E75DB43AB01}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94-420C-BDED-5629781FC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{DB3AF115-E868-458A-9927-110B6D0B7448}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94-420C-BDED-5629781FC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{47B3B819-5D52-4693-97D4-BC1D9AD1D61D}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94-420C-BDED-5629781FC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{1963C08A-522D-4E29-804B-110660E88E55}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94-420C-BDED-5629781FC9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{5B5F86CC-1109-49E8-8E35-600637D939AB}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94-420C-BDED-5629781FC9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{5532D619-3023-4476-BE8A-62C061409EF4}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94-420C-BDED-5629781FC9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{93B98509-952A-47AF-B799-AD0E2FB26DB9}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94-420C-BDED-5629781FC9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{8DA4EC62-9D00-40D8-B75A-CB73BD073D43}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94-420C-BDED-5629781FC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94-420C-BDED-5629781FC9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{526705F7-45F3-492A-AFFC-D7643ECC652B}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94-420C-BDED-5629781FC9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{73BB9F29-0CD0-454E-8DD1-8A6571FDA794}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94-420C-BDED-5629781FC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{87CB91F7-5156-40BE-956A-56369A5CC3A4}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94-420C-BDED-5629781FC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{51C7063A-6E31-45ED-9FFC-9F3BF7A1B83E}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94-420C-BDED-5629781FC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{E8FCF2F2-A29C-4128-9484-ED1AA82FE21A}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94-420C-BDED-5629781FC9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{D66EB8BA-FBD6-4C38-B909-D9B7A424DECD}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94-420C-BDED-5629781FC9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{27C14088-8CCB-4528-AC3B-BF519A625D3E}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94-420C-BDED-5629781FC9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{08D37C81-629E-4D5A-99ED-E47502A3B236}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94-420C-BDED-5629781FC9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{C7D476DE-747B-48A5-AAA6-A1D8BE83C2D6}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94-420C-BDED-5629781FC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E94-420C-BDED-5629781FC94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{20A54E56-6A4B-4C1D-98E0-E235D73B8121}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F65-43AD-A28C-013990AD1F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{5D82B229-7C77-451C-8822-E0529E896143}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5-43AD-A28C-013990AD1F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{A06A3525-138C-4665-8A6F-167F1E540E34}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5-43AD-A28C-013990AD1F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{3FDE0ED0-3A94-4569-9E3C-6C96DFB3F335}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5-43AD-A28C-013990AD1F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{80C7E375-4CEB-4C8A-BEED-FDE664C1CD0E}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5-43AD-A28C-013990AD1F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{641C71DF-133A-4C77-970E-216B6A98527A}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F65-43AD-A28C-013990AD1F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{E78BB8B2-20B2-46A0-8871-D464FD302FF1}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F65-43AD-A28C-013990AD1F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{827C9ABF-5F72-4FD8-B3DE-FDBCFC06388C}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F65-43AD-A28C-013990AD1F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{89D750C3-080B-46F8-A755-5E99CAA0C726}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F65-43AD-A28C-013990AD1F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11.2</c:v>
                </c:pt>
                <c:pt idx="16">
                  <c:v>10</c:v>
                </c:pt>
                <c:pt idx="24">
                  <c:v>9.5</c:v>
                </c:pt>
                <c:pt idx="32">
                  <c:v>8.9</c:v>
                </c:pt>
              </c:numCache>
            </c:numRef>
          </c:xVal>
          <c:yVal>
            <c:numRef>
              <c:f>公会計指標分析・財政指標組合せ分析表!$BP$73:$DC$73</c:f>
              <c:numCache>
                <c:formatCode>#,##0.0;"▲ "#,##0.0</c:formatCode>
                <c:ptCount val="40"/>
                <c:pt idx="0">
                  <c:v>71.400000000000006</c:v>
                </c:pt>
                <c:pt idx="8">
                  <c:v>60.6</c:v>
                </c:pt>
                <c:pt idx="16">
                  <c:v>64.8</c:v>
                </c:pt>
                <c:pt idx="24">
                  <c:v>47.4</c:v>
                </c:pt>
                <c:pt idx="32">
                  <c:v>40.1</c:v>
                </c:pt>
              </c:numCache>
            </c:numRef>
          </c:yVal>
          <c:smooth val="0"/>
          <c:extLst>
            <c:ext xmlns:c16="http://schemas.microsoft.com/office/drawing/2014/chart" uri="{C3380CC4-5D6E-409C-BE32-E72D297353CC}">
              <c16:uniqueId val="{00000009-CF65-43AD-A28C-013990AD1F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{866AFEAB-5AD7-4CE1-B84B-6D541F77F528}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F65-43AD-A28C-013990AD1F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{F86ACFED-5C36-4EDE-90E9-CF083E46838F}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5-43AD-A28C-013990AD1F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{FC8CB99A-5D18-4653-B542-7E50B97C93E3}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5-43AD-A28C-013990AD1F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{2B95B2F3-D600-4A6B-99EC-C8FFEB16158A}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5-43AD-A28C-013990AD1F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{244EDB5A-1A98-43F6-A2AB-67CE35F266B8}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5-43AD-A28C-013990AD1F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{9C86FEFE-AC87-4DCD-934C-D59BAD410A6B}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F65-43AD-A28C-013990AD1F9F}"/>
                </c:ext>
              </c:extLst>
            </c:dLbl>
            <c:dLbl>
              <c:idx val="16"/>
              <c:layout>
                <c:manualLayout>
                  <c:x val="-4.5160355153971293E-2"/>
                  <c:y val="-6.74974501800457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{C71D6710-DC8B-4D85-BFD2-1911297CF0CA}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F65-43AD-A28C-013990AD1F9F}"/>
                </c:ext>
              </c:extLst>
            </c:dLbl>
            <c:dLbl>
              <c:idx val="24"/>
              <c:layout>
                <c:manualLayout>
                  <c:x val="-1.8235628084250027E-2"/>
                  <c:y val="-6.90578235462943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{B8A4F8EF-B717-4BE5-9F04-6DE305984A58}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F65-43AD-A28C-013990AD1F9F}"/>
                </c:ext>
              </c:extLst>
            </c:dLbl>
            <c:dLbl>
              <c:idx val="32"/>
              <c:layout>
                <c:manualLayout>
                  <c:x val="-3.1697991619110633E-2"/>
                  <c:y val="-5.069501002461123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{5DD298EC-6302-4F8A-B747-605E3C52018E}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F65-43AD-A28C-013990AD1F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CF65-43AD-A28C-013990AD1F9F}"/>
            </c:ext>
          </c:extLst>
        </c:ser>
        <c:dLbls>
          <c:showLegendKey val="0"/>
          <c:showVal val="1"/>
          <c:showCatName val="0"/>
          <c:showSerName val="0"/>
          <c:showPercent val="0"/>
          <c:showBubbleSize val="0"/>
        </c:dLbls>
        <c:axId val="84219776"/>
        <c:axId val="84234240"/>
      </c:scatterChart>
      <c:valAx>
        <c:axId val="84219776"/>
        <c:scaling>
          <c:orientation val="minMax"/>
          <c:max val="13.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部事務組合が起こした地方債の元利償還金に対する負担金等で増加しているものの、元金の償還開始の額よりも償還満了した額の割合が大きいこと、公営企業債の元利償還金に対する繰入金で減少したことにより、元利償還金等の総額は前年度から</a:t>
          </a:r>
          <a:r>
            <a:rPr kumimoji="1" lang="en-US" altLang="ja-JP" sz="1300">
              <a:latin typeface="ＭＳ ゴシック" pitchFamily="49" charset="-128"/>
              <a:ea typeface="ＭＳ ゴシック" pitchFamily="49" charset="-128"/>
            </a:rPr>
            <a:t>64</a:t>
          </a:r>
          <a:r>
            <a:rPr kumimoji="1" lang="ja-JP" altLang="en-US" sz="1300">
              <a:latin typeface="ＭＳ ゴシック" pitchFamily="49" charset="-128"/>
              <a:ea typeface="ＭＳ ゴシック" pitchFamily="49" charset="-128"/>
            </a:rPr>
            <a:t>百万円減少した。</a:t>
          </a:r>
        </a:p>
        <a:p>
          <a:r>
            <a:rPr kumimoji="1" lang="ja-JP" altLang="en-US" sz="1300">
              <a:latin typeface="ＭＳ ゴシック" pitchFamily="49" charset="-128"/>
              <a:ea typeface="ＭＳ ゴシック" pitchFamily="49" charset="-128"/>
            </a:rPr>
            <a:t>　しかしながら、今後控えている大規模な建設事業により増加傾向に転じることが懸念されることから、元金ベースのプライマリーバランスを勘案しつつ、交付税算入される有利な地方債を優先しながら新規起債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増加傾向の組合等負担等見込額を除き、地方債の現在高、公営企業債等繰入見込額及び退職手当負担見込額の減少により将来負担額は減少し、充当可能財源の基金及び特定歳入も減少したが、基準財政需要額算入見込額が増加したことから、将来負担比率は前年度から</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ポイント低下した。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全国平均や類似団体平均を上回っている状況に変わりはなく、今後控えている大規模な建設事業による将来負担額の増加が懸念されることから、起債依存型の事業にかかる地方債の発行抑制を続け、公債費等義務的経費の削減を図るなどして、財政の健全な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普通交付税の合併市町村に対する加算措置が平成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年間で段階的に縮減されており、平成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年度は加算率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算定されているため歳入不足に陥っている。新たな財源の確保や歳出の抑制に取り組んでいるが、それでもなお不足する分については財政調整基金やその他特定目的基金を取り崩して財源を確保し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市町村に対する加算措置の縮減に伴う歳入一般財源の不足により、基金への積み立て額を確保することが難しくなっている。新たな財源の確保や歳出を抑制することで一般財源不足を補い、計画的な基金運用に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今後、大規模な建設事業に基金の充当を予定していることから、中長期的には基金残高は減少傾向が続くことが見込まれている。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・合併振興基金：町民の連帯強化又は地域振興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・公共施設整備基金：公共施設整備事業の円滑な執行</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・合併振興基金：地域づくり事業、イベント交流事業、地域交通対策事業等へ充当したことによる減少。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・公共施設整備基金：公共施設総合管理計画に基づく施設改修事業等へ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万円充当した一方で、今後控えている大規模な建設事業の充当財源として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・合併振興基金：利子以外の積み立て予定はなく、引き続き町民の連帯強化又は地域振興の事業費用に充当していくため、基金残高の減少傾向が続く予定である。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及び個別施設計画で予定している施設改修事業や今後控えている大規模な建設事業の実施時期を踏まえ、計画的な基金運用を行うが、当面の間は利子以外の積み立て予定はないため、基金残高の減少傾向が続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・恒常的な歳入一般財源不足による取り崩し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・財政調整基金の残高は、標準財政規模の１０％程度を目途に維持するよう努めている。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・災害等への備えのため、２から３億円程度を確保することとしている。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・今後も基金残高の減少傾向が続くことから、新たな財源の確保や歳出を抑制することで一般財源不足を補い、計画的な基金運用に取り組む。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年度決算における災害公営住宅家賃低減化交付金等の未充当分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年度災害公営住宅家賃低減化事業等へ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万円取り崩して充当したことによる減。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・引き続き、災害公営住宅家賃低廉化事業及び東日本大震災特別家賃低減事業の実施のため計画的な運用を行う。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・恒常的な歳入一般財源不足により、当面の間、地方債償還への備えとしての積み立ては行わない予定である。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00000000-0008-0000-0D00-00003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新規事業を控えたことにより地方債の発行を抑制してきたため、将来負担額は減少傾向にあるものの、普通交付税の合併算定替えによる加算措置分の縮減等により、類似団体内の平均値と比べると債務償還比率が若干高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今後、大規模な建設事業が控えており、債務償還比率が上昇することが考えられるため、これまで以上に公債費の適正化に努めていく。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4" name="債務償還比率グラフ枠">
          <a:extLst>
            <a:ext uri="{FF2B5EF4-FFF2-40B4-BE49-F238E27FC236}">
              <a16:creationId xmlns:a16="http://schemas.microsoft.com/office/drawing/2014/main" id="{00000000-0008-0000-0D00-00004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76" name="債務償還比率最小値テキスト">
          <a:extLst>
            <a:ext uri="{FF2B5EF4-FFF2-40B4-BE49-F238E27FC236}">
              <a16:creationId xmlns:a16="http://schemas.microsoft.com/office/drawing/2014/main" id="{00000000-0008-0000-0D00-00004C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78" name="債務償還比率最大値テキスト">
          <a:extLst>
            <a:ext uri="{FF2B5EF4-FFF2-40B4-BE49-F238E27FC236}">
              <a16:creationId xmlns:a16="http://schemas.microsoft.com/office/drawing/2014/main" id="{00000000-0008-0000-0D00-00004E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80" name="債務償還比率平均値テキスト">
          <a:extLst>
            <a:ext uri="{FF2B5EF4-FFF2-40B4-BE49-F238E27FC236}">
              <a16:creationId xmlns:a16="http://schemas.microsoft.com/office/drawing/2014/main" id="{00000000-0008-0000-0D00-000050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152344</xdr:rowOff>
    </xdr:from>
    <xdr:to>
      <xdr:col>76</xdr:col>
      <xdr:colOff>73025</xdr:colOff>
      <xdr:row>31</xdr:row>
      <xdr:rowOff>82494</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14744700" y="60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3771</xdr:rowOff>
    </xdr:from>
    <xdr:ext cx="469744" cy="259045"/>
    <xdr:sp macro="" textlink="">
      <xdr:nvSpPr>
        <xdr:cNvPr id="89" name="債務償還比率該当値テキスト">
          <a:extLst>
            <a:ext uri="{FF2B5EF4-FFF2-40B4-BE49-F238E27FC236}">
              <a16:creationId xmlns:a16="http://schemas.microsoft.com/office/drawing/2014/main" id="{00000000-0008-0000-0D00-000059000000}"/>
            </a:ext>
          </a:extLst>
        </xdr:cNvPr>
        <xdr:cNvSpPr txBox="1"/>
      </xdr:nvSpPr>
      <xdr:spPr>
        <a:xfrm>
          <a:off x="14846300" y="591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150013</xdr:rowOff>
    </xdr:from>
    <xdr:to>
      <xdr:col>72</xdr:col>
      <xdr:colOff>123825</xdr:colOff>
      <xdr:row>31</xdr:row>
      <xdr:rowOff>80163</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14033500" y="60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29363</xdr:rowOff>
    </xdr:from>
    <xdr:to>
      <xdr:col>76</xdr:col>
      <xdr:colOff>22225</xdr:colOff>
      <xdr:row>31</xdr:row>
      <xdr:rowOff>31694</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14084300" y="6115838"/>
          <a:ext cx="711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92" name="n_1aveValue債務償還比率">
          <a:extLst>
            <a:ext uri="{FF2B5EF4-FFF2-40B4-BE49-F238E27FC236}">
              <a16:creationId xmlns:a16="http://schemas.microsoft.com/office/drawing/2014/main" id="{00000000-0008-0000-0D00-00005C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96690</xdr:rowOff>
    </xdr:from>
    <xdr:ext cx="469744" cy="259045"/>
    <xdr:sp macro="" textlink="">
      <xdr:nvSpPr>
        <xdr:cNvPr id="93" name="n_1mainValue債務償還比率">
          <a:extLst>
            <a:ext uri="{FF2B5EF4-FFF2-40B4-BE49-F238E27FC236}">
              <a16:creationId xmlns:a16="http://schemas.microsoft.com/office/drawing/2014/main" id="{00000000-0008-0000-0D00-00005D000000}"/>
            </a:ext>
          </a:extLst>
        </xdr:cNvPr>
        <xdr:cNvSpPr txBox="1"/>
      </xdr:nvSpPr>
      <xdr:spPr>
        <a:xfrm>
          <a:off x="13836727" y="58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及び地方譲与税の増収により基準財政収入額が増加したものの、物件費や一部事務組合に対する補助費等が伸びたことから基準財政需要額についても増加したため、前年度と同じ数値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月に策定した美里町総合計画・美里町総合戦略により、今後も総合的かつ計画的なまちづくりに取り組み、引き続き財政基盤の強化に努めていく。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98072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111478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地方交付税等の減少に伴い経常的一般財源等の総額は減少し、物件費や補助費等が増加した反面、人件費、扶助費、公債費など義務的経費の抑制による歳出一般財源の減少に伴い、前年度から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ポイント改善されたが、類似団体平均よりも僅かに</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今後も一般財源の確保に努めるとともに、計画的な事務事業の縮小や廃止など見直しを進め、経常経費の削減に努めていく。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102235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854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63</xdr:row>
      <xdr:rowOff>102235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6483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648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退職手当組合や市町村職員共済組合の負担金等の減少により人件費は減少し、物件費は前年度と同水準を維持したため、前年度から</a:t>
          </a:r>
          <a:r>
            <a:rPr kumimoji="1" lang="en-US" altLang="ja-JP" sz="1300">
              <a:latin typeface="ＭＳ Ｐゴシック" panose="020B0600070205080204" pitchFamily="50" charset="-128"/>
              <a:ea typeface="ＭＳ Ｐゴシック" panose="020B0600070205080204" pitchFamily="50" charset="-128"/>
            </a:rPr>
            <a:t>1,872</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の中では高い水準であることから、引き続き美里町定員適正化計画に基づく給与の適正化に努め、計画的な事務事業の縮小や廃止などの見直しを進めることで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145824</xdr:rowOff>
    </xdr:from>
    <xdr:to>
      <xdr:col>23</xdr:col>
      <xdr:colOff>133350</xdr:colOff>
      <xdr:row>80</xdr:row>
      <xdr:rowOff>152276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861824"/>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138588</xdr:rowOff>
    </xdr:from>
    <xdr:to>
      <xdr:col>19</xdr:col>
      <xdr:colOff>133350</xdr:colOff>
      <xdr:row>80</xdr:row>
      <xdr:rowOff>152276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4588"/>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138588</xdr:rowOff>
    </xdr:from>
    <xdr:to>
      <xdr:col>15</xdr:col>
      <xdr:colOff>82550</xdr:colOff>
      <xdr:row>80</xdr:row>
      <xdr:rowOff>142990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54588"/>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142990</xdr:rowOff>
    </xdr:from>
    <xdr:to>
      <xdr:col>11</xdr:col>
      <xdr:colOff>31750</xdr:colOff>
      <xdr:row>80</xdr:row>
      <xdr:rowOff>144041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58990"/>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95024</xdr:rowOff>
    </xdr:from>
    <xdr:to>
      <xdr:col>23</xdr:col>
      <xdr:colOff>184150</xdr:colOff>
      <xdr:row>81</xdr:row>
      <xdr:rowOff>25174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67101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101476</xdr:rowOff>
    </xdr:from>
    <xdr:to>
      <xdr:col>19</xdr:col>
      <xdr:colOff>184150</xdr:colOff>
      <xdr:row>81</xdr:row>
      <xdr:rowOff>31626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16403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87788</xdr:rowOff>
    </xdr:from>
    <xdr:to>
      <xdr:col>15</xdr:col>
      <xdr:colOff>133350</xdr:colOff>
      <xdr:row>81</xdr:row>
      <xdr:rowOff>17938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92190</xdr:rowOff>
    </xdr:from>
    <xdr:to>
      <xdr:col>11</xdr:col>
      <xdr:colOff>82550</xdr:colOff>
      <xdr:row>81</xdr:row>
      <xdr:rowOff>22340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93241</xdr:rowOff>
    </xdr:from>
    <xdr:to>
      <xdr:col>7</xdr:col>
      <xdr:colOff>31750</xdr:colOff>
      <xdr:row>81</xdr:row>
      <xdr:rowOff>23391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年度は一時的に上昇に転じたものの、平成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年度は経験年数階層や退職者分の変動により前年度から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今後も美里町定員適正化計画に基づき、変動要因を分析しながら給与の適正管理に努めていく。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109361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637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109361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146755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9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93134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これまで美里町定員適正化計画（第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次）により、職員の定員適正化に努めたことで平成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年度まで人口千人あたり職員数の減少が続いていた。前年度に引き続き平成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年度も職員数とともに人口も減少したことにより、人口千人あたり職員数は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月に策定した美里町第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次定員適正化計画に基づき、組織機構の見直しやアウトソーシングの活用を図りながら、適正な職員数の管理を行っていく。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165916</xdr:rowOff>
    </xdr:from>
    <xdr:to>
      <xdr:col>81</xdr:col>
      <xdr:colOff>44450</xdr:colOff>
      <xdr:row>62</xdr:row>
      <xdr:rowOff>1360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243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1360</xdr:rowOff>
    </xdr:from>
    <xdr:to>
      <xdr:col>77</xdr:col>
      <xdr:colOff>44450</xdr:colOff>
      <xdr:row>62</xdr:row>
      <xdr:rowOff>1360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62</xdr:row>
      <xdr:rowOff>1360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8513"/>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157299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985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115116</xdr:rowOff>
    </xdr:from>
    <xdr:to>
      <xdr:col>81</xdr:col>
      <xdr:colOff>95250</xdr:colOff>
      <xdr:row>62</xdr:row>
      <xdr:rowOff>45266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87193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122010</xdr:rowOff>
    </xdr:from>
    <xdr:to>
      <xdr:col>77</xdr:col>
      <xdr:colOff>95250</xdr:colOff>
      <xdr:row>62</xdr:row>
      <xdr:rowOff>52160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36937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6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122010</xdr:rowOff>
    </xdr:from>
    <xdr:to>
      <xdr:col>73</xdr:col>
      <xdr:colOff>44450</xdr:colOff>
      <xdr:row>62</xdr:row>
      <xdr:rowOff>52160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36937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21426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美里町建設計画に基づき実施する建設事業費の財源として、合併特例事業債を有効活用してきたことにより類似団体平均と比較して高い水準を推移しているが、平成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年度は元利償還金の額や公営企業に要する経費が減少していることにより、前年度から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今後控えている大規模な建設事業により公債費の大幅な増加が懸念されることから、元金ベースのプライマリーバランスを勘案しながら地方債を発行することで、公債費の抑制に努めていく。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201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141224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263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124206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421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地方債の元金ベースのプライマリーバランスの黒字化に努めたことによる地方債現在高の減少や債務負担行為に基づく支出予定額の皆減などが主な要因で、前年度から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しかしながら、全国平均や類似団体平均を上回っている状況に変わりはなく、今後控えている大規模な建設事業による将来負担額の増加が懸念されることから、起債依存型の事業にかかる地方債の発行抑制を続け、公債費等義務的経費の削減を図るなどして、財政の健全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30782</xdr:rowOff>
    </xdr:from>
    <xdr:to>
      <xdr:col>81</xdr:col>
      <xdr:colOff>44450</xdr:colOff>
      <xdr:row>16</xdr:row>
      <xdr:rowOff>114663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73982"/>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114663</xdr:rowOff>
    </xdr:from>
    <xdr:to>
      <xdr:col>77</xdr:col>
      <xdr:colOff>44450</xdr:colOff>
      <xdr:row>17</xdr:row>
      <xdr:rowOff>143147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857863"/>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94887</xdr:rowOff>
    </xdr:from>
    <xdr:to>
      <xdr:col>72</xdr:col>
      <xdr:colOff>203200</xdr:colOff>
      <xdr:row>17</xdr:row>
      <xdr:rowOff>143147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0095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94887</xdr:rowOff>
    </xdr:from>
    <xdr:to>
      <xdr:col>68</xdr:col>
      <xdr:colOff>152400</xdr:colOff>
      <xdr:row>18</xdr:row>
      <xdr:rowOff>47534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095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151432</xdr:rowOff>
    </xdr:from>
    <xdr:to>
      <xdr:col>81</xdr:col>
      <xdr:colOff>95250</xdr:colOff>
      <xdr:row>16</xdr:row>
      <xdr:rowOff>81582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123509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63863</xdr:rowOff>
    </xdr:from>
    <xdr:to>
      <xdr:col>77</xdr:col>
      <xdr:colOff>95250</xdr:colOff>
      <xdr:row>16</xdr:row>
      <xdr:rowOff>165463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150240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92347</xdr:rowOff>
    </xdr:from>
    <xdr:to>
      <xdr:col>73</xdr:col>
      <xdr:colOff>44450</xdr:colOff>
      <xdr:row>18</xdr:row>
      <xdr:rowOff>22497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7274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44087</xdr:rowOff>
    </xdr:from>
    <xdr:to>
      <xdr:col>68</xdr:col>
      <xdr:colOff>203200</xdr:colOff>
      <xdr:row>17</xdr:row>
      <xdr:rowOff>145687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130464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168184</xdr:rowOff>
    </xdr:from>
    <xdr:to>
      <xdr:col>64</xdr:col>
      <xdr:colOff>152400</xdr:colOff>
      <xdr:row>18</xdr:row>
      <xdr:rowOff>98334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83111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退職手当組合や市町村職員共済組合の負担金等の減少、経験年数階層や退職者分の変動による給与等の減少により、前年度から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全国平均よりも低い水準を維持しているが、今後も、美里町定員適正化計画に基づく給与の適正化に努め、組織機構の見直しやアウトソーシングの活用を図りながら、職員の適正な配置に努めていく。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全国平均や類似団体平均よりも低い水準を維持してはいるものの、前年度から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賃金の占める割合が類似団体よりも高い傾向にあることから、今後は、効率的な業務執行が行われるように事務事業の見直しやアウトソーシングを図り、経費の削減に努めていく。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7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9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13</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年度まで毎年増加していたが、平成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年度は臨時福祉給付金等の減少により、前年度から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全国平均や類似団体平均と比べると低い水準を維持していることから、引き続き各種制度の適切な運営に努めていく。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133350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133350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82550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下水道事業の法適化に伴う繰出金の減少により、平成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年度に大幅な減少に転じてから、平成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今後も適正な使用料の設定など歳入の確保に努め、財政の健全化に努めていく。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98425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8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58</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56750"/>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60325</xdr:rowOff>
    </xdr:from>
    <xdr:to>
      <xdr:col>69</xdr:col>
      <xdr:colOff>92075</xdr:colOff>
      <xdr:row>58</xdr:row>
      <xdr:rowOff>79375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04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28575</xdr:rowOff>
    </xdr:from>
    <xdr:to>
      <xdr:col>69</xdr:col>
      <xdr:colOff>142875</xdr:colOff>
      <xdr:row>58</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xdr:rowOff>
    </xdr:from>
    <xdr:to>
      <xdr:col>65</xdr:col>
      <xdr:colOff>53975</xdr:colOff>
      <xdr:row>58</xdr:row>
      <xdr:rowOff>111125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95902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年度は、前年度に引き続き一部事務組合における消防施設や塵芥処理施設の大規模改修工事が行われたことに伴う負担金の大幅な増加により、前年度より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今後も一部事務組合の施設改修事業が予定されていることから、財政を圧迫する状況を招かないよう、交付税算入率が高い起債や一部事務組合の基金を活用するなどして、財政の健全化に努めていく。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140716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これまで合併特例事業債を有効活用してきたことにより、類似団体平均よりも高い水準で推移している。平成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年度は第三セクター改革推進債の償還満了等により、前年度から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しかしながら、今後控えている大規模な建設事業により公債費の大幅な増加が懸念されることから、元金ベースのプライマリーバランスを勘案しつつ地方債を発行することで、経常経費の抑制に努めていく。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07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61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61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ポイント上昇したのは、今後控えている大規模な建設事業のために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億円の基金積み立てを行ったためである。</a:t>
          </a:r>
        </a:p>
        <a:p>
          <a:r>
            <a:rPr kumimoji="1" lang="ja-JP" altLang="en-US" sz="1300">
              <a:latin typeface="ＭＳ Ｐゴシック" panose="020B0600070205080204" pitchFamily="50" charset="-128"/>
              <a:ea typeface="ＭＳ Ｐゴシック" panose="020B0600070205080204" pitchFamily="50" charset="-128"/>
            </a:rPr>
            <a:t>　類似団体平均より低い水準を維持していることから、近年減少している公営企業会計への繰出金の抑制を継続し、引き続き歳入の確保及び歳出抑制に努めていく。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61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474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129395</xdr:rowOff>
    </xdr:from>
    <xdr:to>
      <xdr:col>29</xdr:col>
      <xdr:colOff>127000</xdr:colOff>
      <xdr:row>15</xdr:row>
      <xdr:rowOff>137576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48770"/>
          <a:ext cx="6477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137576</xdr:rowOff>
    </xdr:from>
    <xdr:to>
      <xdr:col>26</xdr:col>
      <xdr:colOff>50800</xdr:colOff>
      <xdr:row>16</xdr:row>
      <xdr:rowOff>20108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6951"/>
          <a:ext cx="698500" cy="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143046</xdr:rowOff>
    </xdr:from>
    <xdr:to>
      <xdr:col>22</xdr:col>
      <xdr:colOff>114300</xdr:colOff>
      <xdr:row>16</xdr:row>
      <xdr:rowOff>20108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62421"/>
          <a:ext cx="698500" cy="4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138702</xdr:rowOff>
    </xdr:from>
    <xdr:to>
      <xdr:col>18</xdr:col>
      <xdr:colOff>177800</xdr:colOff>
      <xdr:row>15</xdr:row>
      <xdr:rowOff>143046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58077"/>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78595</xdr:rowOff>
    </xdr:from>
    <xdr:to>
      <xdr:col>29</xdr:col>
      <xdr:colOff>177800</xdr:colOff>
      <xdr:row>16</xdr:row>
      <xdr:rowOff>8745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95122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86776</xdr:rowOff>
    </xdr:from>
    <xdr:to>
      <xdr:col>26</xdr:col>
      <xdr:colOff>101600</xdr:colOff>
      <xdr:row>16</xdr:row>
      <xdr:rowOff>16926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0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27103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7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140758</xdr:rowOff>
    </xdr:from>
    <xdr:to>
      <xdr:col>22</xdr:col>
      <xdr:colOff>165100</xdr:colOff>
      <xdr:row>16</xdr:row>
      <xdr:rowOff>70908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81085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92246</xdr:rowOff>
    </xdr:from>
    <xdr:to>
      <xdr:col>19</xdr:col>
      <xdr:colOff>38100</xdr:colOff>
      <xdr:row>16</xdr:row>
      <xdr:rowOff>22396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32573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87902</xdr:rowOff>
    </xdr:from>
    <xdr:to>
      <xdr:col>15</xdr:col>
      <xdr:colOff>101600</xdr:colOff>
      <xdr:row>16</xdr:row>
      <xdr:rowOff>18052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28229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304230</xdr:rowOff>
    </xdr:from>
    <xdr:to>
      <xdr:col>29</xdr:col>
      <xdr:colOff>127000</xdr:colOff>
      <xdr:row>35</xdr:row>
      <xdr:rowOff>47871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71680"/>
          <a:ext cx="647700" cy="8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294172</xdr:rowOff>
    </xdr:from>
    <xdr:to>
      <xdr:col>26</xdr:col>
      <xdr:colOff>50800</xdr:colOff>
      <xdr:row>34</xdr:row>
      <xdr:rowOff>304230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61622"/>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246884</xdr:rowOff>
    </xdr:from>
    <xdr:to>
      <xdr:col>22</xdr:col>
      <xdr:colOff>114300</xdr:colOff>
      <xdr:row>34</xdr:row>
      <xdr:rowOff>294172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14334"/>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184477</xdr:rowOff>
    </xdr:from>
    <xdr:to>
      <xdr:col>18</xdr:col>
      <xdr:colOff>177800</xdr:colOff>
      <xdr:row>34</xdr:row>
      <xdr:rowOff>246884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51927"/>
          <a:ext cx="6985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339971</xdr:rowOff>
    </xdr:from>
    <xdr:to>
      <xdr:col>29</xdr:col>
      <xdr:colOff>177800</xdr:colOff>
      <xdr:row>35</xdr:row>
      <xdr:rowOff>98671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0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185048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253430</xdr:rowOff>
    </xdr:from>
    <xdr:to>
      <xdr:col>26</xdr:col>
      <xdr:colOff>101600</xdr:colOff>
      <xdr:row>35</xdr:row>
      <xdr:rowOff>12130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8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243372</xdr:rowOff>
    </xdr:from>
    <xdr:to>
      <xdr:col>22</xdr:col>
      <xdr:colOff>165100</xdr:colOff>
      <xdr:row>35</xdr:row>
      <xdr:rowOff>2072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1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12249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7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196085</xdr:rowOff>
    </xdr:from>
    <xdr:to>
      <xdr:col>19</xdr:col>
      <xdr:colOff>38100</xdr:colOff>
      <xdr:row>34</xdr:row>
      <xdr:rowOff>297684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63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307862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133677</xdr:rowOff>
    </xdr:from>
    <xdr:to>
      <xdr:col>15</xdr:col>
      <xdr:colOff>101600</xdr:colOff>
      <xdr:row>34</xdr:row>
      <xdr:rowOff>235277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0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245454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7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54220</xdr:rowOff>
    </xdr:from>
    <xdr:to>
      <xdr:col>24</xdr:col>
      <xdr:colOff>63500</xdr:colOff>
      <xdr:row>34</xdr:row>
      <xdr:rowOff>103761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83520"/>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54220</xdr:rowOff>
    </xdr:from>
    <xdr:to>
      <xdr:col>19</xdr:col>
      <xdr:colOff>177800</xdr:colOff>
      <xdr:row>34</xdr:row>
      <xdr:rowOff>86567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8352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52995</xdr:rowOff>
    </xdr:from>
    <xdr:to>
      <xdr:col>15</xdr:col>
      <xdr:colOff>50800</xdr:colOff>
      <xdr:row>34</xdr:row>
      <xdr:rowOff>86567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229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44472</xdr:rowOff>
    </xdr:from>
    <xdr:to>
      <xdr:col>10</xdr:col>
      <xdr:colOff>114300</xdr:colOff>
      <xdr:row>34</xdr:row>
      <xdr:rowOff>52995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73772"/>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52961</xdr:rowOff>
    </xdr:from>
    <xdr:to>
      <xdr:col>24</xdr:col>
      <xdr:colOff>114300</xdr:colOff>
      <xdr:row>34</xdr:row>
      <xdr:rowOff>154561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75838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3420</xdr:rowOff>
    </xdr:from>
    <xdr:to>
      <xdr:col>20</xdr:col>
      <xdr:colOff>38100</xdr:colOff>
      <xdr:row>34</xdr:row>
      <xdr:rowOff>105020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121547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35767</xdr:rowOff>
    </xdr:from>
    <xdr:to>
      <xdr:col>15</xdr:col>
      <xdr:colOff>101600</xdr:colOff>
      <xdr:row>34</xdr:row>
      <xdr:rowOff>137367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153894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2195</xdr:rowOff>
    </xdr:from>
    <xdr:to>
      <xdr:col>10</xdr:col>
      <xdr:colOff>165100</xdr:colOff>
      <xdr:row>34</xdr:row>
      <xdr:rowOff>103795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120322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165122</xdr:rowOff>
    </xdr:from>
    <xdr:to>
      <xdr:col>6</xdr:col>
      <xdr:colOff>38100</xdr:colOff>
      <xdr:row>34</xdr:row>
      <xdr:rowOff>95272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111799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54089</xdr:rowOff>
    </xdr:from>
    <xdr:to>
      <xdr:col>24</xdr:col>
      <xdr:colOff>63500</xdr:colOff>
      <xdr:row>58</xdr:row>
      <xdr:rowOff>55513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8189"/>
          <a:ext cx="8382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55513</xdr:rowOff>
    </xdr:from>
    <xdr:to>
      <xdr:col>19</xdr:col>
      <xdr:colOff>177800</xdr:colOff>
      <xdr:row>58</xdr:row>
      <xdr:rowOff>63452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9613"/>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63452</xdr:rowOff>
    </xdr:from>
    <xdr:to>
      <xdr:col>15</xdr:col>
      <xdr:colOff>50800</xdr:colOff>
      <xdr:row>58</xdr:row>
      <xdr:rowOff>68422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7552"/>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68422</xdr:rowOff>
    </xdr:from>
    <xdr:to>
      <xdr:col>10</xdr:col>
      <xdr:colOff>114300</xdr:colOff>
      <xdr:row>58</xdr:row>
      <xdr:rowOff>76845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2522"/>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3289</xdr:rowOff>
    </xdr:from>
    <xdr:to>
      <xdr:col>24</xdr:col>
      <xdr:colOff>114300</xdr:colOff>
      <xdr:row>58</xdr:row>
      <xdr:rowOff>104889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134116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4713</xdr:rowOff>
    </xdr:from>
    <xdr:to>
      <xdr:col>20</xdr:col>
      <xdr:colOff>38100</xdr:colOff>
      <xdr:row>58</xdr:row>
      <xdr:rowOff>106313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122840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12652</xdr:rowOff>
    </xdr:from>
    <xdr:to>
      <xdr:col>15</xdr:col>
      <xdr:colOff>101600</xdr:colOff>
      <xdr:row>58</xdr:row>
      <xdr:rowOff>114252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130779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17622</xdr:rowOff>
    </xdr:from>
    <xdr:to>
      <xdr:col>10</xdr:col>
      <xdr:colOff>165100</xdr:colOff>
      <xdr:row>58</xdr:row>
      <xdr:rowOff>119222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135749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7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26045</xdr:rowOff>
    </xdr:from>
    <xdr:to>
      <xdr:col>6</xdr:col>
      <xdr:colOff>38100</xdr:colOff>
      <xdr:row>58</xdr:row>
      <xdr:rowOff>127645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144172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4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88646</xdr:rowOff>
    </xdr:from>
    <xdr:to>
      <xdr:col>24</xdr:col>
      <xdr:colOff>63500</xdr:colOff>
      <xdr:row>76</xdr:row>
      <xdr:rowOff>110897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118846"/>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88646</xdr:rowOff>
    </xdr:from>
    <xdr:to>
      <xdr:col>19</xdr:col>
      <xdr:colOff>177800</xdr:colOff>
      <xdr:row>76</xdr:row>
      <xdr:rowOff>97256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18846"/>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37973</xdr:rowOff>
    </xdr:from>
    <xdr:to>
      <xdr:col>15</xdr:col>
      <xdr:colOff>50800</xdr:colOff>
      <xdr:row>76</xdr:row>
      <xdr:rowOff>97256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068173"/>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43841</xdr:rowOff>
    </xdr:from>
    <xdr:to>
      <xdr:col>10</xdr:col>
      <xdr:colOff>114300</xdr:colOff>
      <xdr:row>76</xdr:row>
      <xdr:rowOff>37973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2902591"/>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60097</xdr:rowOff>
    </xdr:from>
    <xdr:to>
      <xdr:col>24</xdr:col>
      <xdr:colOff>114300</xdr:colOff>
      <xdr:row>76</xdr:row>
      <xdr:rowOff>161697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0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82973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4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37846</xdr:rowOff>
    </xdr:from>
    <xdr:to>
      <xdr:col>20</xdr:col>
      <xdr:colOff>38100</xdr:colOff>
      <xdr:row>76</xdr:row>
      <xdr:rowOff>139446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155973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28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46456</xdr:rowOff>
    </xdr:from>
    <xdr:to>
      <xdr:col>15</xdr:col>
      <xdr:colOff>101600</xdr:colOff>
      <xdr:row>76</xdr:row>
      <xdr:rowOff>148056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164584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285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158623</xdr:rowOff>
    </xdr:from>
    <xdr:to>
      <xdr:col>10</xdr:col>
      <xdr:colOff>165100</xdr:colOff>
      <xdr:row>76</xdr:row>
      <xdr:rowOff>88773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105300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27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164491</xdr:rowOff>
    </xdr:from>
    <xdr:to>
      <xdr:col>6</xdr:col>
      <xdr:colOff>38100</xdr:colOff>
      <xdr:row>75</xdr:row>
      <xdr:rowOff>94641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8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111168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262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144120</xdr:rowOff>
    </xdr:from>
    <xdr:to>
      <xdr:col>24</xdr:col>
      <xdr:colOff>63500</xdr:colOff>
      <xdr:row>98</xdr:row>
      <xdr:rowOff>34468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74770"/>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144120</xdr:rowOff>
    </xdr:from>
    <xdr:to>
      <xdr:col>19</xdr:col>
      <xdr:colOff>177800</xdr:colOff>
      <xdr:row>98</xdr:row>
      <xdr:rowOff>14903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74770"/>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14903</xdr:rowOff>
    </xdr:from>
    <xdr:to>
      <xdr:col>15</xdr:col>
      <xdr:colOff>50800</xdr:colOff>
      <xdr:row>98</xdr:row>
      <xdr:rowOff>102839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7003"/>
          <a:ext cx="8890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102839</xdr:rowOff>
    </xdr:from>
    <xdr:to>
      <xdr:col>10</xdr:col>
      <xdr:colOff>114300</xdr:colOff>
      <xdr:row>98</xdr:row>
      <xdr:rowOff>105657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04939"/>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155118</xdr:rowOff>
    </xdr:from>
    <xdr:to>
      <xdr:col>24</xdr:col>
      <xdr:colOff>114300</xdr:colOff>
      <xdr:row>98</xdr:row>
      <xdr:rowOff>85268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133545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93320</xdr:rowOff>
    </xdr:from>
    <xdr:to>
      <xdr:col>20</xdr:col>
      <xdr:colOff>38100</xdr:colOff>
      <xdr:row>98</xdr:row>
      <xdr:rowOff>23470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135553</xdr:rowOff>
    </xdr:from>
    <xdr:to>
      <xdr:col>15</xdr:col>
      <xdr:colOff>101600</xdr:colOff>
      <xdr:row>98</xdr:row>
      <xdr:rowOff>65703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56830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52039</xdr:rowOff>
    </xdr:from>
    <xdr:to>
      <xdr:col>10</xdr:col>
      <xdr:colOff>165100</xdr:colOff>
      <xdr:row>98</xdr:row>
      <xdr:rowOff>153639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144766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54857</xdr:rowOff>
    </xdr:from>
    <xdr:to>
      <xdr:col>6</xdr:col>
      <xdr:colOff>38100</xdr:colOff>
      <xdr:row>98</xdr:row>
      <xdr:rowOff>156457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147584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102645</xdr:rowOff>
    </xdr:from>
    <xdr:to>
      <xdr:col>55</xdr:col>
      <xdr:colOff>0</xdr:colOff>
      <xdr:row>34</xdr:row>
      <xdr:rowOff>54900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589045"/>
          <a:ext cx="838200" cy="29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21024</xdr:rowOff>
    </xdr:from>
    <xdr:to>
      <xdr:col>50</xdr:col>
      <xdr:colOff>114300</xdr:colOff>
      <xdr:row>34</xdr:row>
      <xdr:rowOff>54900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850324"/>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21024</xdr:rowOff>
    </xdr:from>
    <xdr:to>
      <xdr:col>45</xdr:col>
      <xdr:colOff>177800</xdr:colOff>
      <xdr:row>35</xdr:row>
      <xdr:rowOff>95058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850324"/>
          <a:ext cx="889000" cy="2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95058</xdr:rowOff>
    </xdr:from>
    <xdr:to>
      <xdr:col>41</xdr:col>
      <xdr:colOff>50800</xdr:colOff>
      <xdr:row>35</xdr:row>
      <xdr:rowOff>168482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95808"/>
          <a:ext cx="889000" cy="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51845</xdr:rowOff>
    </xdr:from>
    <xdr:to>
      <xdr:col>55</xdr:col>
      <xdr:colOff>50800</xdr:colOff>
      <xdr:row>32</xdr:row>
      <xdr:rowOff>153445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74722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3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4100</xdr:rowOff>
    </xdr:from>
    <xdr:to>
      <xdr:col>50</xdr:col>
      <xdr:colOff>165100</xdr:colOff>
      <xdr:row>34</xdr:row>
      <xdr:rowOff>105700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122227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141674</xdr:rowOff>
    </xdr:from>
    <xdr:to>
      <xdr:col>46</xdr:col>
      <xdr:colOff>38100</xdr:colOff>
      <xdr:row>34</xdr:row>
      <xdr:rowOff>71824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88351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5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44258</xdr:rowOff>
    </xdr:from>
    <xdr:to>
      <xdr:col>41</xdr:col>
      <xdr:colOff>101600</xdr:colOff>
      <xdr:row>35</xdr:row>
      <xdr:rowOff>145858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0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162385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8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117682</xdr:rowOff>
    </xdr:from>
    <xdr:to>
      <xdr:col>36</xdr:col>
      <xdr:colOff>165100</xdr:colOff>
      <xdr:row>36</xdr:row>
      <xdr:rowOff>47832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64359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100701</xdr:rowOff>
    </xdr:from>
    <xdr:to>
      <xdr:col>55</xdr:col>
      <xdr:colOff>0</xdr:colOff>
      <xdr:row>58</xdr:row>
      <xdr:rowOff>48458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73351"/>
          <a:ext cx="838200" cy="1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48458</xdr:rowOff>
    </xdr:from>
    <xdr:to>
      <xdr:col>50</xdr:col>
      <xdr:colOff>114300</xdr:colOff>
      <xdr:row>58</xdr:row>
      <xdr:rowOff>56261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92558"/>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7600</xdr:rowOff>
    </xdr:from>
    <xdr:to>
      <xdr:col>45</xdr:col>
      <xdr:colOff>177800</xdr:colOff>
      <xdr:row>58</xdr:row>
      <xdr:rowOff>56261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51700"/>
          <a:ext cx="8890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147228</xdr:rowOff>
    </xdr:from>
    <xdr:to>
      <xdr:col>41</xdr:col>
      <xdr:colOff>50800</xdr:colOff>
      <xdr:row>58</xdr:row>
      <xdr:rowOff>7600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19878"/>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49901</xdr:rowOff>
    </xdr:from>
    <xdr:to>
      <xdr:col>55</xdr:col>
      <xdr:colOff>50800</xdr:colOff>
      <xdr:row>57</xdr:row>
      <xdr:rowOff>151501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28328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169108</xdr:rowOff>
    </xdr:from>
    <xdr:to>
      <xdr:col>50</xdr:col>
      <xdr:colOff>165100</xdr:colOff>
      <xdr:row>58</xdr:row>
      <xdr:rowOff>99258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90385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5461</xdr:rowOff>
    </xdr:from>
    <xdr:to>
      <xdr:col>46</xdr:col>
      <xdr:colOff>38100</xdr:colOff>
      <xdr:row>58</xdr:row>
      <xdr:rowOff>107061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98188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128250</xdr:rowOff>
    </xdr:from>
    <xdr:to>
      <xdr:col>41</xdr:col>
      <xdr:colOff>101600</xdr:colOff>
      <xdr:row>58</xdr:row>
      <xdr:rowOff>58400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49527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96428</xdr:rowOff>
    </xdr:from>
    <xdr:to>
      <xdr:col>36</xdr:col>
      <xdr:colOff>165100</xdr:colOff>
      <xdr:row>58</xdr:row>
      <xdr:rowOff>26578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17705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88832</xdr:rowOff>
    </xdr:from>
    <xdr:to>
      <xdr:col>55</xdr:col>
      <xdr:colOff>0</xdr:colOff>
      <xdr:row>79</xdr:row>
      <xdr:rowOff>96331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33382"/>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94752</xdr:rowOff>
    </xdr:from>
    <xdr:to>
      <xdr:col>50</xdr:col>
      <xdr:colOff>114300</xdr:colOff>
      <xdr:row>79</xdr:row>
      <xdr:rowOff>96331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39302"/>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37962</xdr:rowOff>
    </xdr:from>
    <xdr:to>
      <xdr:col>45</xdr:col>
      <xdr:colOff>177800</xdr:colOff>
      <xdr:row>79</xdr:row>
      <xdr:rowOff>94752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82512"/>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90703</xdr:rowOff>
    </xdr:from>
    <xdr:to>
      <xdr:col>41</xdr:col>
      <xdr:colOff>50800</xdr:colOff>
      <xdr:row>79</xdr:row>
      <xdr:rowOff>37962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63803"/>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38032</xdr:rowOff>
    </xdr:from>
    <xdr:to>
      <xdr:col>55</xdr:col>
      <xdr:colOff>50800</xdr:colOff>
      <xdr:row>79</xdr:row>
      <xdr:rowOff>139632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124409</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97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45531</xdr:rowOff>
    </xdr:from>
    <xdr:to>
      <xdr:col>50</xdr:col>
      <xdr:colOff>165100</xdr:colOff>
      <xdr:row>79</xdr:row>
      <xdr:rowOff>147131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138258</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43952</xdr:rowOff>
    </xdr:from>
    <xdr:to>
      <xdr:col>46</xdr:col>
      <xdr:colOff>38100</xdr:colOff>
      <xdr:row>79</xdr:row>
      <xdr:rowOff>145552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136679</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158612</xdr:rowOff>
    </xdr:from>
    <xdr:to>
      <xdr:col>41</xdr:col>
      <xdr:colOff>101600</xdr:colOff>
      <xdr:row>79</xdr:row>
      <xdr:rowOff>88762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79889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39903</xdr:rowOff>
    </xdr:from>
    <xdr:to>
      <xdr:col>36</xdr:col>
      <xdr:colOff>165100</xdr:colOff>
      <xdr:row>78</xdr:row>
      <xdr:rowOff>141503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132630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28487</xdr:rowOff>
    </xdr:from>
    <xdr:to>
      <xdr:col>55</xdr:col>
      <xdr:colOff>0</xdr:colOff>
      <xdr:row>98</xdr:row>
      <xdr:rowOff>25439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59137"/>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8903</xdr:rowOff>
    </xdr:from>
    <xdr:to>
      <xdr:col>50</xdr:col>
      <xdr:colOff>114300</xdr:colOff>
      <xdr:row>98</xdr:row>
      <xdr:rowOff>25439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11003"/>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8903</xdr:rowOff>
    </xdr:from>
    <xdr:to>
      <xdr:col>45</xdr:col>
      <xdr:colOff>177800</xdr:colOff>
      <xdr:row>98</xdr:row>
      <xdr:rowOff>28333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11003"/>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28333</xdr:rowOff>
    </xdr:from>
    <xdr:to>
      <xdr:col>41</xdr:col>
      <xdr:colOff>50800</xdr:colOff>
      <xdr:row>98</xdr:row>
      <xdr:rowOff>80696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30433"/>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149137</xdr:rowOff>
    </xdr:from>
    <xdr:to>
      <xdr:col>55</xdr:col>
      <xdr:colOff>50800</xdr:colOff>
      <xdr:row>97</xdr:row>
      <xdr:rowOff>79287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146089</xdr:rowOff>
    </xdr:from>
    <xdr:to>
      <xdr:col>50</xdr:col>
      <xdr:colOff>165100</xdr:colOff>
      <xdr:row>98</xdr:row>
      <xdr:rowOff>76239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129553</xdr:rowOff>
    </xdr:from>
    <xdr:to>
      <xdr:col>46</xdr:col>
      <xdr:colOff>38100</xdr:colOff>
      <xdr:row>98</xdr:row>
      <xdr:rowOff>59703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50830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148983</xdr:rowOff>
    </xdr:from>
    <xdr:to>
      <xdr:col>41</xdr:col>
      <xdr:colOff>101600</xdr:colOff>
      <xdr:row>98</xdr:row>
      <xdr:rowOff>79133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70260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29896</xdr:rowOff>
    </xdr:from>
    <xdr:to>
      <xdr:col>36</xdr:col>
      <xdr:colOff>165100</xdr:colOff>
      <xdr:row>98</xdr:row>
      <xdr:rowOff>131496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122623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42922</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9472"/>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163572</xdr:rowOff>
    </xdr:from>
    <xdr:to>
      <xdr:col>67</xdr:col>
      <xdr:colOff>101600</xdr:colOff>
      <xdr:row>39</xdr:row>
      <xdr:rowOff>93722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84849</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7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14707</xdr:rowOff>
    </xdr:from>
    <xdr:to>
      <xdr:col>85</xdr:col>
      <xdr:colOff>127000</xdr:colOff>
      <xdr:row>75</xdr:row>
      <xdr:rowOff>46787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73457"/>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14707</xdr:rowOff>
    </xdr:from>
    <xdr:to>
      <xdr:col>81</xdr:col>
      <xdr:colOff>50800</xdr:colOff>
      <xdr:row>75</xdr:row>
      <xdr:rowOff>18453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73457"/>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18453</xdr:rowOff>
    </xdr:from>
    <xdr:to>
      <xdr:col>76</xdr:col>
      <xdr:colOff>114300</xdr:colOff>
      <xdr:row>75</xdr:row>
      <xdr:rowOff>30886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877203"/>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158788</xdr:rowOff>
    </xdr:from>
    <xdr:to>
      <xdr:col>71</xdr:col>
      <xdr:colOff>177800</xdr:colOff>
      <xdr:row>75</xdr:row>
      <xdr:rowOff>30886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46088"/>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167437</xdr:rowOff>
    </xdr:from>
    <xdr:to>
      <xdr:col>85</xdr:col>
      <xdr:colOff>177800</xdr:colOff>
      <xdr:row>75</xdr:row>
      <xdr:rowOff>97587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18864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135357</xdr:rowOff>
    </xdr:from>
    <xdr:to>
      <xdr:col>81</xdr:col>
      <xdr:colOff>101600</xdr:colOff>
      <xdr:row>75</xdr:row>
      <xdr:rowOff>65507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82034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139103</xdr:rowOff>
    </xdr:from>
    <xdr:to>
      <xdr:col>76</xdr:col>
      <xdr:colOff>165100</xdr:colOff>
      <xdr:row>75</xdr:row>
      <xdr:rowOff>69253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85780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151536</xdr:rowOff>
    </xdr:from>
    <xdr:to>
      <xdr:col>72</xdr:col>
      <xdr:colOff>38100</xdr:colOff>
      <xdr:row>75</xdr:row>
      <xdr:rowOff>81686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98213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107988</xdr:rowOff>
    </xdr:from>
    <xdr:to>
      <xdr:col>67</xdr:col>
      <xdr:colOff>101600</xdr:colOff>
      <xdr:row>75</xdr:row>
      <xdr:rowOff>38138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54665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32294</xdr:rowOff>
    </xdr:from>
    <xdr:to>
      <xdr:col>85</xdr:col>
      <xdr:colOff>127000</xdr:colOff>
      <xdr:row>99</xdr:row>
      <xdr:rowOff>40934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7005844"/>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39763</xdr:rowOff>
    </xdr:from>
    <xdr:to>
      <xdr:col>81</xdr:col>
      <xdr:colOff>50800</xdr:colOff>
      <xdr:row>99</xdr:row>
      <xdr:rowOff>40934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1331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18715</xdr:rowOff>
    </xdr:from>
    <xdr:to>
      <xdr:col>76</xdr:col>
      <xdr:colOff>114300</xdr:colOff>
      <xdr:row>99</xdr:row>
      <xdr:rowOff>39763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92265"/>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18715</xdr:rowOff>
    </xdr:from>
    <xdr:to>
      <xdr:col>71</xdr:col>
      <xdr:colOff>177800</xdr:colOff>
      <xdr:row>99</xdr:row>
      <xdr:rowOff>24191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92265"/>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152944</xdr:rowOff>
    </xdr:from>
    <xdr:to>
      <xdr:col>85</xdr:col>
      <xdr:colOff>177800</xdr:colOff>
      <xdr:row>99</xdr:row>
      <xdr:rowOff>83094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161584</xdr:rowOff>
    </xdr:from>
    <xdr:to>
      <xdr:col>81</xdr:col>
      <xdr:colOff>101600</xdr:colOff>
      <xdr:row>99</xdr:row>
      <xdr:rowOff>91734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82861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160413</xdr:rowOff>
    </xdr:from>
    <xdr:to>
      <xdr:col>76</xdr:col>
      <xdr:colOff>165100</xdr:colOff>
      <xdr:row>99</xdr:row>
      <xdr:rowOff>90563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81690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139365</xdr:rowOff>
    </xdr:from>
    <xdr:to>
      <xdr:col>72</xdr:col>
      <xdr:colOff>38100</xdr:colOff>
      <xdr:row>99</xdr:row>
      <xdr:rowOff>69515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60642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70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144841</xdr:rowOff>
    </xdr:from>
    <xdr:to>
      <xdr:col>67</xdr:col>
      <xdr:colOff>101600</xdr:colOff>
      <xdr:row>99</xdr:row>
      <xdr:rowOff>74991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66118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70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121778</xdr:rowOff>
    </xdr:from>
    <xdr:to>
      <xdr:col>116</xdr:col>
      <xdr:colOff>63500</xdr:colOff>
      <xdr:row>38</xdr:row>
      <xdr:rowOff>135677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36878"/>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135677</xdr:rowOff>
    </xdr:from>
    <xdr:to>
      <xdr:col>111</xdr:col>
      <xdr:colOff>177800</xdr:colOff>
      <xdr:row>38</xdr:row>
      <xdr:rowOff>135859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5077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135859</xdr:rowOff>
    </xdr:from>
    <xdr:to>
      <xdr:col>107</xdr:col>
      <xdr:colOff>50800</xdr:colOff>
      <xdr:row>38</xdr:row>
      <xdr:rowOff>136316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5095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136316</xdr:rowOff>
    </xdr:from>
    <xdr:to>
      <xdr:col>102</xdr:col>
      <xdr:colOff>114300</xdr:colOff>
      <xdr:row>38</xdr:row>
      <xdr:rowOff>136316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1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70978</xdr:rowOff>
    </xdr:from>
    <xdr:to>
      <xdr:col>116</xdr:col>
      <xdr:colOff>114300</xdr:colOff>
      <xdr:row>39</xdr:row>
      <xdr:rowOff>1128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157355</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0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84877</xdr:rowOff>
    </xdr:from>
    <xdr:to>
      <xdr:col>112</xdr:col>
      <xdr:colOff>38100</xdr:colOff>
      <xdr:row>39</xdr:row>
      <xdr:rowOff>15027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6154</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85059</xdr:rowOff>
    </xdr:from>
    <xdr:to>
      <xdr:col>107</xdr:col>
      <xdr:colOff>101600</xdr:colOff>
      <xdr:row>39</xdr:row>
      <xdr:rowOff>15209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6336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85516</xdr:rowOff>
    </xdr:from>
    <xdr:to>
      <xdr:col>102</xdr:col>
      <xdr:colOff>165100</xdr:colOff>
      <xdr:row>39</xdr:row>
      <xdr:rowOff>15666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6793</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85516</xdr:rowOff>
    </xdr:from>
    <xdr:to>
      <xdr:col>98</xdr:col>
      <xdr:colOff>38100</xdr:colOff>
      <xdr:row>39</xdr:row>
      <xdr:rowOff>15666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6793</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27686</xdr:rowOff>
    </xdr:from>
    <xdr:to>
      <xdr:col>116</xdr:col>
      <xdr:colOff>63500</xdr:colOff>
      <xdr:row>58</xdr:row>
      <xdr:rowOff>30704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71786"/>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28326</xdr:rowOff>
    </xdr:from>
    <xdr:to>
      <xdr:col>111</xdr:col>
      <xdr:colOff>177800</xdr:colOff>
      <xdr:row>58</xdr:row>
      <xdr:rowOff>30704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7242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18862</xdr:rowOff>
    </xdr:from>
    <xdr:to>
      <xdr:col>107</xdr:col>
      <xdr:colOff>50800</xdr:colOff>
      <xdr:row>58</xdr:row>
      <xdr:rowOff>28326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6296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10221</xdr:rowOff>
    </xdr:from>
    <xdr:to>
      <xdr:col>102</xdr:col>
      <xdr:colOff>114300</xdr:colOff>
      <xdr:row>58</xdr:row>
      <xdr:rowOff>18862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5432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148336</xdr:rowOff>
    </xdr:from>
    <xdr:to>
      <xdr:col>116</xdr:col>
      <xdr:colOff>114300</xdr:colOff>
      <xdr:row>58</xdr:row>
      <xdr:rowOff>78486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107713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151354</xdr:rowOff>
    </xdr:from>
    <xdr:to>
      <xdr:col>112</xdr:col>
      <xdr:colOff>38100</xdr:colOff>
      <xdr:row>58</xdr:row>
      <xdr:rowOff>81504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98031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9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148976</xdr:rowOff>
    </xdr:from>
    <xdr:to>
      <xdr:col>107</xdr:col>
      <xdr:colOff>101600</xdr:colOff>
      <xdr:row>58</xdr:row>
      <xdr:rowOff>79126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95653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139512</xdr:rowOff>
    </xdr:from>
    <xdr:to>
      <xdr:col>102</xdr:col>
      <xdr:colOff>165100</xdr:colOff>
      <xdr:row>58</xdr:row>
      <xdr:rowOff>69662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86189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6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130871</xdr:rowOff>
    </xdr:from>
    <xdr:to>
      <xdr:col>98</xdr:col>
      <xdr:colOff>38100</xdr:colOff>
      <xdr:row>58</xdr:row>
      <xdr:rowOff>61021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77548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7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58057</xdr:rowOff>
    </xdr:from>
    <xdr:to>
      <xdr:col>116</xdr:col>
      <xdr:colOff>63500</xdr:colOff>
      <xdr:row>76</xdr:row>
      <xdr:rowOff>71544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88257"/>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40030</xdr:rowOff>
    </xdr:from>
    <xdr:to>
      <xdr:col>111</xdr:col>
      <xdr:colOff>177800</xdr:colOff>
      <xdr:row>76</xdr:row>
      <xdr:rowOff>58057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70230"/>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76149</xdr:rowOff>
    </xdr:from>
    <xdr:to>
      <xdr:col>107</xdr:col>
      <xdr:colOff>50800</xdr:colOff>
      <xdr:row>76</xdr:row>
      <xdr:rowOff>40030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420549"/>
          <a:ext cx="889000" cy="6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76149</xdr:rowOff>
    </xdr:from>
    <xdr:to>
      <xdr:col>102</xdr:col>
      <xdr:colOff>114300</xdr:colOff>
      <xdr:row>73</xdr:row>
      <xdr:rowOff>21677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20549"/>
          <a:ext cx="889000" cy="1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20744</xdr:rowOff>
    </xdr:from>
    <xdr:to>
      <xdr:col>116</xdr:col>
      <xdr:colOff>114300</xdr:colOff>
      <xdr:row>76</xdr:row>
      <xdr:rowOff>122344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170621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2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7257</xdr:rowOff>
    </xdr:from>
    <xdr:to>
      <xdr:col>112</xdr:col>
      <xdr:colOff>38100</xdr:colOff>
      <xdr:row>76</xdr:row>
      <xdr:rowOff>108857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99984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160680</xdr:rowOff>
    </xdr:from>
    <xdr:to>
      <xdr:col>107</xdr:col>
      <xdr:colOff>101600</xdr:colOff>
      <xdr:row>76</xdr:row>
      <xdr:rowOff>90830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81957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25349</xdr:rowOff>
    </xdr:from>
    <xdr:to>
      <xdr:col>102</xdr:col>
      <xdr:colOff>165100</xdr:colOff>
      <xdr:row>72</xdr:row>
      <xdr:rowOff>126949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143476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4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142327</xdr:rowOff>
    </xdr:from>
    <xdr:to>
      <xdr:col>98</xdr:col>
      <xdr:colOff>38100</xdr:colOff>
      <xdr:row>73</xdr:row>
      <xdr:rowOff>72477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89004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補助費等は、一部事務組合の消防施設や塵芥処理施設の建設工事に伴う負担金の増加により、前年度より</a:t>
          </a:r>
          <a:r>
            <a:rPr kumimoji="1" lang="en-US" altLang="ja-JP" sz="1300">
              <a:latin typeface="ＭＳ Ｐゴシック" panose="020B0600070205080204" pitchFamily="50" charset="-128"/>
              <a:ea typeface="ＭＳ Ｐゴシック" panose="020B0600070205080204" pitchFamily="50" charset="-128"/>
            </a:rPr>
            <a:t>27,114</a:t>
          </a:r>
          <a:r>
            <a:rPr kumimoji="1" lang="ja-JP" altLang="en-US" sz="1300">
              <a:latin typeface="ＭＳ Ｐゴシック" panose="020B0600070205080204" pitchFamily="50" charset="-128"/>
              <a:ea typeface="ＭＳ Ｐゴシック" panose="020B0600070205080204" pitchFamily="50" charset="-128"/>
            </a:rPr>
            <a:t>円増加した。財源に地方債や一部事務組合の基金を活用するなどして負担金増加による財政圧迫を招かないよう努めていく。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普通建設事業費（うち更新整備）は、町道の側溝拡幅及び舗装工事の増加や町道踏切拡幅工事を行ったことで、前年度より</a:t>
          </a:r>
          <a:r>
            <a:rPr kumimoji="1" lang="en-US" altLang="ja-JP" sz="1300">
              <a:latin typeface="ＭＳ Ｐゴシック" panose="020B0600070205080204" pitchFamily="50" charset="-128"/>
              <a:ea typeface="ＭＳ Ｐゴシック" panose="020B0600070205080204" pitchFamily="50" charset="-128"/>
            </a:rPr>
            <a:t>13,260</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円増加し類似団体平均を上回った。公共施設等総合管理計画に基づき、普通建設事業費の適切な執行に努めていく。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公債費は、合併特例事業債を有効活用していることもあり、類似団体平均より高い水準が続いている。前年度で償還満了した地方債の割合が大きく前年度から</a:t>
          </a:r>
          <a:r>
            <a:rPr kumimoji="1" lang="en-US" altLang="ja-JP" sz="1300">
              <a:latin typeface="ＭＳ Ｐゴシック" panose="020B0600070205080204" pitchFamily="50" charset="-128"/>
              <a:ea typeface="ＭＳ Ｐゴシック" panose="020B0600070205080204" pitchFamily="50" charset="-128"/>
            </a:rPr>
            <a:t>2,526</a:t>
          </a:r>
          <a:r>
            <a:rPr kumimoji="1" lang="ja-JP" altLang="en-US" sz="1300">
              <a:latin typeface="ＭＳ Ｐゴシック" panose="020B0600070205080204" pitchFamily="50" charset="-128"/>
              <a:ea typeface="ＭＳ Ｐゴシック" panose="020B0600070205080204" pitchFamily="50" charset="-128"/>
            </a:rPr>
            <a:t>円の減少となった。元金ベースのプライマリーバランスを勘案しつつ地方債を発行を抑制していく。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24,597
24,516
74.95
11,014,802
10,841,612
138,476
6,968,217
11,014,154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xdr:rowOff>
    </xdr:from>
    <xdr:to>
      <xdr:col>24</xdr:col>
      <xdr:colOff>63500</xdr:colOff>
      <xdr:row>34</xdr:row>
      <xdr:rowOff>99314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35650"/>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53594</xdr:rowOff>
    </xdr:from>
    <xdr:to>
      <xdr:col>19</xdr:col>
      <xdr:colOff>177800</xdr:colOff>
      <xdr:row>34</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82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28067</xdr:rowOff>
    </xdr:from>
    <xdr:to>
      <xdr:col>15</xdr:col>
      <xdr:colOff>50800</xdr:colOff>
      <xdr:row>34</xdr:row>
      <xdr:rowOff>53594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85917"/>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28067</xdr:rowOff>
    </xdr:from>
    <xdr:to>
      <xdr:col>10</xdr:col>
      <xdr:colOff>114300</xdr:colOff>
      <xdr:row>33</xdr:row>
      <xdr:rowOff>87884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5917"/>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127000</xdr:rowOff>
    </xdr:from>
    <xdr:to>
      <xdr:col>24</xdr:col>
      <xdr:colOff>114300</xdr:colOff>
      <xdr:row>34</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48514</xdr:rowOff>
    </xdr:from>
    <xdr:to>
      <xdr:col>20</xdr:col>
      <xdr:colOff>38100</xdr:colOff>
      <xdr:row>34</xdr:row>
      <xdr:rowOff>150114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166641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xdr:rowOff>
    </xdr:from>
    <xdr:to>
      <xdr:col>15</xdr:col>
      <xdr:colOff>101600</xdr:colOff>
      <xdr:row>34</xdr:row>
      <xdr:rowOff>104394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120921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148717</xdr:rowOff>
    </xdr:from>
    <xdr:to>
      <xdr:col>10</xdr:col>
      <xdr:colOff>165100</xdr:colOff>
      <xdr:row>33</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37084</xdr:rowOff>
    </xdr:from>
    <xdr:to>
      <xdr:col>6</xdr:col>
      <xdr:colOff>38100</xdr:colOff>
      <xdr:row>33</xdr:row>
      <xdr:rowOff>138684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141715</xdr:rowOff>
    </xdr:from>
    <xdr:to>
      <xdr:col>24</xdr:col>
      <xdr:colOff>63500</xdr:colOff>
      <xdr:row>58</xdr:row>
      <xdr:rowOff>142966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85815"/>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140661</xdr:rowOff>
    </xdr:from>
    <xdr:to>
      <xdr:col>19</xdr:col>
      <xdr:colOff>177800</xdr:colOff>
      <xdr:row>58</xdr:row>
      <xdr:rowOff>142966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84761"/>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126341</xdr:rowOff>
    </xdr:from>
    <xdr:to>
      <xdr:col>15</xdr:col>
      <xdr:colOff>50800</xdr:colOff>
      <xdr:row>58</xdr:row>
      <xdr:rowOff>140661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70441"/>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126341</xdr:rowOff>
    </xdr:from>
    <xdr:to>
      <xdr:col>10</xdr:col>
      <xdr:colOff>114300</xdr:colOff>
      <xdr:row>58</xdr:row>
      <xdr:rowOff>131742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0441"/>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90915</xdr:rowOff>
    </xdr:from>
    <xdr:to>
      <xdr:col>24</xdr:col>
      <xdr:colOff>114300</xdr:colOff>
      <xdr:row>59</xdr:row>
      <xdr:rowOff>21065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92166</xdr:rowOff>
    </xdr:from>
    <xdr:to>
      <xdr:col>20</xdr:col>
      <xdr:colOff>38100</xdr:colOff>
      <xdr:row>59</xdr:row>
      <xdr:rowOff>22316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38843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89861</xdr:rowOff>
    </xdr:from>
    <xdr:to>
      <xdr:col>15</xdr:col>
      <xdr:colOff>101600</xdr:colOff>
      <xdr:row>59</xdr:row>
      <xdr:rowOff>20011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36538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75541</xdr:rowOff>
    </xdr:from>
    <xdr:to>
      <xdr:col>10</xdr:col>
      <xdr:colOff>165100</xdr:colOff>
      <xdr:row>59</xdr:row>
      <xdr:rowOff>5691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22218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80942</xdr:rowOff>
    </xdr:from>
    <xdr:to>
      <xdr:col>6</xdr:col>
      <xdr:colOff>38100</xdr:colOff>
      <xdr:row>59</xdr:row>
      <xdr:rowOff>11092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27619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171431</xdr:rowOff>
    </xdr:from>
    <xdr:to>
      <xdr:col>24</xdr:col>
      <xdr:colOff>63500</xdr:colOff>
      <xdr:row>78</xdr:row>
      <xdr:rowOff>19586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3081"/>
          <a:ext cx="8382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19586</xdr:rowOff>
    </xdr:from>
    <xdr:to>
      <xdr:col>19</xdr:col>
      <xdr:colOff>177800</xdr:colOff>
      <xdr:row>78</xdr:row>
      <xdr:rowOff>68345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92686"/>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56338</xdr:rowOff>
    </xdr:from>
    <xdr:to>
      <xdr:col>15</xdr:col>
      <xdr:colOff>50800</xdr:colOff>
      <xdr:row>78</xdr:row>
      <xdr:rowOff>68345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9438"/>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56338</xdr:rowOff>
    </xdr:from>
    <xdr:to>
      <xdr:col>10</xdr:col>
      <xdr:colOff>114300</xdr:colOff>
      <xdr:row>78</xdr:row>
      <xdr:rowOff>81386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943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120631</xdr:rowOff>
    </xdr:from>
    <xdr:to>
      <xdr:col>24</xdr:col>
      <xdr:colOff>114300</xdr:colOff>
      <xdr:row>78</xdr:row>
      <xdr:rowOff>50781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140236</xdr:rowOff>
    </xdr:from>
    <xdr:to>
      <xdr:col>20</xdr:col>
      <xdr:colOff>38100</xdr:colOff>
      <xdr:row>78</xdr:row>
      <xdr:rowOff>70386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61513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17545</xdr:rowOff>
    </xdr:from>
    <xdr:to>
      <xdr:col>15</xdr:col>
      <xdr:colOff>101600</xdr:colOff>
      <xdr:row>78</xdr:row>
      <xdr:rowOff>119145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110272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5538</xdr:rowOff>
    </xdr:from>
    <xdr:to>
      <xdr:col>10</xdr:col>
      <xdr:colOff>165100</xdr:colOff>
      <xdr:row>78</xdr:row>
      <xdr:rowOff>107138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98265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30586</xdr:rowOff>
    </xdr:from>
    <xdr:to>
      <xdr:col>6</xdr:col>
      <xdr:colOff>38100</xdr:colOff>
      <xdr:row>78</xdr:row>
      <xdr:rowOff>132186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123313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54090</xdr:rowOff>
    </xdr:from>
    <xdr:to>
      <xdr:col>24</xdr:col>
      <xdr:colOff>63500</xdr:colOff>
      <xdr:row>97</xdr:row>
      <xdr:rowOff>119959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13290"/>
          <a:ext cx="838200" cy="2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119959</xdr:rowOff>
    </xdr:from>
    <xdr:to>
      <xdr:col>19</xdr:col>
      <xdr:colOff>177800</xdr:colOff>
      <xdr:row>98</xdr:row>
      <xdr:rowOff>15782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50609"/>
          <a:ext cx="8890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13545</xdr:rowOff>
    </xdr:from>
    <xdr:to>
      <xdr:col>15</xdr:col>
      <xdr:colOff>50800</xdr:colOff>
      <xdr:row>98</xdr:row>
      <xdr:rowOff>15782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1564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10215</xdr:rowOff>
    </xdr:from>
    <xdr:to>
      <xdr:col>10</xdr:col>
      <xdr:colOff>114300</xdr:colOff>
      <xdr:row>98</xdr:row>
      <xdr:rowOff>13545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12315"/>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3290</xdr:rowOff>
    </xdr:from>
    <xdr:to>
      <xdr:col>24</xdr:col>
      <xdr:colOff>114300</xdr:colOff>
      <xdr:row>96</xdr:row>
      <xdr:rowOff>104890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26167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69159</xdr:rowOff>
    </xdr:from>
    <xdr:to>
      <xdr:col>20</xdr:col>
      <xdr:colOff>38100</xdr:colOff>
      <xdr:row>97</xdr:row>
      <xdr:rowOff>170759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136432</xdr:rowOff>
    </xdr:from>
    <xdr:to>
      <xdr:col>15</xdr:col>
      <xdr:colOff>101600</xdr:colOff>
      <xdr:row>98</xdr:row>
      <xdr:rowOff>66582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134195</xdr:rowOff>
    </xdr:from>
    <xdr:to>
      <xdr:col>10</xdr:col>
      <xdr:colOff>165100</xdr:colOff>
      <xdr:row>98</xdr:row>
      <xdr:rowOff>64345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80872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130865</xdr:rowOff>
    </xdr:from>
    <xdr:to>
      <xdr:col>6</xdr:col>
      <xdr:colOff>38100</xdr:colOff>
      <xdr:row>98</xdr:row>
      <xdr:rowOff>61015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77542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147320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976620"/>
          <a:ext cx="127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147320</xdr:rowOff>
    </xdr:from>
    <xdr:to>
      <xdr:col>55</xdr:col>
      <xdr:colOff>88900</xdr:colOff>
      <xdr:row>34</xdr:row>
      <xdr:rowOff>147320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9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135319</xdr:rowOff>
    </xdr:from>
    <xdr:to>
      <xdr:col>55</xdr:col>
      <xdr:colOff>0</xdr:colOff>
      <xdr:row>38</xdr:row>
      <xdr:rowOff>135699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041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64470</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795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86043</xdr:rowOff>
    </xdr:from>
    <xdr:to>
      <xdr:col>55</xdr:col>
      <xdr:colOff>50800</xdr:colOff>
      <xdr:row>39</xdr:row>
      <xdr:rowOff>16193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13208</xdr:rowOff>
    </xdr:from>
    <xdr:to>
      <xdr:col>50</xdr:col>
      <xdr:colOff>114300</xdr:colOff>
      <xdr:row>38</xdr:row>
      <xdr:rowOff>135319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28308"/>
          <a:ext cx="889000" cy="1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74613</xdr:rowOff>
    </xdr:from>
    <xdr:to>
      <xdr:col>50</xdr:col>
      <xdr:colOff>165100</xdr:colOff>
      <xdr:row>39</xdr:row>
      <xdr:rowOff>4763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21290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6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79692</xdr:rowOff>
    </xdr:from>
    <xdr:to>
      <xdr:col>45</xdr:col>
      <xdr:colOff>177800</xdr:colOff>
      <xdr:row>38</xdr:row>
      <xdr:rowOff>13208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23342"/>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75374</xdr:rowOff>
    </xdr:from>
    <xdr:to>
      <xdr:col>46</xdr:col>
      <xdr:colOff>38100</xdr:colOff>
      <xdr:row>39</xdr:row>
      <xdr:rowOff>5524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168101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114745</xdr:rowOff>
    </xdr:from>
    <xdr:to>
      <xdr:col>41</xdr:col>
      <xdr:colOff>50800</xdr:colOff>
      <xdr:row>37</xdr:row>
      <xdr:rowOff>79692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429695"/>
          <a:ext cx="889000" cy="9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55753</xdr:rowOff>
    </xdr:from>
    <xdr:to>
      <xdr:col>41</xdr:col>
      <xdr:colOff>101600</xdr:colOff>
      <xdr:row>38</xdr:row>
      <xdr:rowOff>157353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148480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84899</xdr:rowOff>
    </xdr:from>
    <xdr:to>
      <xdr:col>55</xdr:col>
      <xdr:colOff>50800</xdr:colOff>
      <xdr:row>39</xdr:row>
      <xdr:rowOff>15049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44276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8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84519</xdr:rowOff>
    </xdr:from>
    <xdr:to>
      <xdr:col>50</xdr:col>
      <xdr:colOff>165100</xdr:colOff>
      <xdr:row>39</xdr:row>
      <xdr:rowOff>14669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5796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133858</xdr:rowOff>
    </xdr:from>
    <xdr:to>
      <xdr:col>46</xdr:col>
      <xdr:colOff>38100</xdr:colOff>
      <xdr:row>38</xdr:row>
      <xdr:rowOff>64008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80535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2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28892</xdr:rowOff>
    </xdr:from>
    <xdr:to>
      <xdr:col>41</xdr:col>
      <xdr:colOff>101600</xdr:colOff>
      <xdr:row>37</xdr:row>
      <xdr:rowOff>130492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147019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63945</xdr:rowOff>
    </xdr:from>
    <xdr:to>
      <xdr:col>36</xdr:col>
      <xdr:colOff>165100</xdr:colOff>
      <xdr:row>31</xdr:row>
      <xdr:rowOff>165545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10622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15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21465</xdr:rowOff>
    </xdr:from>
    <xdr:to>
      <xdr:col>55</xdr:col>
      <xdr:colOff>0</xdr:colOff>
      <xdr:row>57</xdr:row>
      <xdr:rowOff>27376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94115"/>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41925</xdr:rowOff>
    </xdr:from>
    <xdr:to>
      <xdr:col>50</xdr:col>
      <xdr:colOff>114300</xdr:colOff>
      <xdr:row>57</xdr:row>
      <xdr:rowOff>27376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643125"/>
          <a:ext cx="889000" cy="1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41925</xdr:rowOff>
    </xdr:from>
    <xdr:to>
      <xdr:col>45</xdr:col>
      <xdr:colOff>177800</xdr:colOff>
      <xdr:row>56</xdr:row>
      <xdr:rowOff>114571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643125"/>
          <a:ext cx="889000" cy="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114571</xdr:rowOff>
    </xdr:from>
    <xdr:to>
      <xdr:col>41</xdr:col>
      <xdr:colOff>50800</xdr:colOff>
      <xdr:row>57</xdr:row>
      <xdr:rowOff>123910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15771"/>
          <a:ext cx="889000" cy="18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142115</xdr:rowOff>
    </xdr:from>
    <xdr:to>
      <xdr:col>55</xdr:col>
      <xdr:colOff>50800</xdr:colOff>
      <xdr:row>57</xdr:row>
      <xdr:rowOff>72265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164992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148026</xdr:rowOff>
    </xdr:from>
    <xdr:to>
      <xdr:col>50</xdr:col>
      <xdr:colOff>165100</xdr:colOff>
      <xdr:row>57</xdr:row>
      <xdr:rowOff>78176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94703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162575</xdr:rowOff>
    </xdr:from>
    <xdr:to>
      <xdr:col>46</xdr:col>
      <xdr:colOff>38100</xdr:colOff>
      <xdr:row>56</xdr:row>
      <xdr:rowOff>92725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5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109252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63771</xdr:rowOff>
    </xdr:from>
    <xdr:to>
      <xdr:col>41</xdr:col>
      <xdr:colOff>101600</xdr:colOff>
      <xdr:row>56</xdr:row>
      <xdr:rowOff>165371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66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10448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4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73110</xdr:rowOff>
    </xdr:from>
    <xdr:to>
      <xdr:col>36</xdr:col>
      <xdr:colOff>165100</xdr:colOff>
      <xdr:row>58</xdr:row>
      <xdr:rowOff>3260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19787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2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146278</xdr:rowOff>
    </xdr:from>
    <xdr:to>
      <xdr:col>55</xdr:col>
      <xdr:colOff>0</xdr:colOff>
      <xdr:row>78</xdr:row>
      <xdr:rowOff>153366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19378"/>
          <a:ext cx="8382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124777</xdr:rowOff>
    </xdr:from>
    <xdr:to>
      <xdr:col>50</xdr:col>
      <xdr:colOff>114300</xdr:colOff>
      <xdr:row>78</xdr:row>
      <xdr:rowOff>153366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97877"/>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124777</xdr:rowOff>
    </xdr:from>
    <xdr:to>
      <xdr:col>45</xdr:col>
      <xdr:colOff>177800</xdr:colOff>
      <xdr:row>78</xdr:row>
      <xdr:rowOff>131102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9787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131102</xdr:rowOff>
    </xdr:from>
    <xdr:to>
      <xdr:col>41</xdr:col>
      <xdr:colOff>50800</xdr:colOff>
      <xdr:row>78</xdr:row>
      <xdr:rowOff>142647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420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95478</xdr:rowOff>
    </xdr:from>
    <xdr:to>
      <xdr:col>55</xdr:col>
      <xdr:colOff>50800</xdr:colOff>
      <xdr:row>79</xdr:row>
      <xdr:rowOff>25628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102566</xdr:rowOff>
    </xdr:from>
    <xdr:to>
      <xdr:col>50</xdr:col>
      <xdr:colOff>165100</xdr:colOff>
      <xdr:row>79</xdr:row>
      <xdr:rowOff>32716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23843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73977</xdr:rowOff>
    </xdr:from>
    <xdr:to>
      <xdr:col>46</xdr:col>
      <xdr:colOff>38100</xdr:colOff>
      <xdr:row>79</xdr:row>
      <xdr:rowOff>4127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20654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80302</xdr:rowOff>
    </xdr:from>
    <xdr:to>
      <xdr:col>41</xdr:col>
      <xdr:colOff>101600</xdr:colOff>
      <xdr:row>79</xdr:row>
      <xdr:rowOff>10452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26979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2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91847</xdr:rowOff>
    </xdr:from>
    <xdr:to>
      <xdr:col>36</xdr:col>
      <xdr:colOff>165100</xdr:colOff>
      <xdr:row>79</xdr:row>
      <xdr:rowOff>21997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38524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2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149671</xdr:rowOff>
    </xdr:from>
    <xdr:to>
      <xdr:col>55</xdr:col>
      <xdr:colOff>0</xdr:colOff>
      <xdr:row>97</xdr:row>
      <xdr:rowOff>119224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08871"/>
          <a:ext cx="838200" cy="1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119224</xdr:rowOff>
    </xdr:from>
    <xdr:to>
      <xdr:col>50</xdr:col>
      <xdr:colOff>114300</xdr:colOff>
      <xdr:row>98</xdr:row>
      <xdr:rowOff>7939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49874"/>
          <a:ext cx="889000" cy="6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150738</xdr:rowOff>
    </xdr:from>
    <xdr:to>
      <xdr:col>45</xdr:col>
      <xdr:colOff>177800</xdr:colOff>
      <xdr:row>98</xdr:row>
      <xdr:rowOff>7939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8138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150738</xdr:rowOff>
    </xdr:from>
    <xdr:to>
      <xdr:col>41</xdr:col>
      <xdr:colOff>50800</xdr:colOff>
      <xdr:row>97</xdr:row>
      <xdr:rowOff>151000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81388"/>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98871</xdr:rowOff>
    </xdr:from>
    <xdr:to>
      <xdr:col>55</xdr:col>
      <xdr:colOff>50800</xdr:colOff>
      <xdr:row>97</xdr:row>
      <xdr:rowOff>29021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121748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68424</xdr:rowOff>
    </xdr:from>
    <xdr:to>
      <xdr:col>50</xdr:col>
      <xdr:colOff>165100</xdr:colOff>
      <xdr:row>97</xdr:row>
      <xdr:rowOff>170024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161151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128589</xdr:rowOff>
    </xdr:from>
    <xdr:to>
      <xdr:col>46</xdr:col>
      <xdr:colOff>38100</xdr:colOff>
      <xdr:row>98</xdr:row>
      <xdr:rowOff>58739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49866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99938</xdr:rowOff>
    </xdr:from>
    <xdr:to>
      <xdr:col>41</xdr:col>
      <xdr:colOff>101600</xdr:colOff>
      <xdr:row>98</xdr:row>
      <xdr:rowOff>30088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100200</xdr:rowOff>
    </xdr:from>
    <xdr:to>
      <xdr:col>36</xdr:col>
      <xdr:colOff>165100</xdr:colOff>
      <xdr:row>98</xdr:row>
      <xdr:rowOff>30350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21477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144455</xdr:rowOff>
    </xdr:from>
    <xdr:to>
      <xdr:col>85</xdr:col>
      <xdr:colOff>127000</xdr:colOff>
      <xdr:row>36</xdr:row>
      <xdr:rowOff>45174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73755"/>
          <a:ext cx="838200" cy="2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45174</xdr:rowOff>
    </xdr:from>
    <xdr:to>
      <xdr:col>81</xdr:col>
      <xdr:colOff>50800</xdr:colOff>
      <xdr:row>36</xdr:row>
      <xdr:rowOff>104084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217374"/>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99489</xdr:rowOff>
    </xdr:from>
    <xdr:to>
      <xdr:col>76</xdr:col>
      <xdr:colOff>114300</xdr:colOff>
      <xdr:row>36</xdr:row>
      <xdr:rowOff>104084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7168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139631</xdr:rowOff>
    </xdr:from>
    <xdr:to>
      <xdr:col>71</xdr:col>
      <xdr:colOff>177800</xdr:colOff>
      <xdr:row>36</xdr:row>
      <xdr:rowOff>99489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968931"/>
          <a:ext cx="889000" cy="30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93655</xdr:rowOff>
    </xdr:from>
    <xdr:to>
      <xdr:col>85</xdr:col>
      <xdr:colOff>177800</xdr:colOff>
      <xdr:row>35</xdr:row>
      <xdr:rowOff>23805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116532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165824</xdr:rowOff>
    </xdr:from>
    <xdr:to>
      <xdr:col>81</xdr:col>
      <xdr:colOff>101600</xdr:colOff>
      <xdr:row>36</xdr:row>
      <xdr:rowOff>95974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112501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9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53284</xdr:rowOff>
    </xdr:from>
    <xdr:to>
      <xdr:col>76</xdr:col>
      <xdr:colOff>165100</xdr:colOff>
      <xdr:row>36</xdr:row>
      <xdr:rowOff>154884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171411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48689</xdr:rowOff>
    </xdr:from>
    <xdr:to>
      <xdr:col>72</xdr:col>
      <xdr:colOff>38100</xdr:colOff>
      <xdr:row>36</xdr:row>
      <xdr:rowOff>150289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166816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88831</xdr:rowOff>
    </xdr:from>
    <xdr:to>
      <xdr:col>67</xdr:col>
      <xdr:colOff>101600</xdr:colOff>
      <xdr:row>35</xdr:row>
      <xdr:rowOff>18981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35508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6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106744</xdr:rowOff>
    </xdr:from>
    <xdr:to>
      <xdr:col>85</xdr:col>
      <xdr:colOff>127000</xdr:colOff>
      <xdr:row>57</xdr:row>
      <xdr:rowOff>119482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879394"/>
          <a:ext cx="8382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106744</xdr:rowOff>
    </xdr:from>
    <xdr:to>
      <xdr:col>81</xdr:col>
      <xdr:colOff>50800</xdr:colOff>
      <xdr:row>57</xdr:row>
      <xdr:rowOff>120002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7939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117399</xdr:rowOff>
    </xdr:from>
    <xdr:to>
      <xdr:col>76</xdr:col>
      <xdr:colOff>114300</xdr:colOff>
      <xdr:row>57</xdr:row>
      <xdr:rowOff>120002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90049"/>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117399</xdr:rowOff>
    </xdr:from>
    <xdr:to>
      <xdr:col>71</xdr:col>
      <xdr:colOff>177800</xdr:colOff>
      <xdr:row>58</xdr:row>
      <xdr:rowOff>57924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90049"/>
          <a:ext cx="8890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68682</xdr:rowOff>
    </xdr:from>
    <xdr:to>
      <xdr:col>85</xdr:col>
      <xdr:colOff>177800</xdr:colOff>
      <xdr:row>57</xdr:row>
      <xdr:rowOff>170282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91559</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55944</xdr:rowOff>
    </xdr:from>
    <xdr:to>
      <xdr:col>81</xdr:col>
      <xdr:colOff>101600</xdr:colOff>
      <xdr:row>57</xdr:row>
      <xdr:rowOff>157544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2621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6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69202</xdr:rowOff>
    </xdr:from>
    <xdr:to>
      <xdr:col>76</xdr:col>
      <xdr:colOff>165100</xdr:colOff>
      <xdr:row>57</xdr:row>
      <xdr:rowOff>170802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66599</xdr:rowOff>
    </xdr:from>
    <xdr:to>
      <xdr:col>72</xdr:col>
      <xdr:colOff>38100</xdr:colOff>
      <xdr:row>57</xdr:row>
      <xdr:rowOff>168199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6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7124</xdr:rowOff>
    </xdr:from>
    <xdr:to>
      <xdr:col>67</xdr:col>
      <xdr:colOff>101600</xdr:colOff>
      <xdr:row>58</xdr:row>
      <xdr:rowOff>108724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99851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43966</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8516"/>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43966</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8851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42923</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7473"/>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164616</xdr:rowOff>
    </xdr:from>
    <xdr:to>
      <xdr:col>81</xdr:col>
      <xdr:colOff>101600</xdr:colOff>
      <xdr:row>79</xdr:row>
      <xdr:rowOff>94766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85893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3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163573</xdr:rowOff>
    </xdr:from>
    <xdr:to>
      <xdr:col>67</xdr:col>
      <xdr:colOff>101600</xdr:colOff>
      <xdr:row>79</xdr:row>
      <xdr:rowOff>93723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84850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14706</xdr:rowOff>
    </xdr:from>
    <xdr:to>
      <xdr:col>85</xdr:col>
      <xdr:colOff>127000</xdr:colOff>
      <xdr:row>95</xdr:row>
      <xdr:rowOff>46786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302456"/>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14706</xdr:rowOff>
    </xdr:from>
    <xdr:to>
      <xdr:col>81</xdr:col>
      <xdr:colOff>50800</xdr:colOff>
      <xdr:row>95</xdr:row>
      <xdr:rowOff>18453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0245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18453</xdr:rowOff>
    </xdr:from>
    <xdr:to>
      <xdr:col>76</xdr:col>
      <xdr:colOff>114300</xdr:colOff>
      <xdr:row>95</xdr:row>
      <xdr:rowOff>30886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306203"/>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158789</xdr:rowOff>
    </xdr:from>
    <xdr:to>
      <xdr:col>71</xdr:col>
      <xdr:colOff>177800</xdr:colOff>
      <xdr:row>95</xdr:row>
      <xdr:rowOff>30886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275089"/>
          <a:ext cx="8890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167436</xdr:rowOff>
    </xdr:from>
    <xdr:to>
      <xdr:col>85</xdr:col>
      <xdr:colOff>177800</xdr:colOff>
      <xdr:row>95</xdr:row>
      <xdr:rowOff>97586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18863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135356</xdr:rowOff>
    </xdr:from>
    <xdr:to>
      <xdr:col>81</xdr:col>
      <xdr:colOff>101600</xdr:colOff>
      <xdr:row>95</xdr:row>
      <xdr:rowOff>65506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139103</xdr:rowOff>
    </xdr:from>
    <xdr:to>
      <xdr:col>76</xdr:col>
      <xdr:colOff>165100</xdr:colOff>
      <xdr:row>95</xdr:row>
      <xdr:rowOff>69253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85780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151536</xdr:rowOff>
    </xdr:from>
    <xdr:to>
      <xdr:col>72</xdr:col>
      <xdr:colOff>38100</xdr:colOff>
      <xdr:row>95</xdr:row>
      <xdr:rowOff>81686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98213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107989</xdr:rowOff>
    </xdr:from>
    <xdr:to>
      <xdr:col>67</xdr:col>
      <xdr:colOff>101600</xdr:colOff>
      <xdr:row>95</xdr:row>
      <xdr:rowOff>38139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54666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9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衛生費は、住民１人当たりコストが前年度から</a:t>
          </a:r>
          <a:r>
            <a:rPr kumimoji="1" lang="en-US" altLang="ja-JP" sz="1300">
              <a:latin typeface="ＭＳ Ｐゴシック" panose="020B0600070205080204" pitchFamily="50" charset="-128"/>
              <a:ea typeface="ＭＳ Ｐゴシック" panose="020B0600070205080204" pitchFamily="50" charset="-128"/>
            </a:rPr>
            <a:t>14,534</a:t>
          </a:r>
          <a:r>
            <a:rPr kumimoji="1" lang="ja-JP" altLang="en-US" sz="1300">
              <a:latin typeface="ＭＳ Ｐゴシック" panose="020B0600070205080204" pitchFamily="50" charset="-128"/>
              <a:ea typeface="ＭＳ Ｐゴシック" panose="020B0600070205080204" pitchFamily="50" charset="-128"/>
            </a:rPr>
            <a:t>円増加し類似団体の中でも高い水準に位置している。一部事務組合の塵芥処理施設の建設工事に伴う負担金の増加や近年増加傾向にある救命救急センター負担金が主な要因となっている。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土木費は、住民１人当たりコストが前年度から</a:t>
          </a:r>
          <a:r>
            <a:rPr kumimoji="1" lang="en-US" altLang="ja-JP" sz="1300">
              <a:latin typeface="ＭＳ Ｐゴシック" panose="020B0600070205080204" pitchFamily="50" charset="-128"/>
              <a:ea typeface="ＭＳ Ｐゴシック" panose="020B0600070205080204" pitchFamily="50" charset="-128"/>
            </a:rPr>
            <a:t>12,953</a:t>
          </a:r>
          <a:r>
            <a:rPr kumimoji="1" lang="ja-JP" altLang="en-US" sz="1300">
              <a:latin typeface="ＭＳ Ｐゴシック" panose="020B0600070205080204" pitchFamily="50" charset="-128"/>
              <a:ea typeface="ＭＳ Ｐゴシック" panose="020B0600070205080204" pitchFamily="50" charset="-128"/>
            </a:rPr>
            <a:t>円増加し類似団体平均を上回る結果となった。町道の側溝拡幅及び舗装工事の増加や町道踏切拡幅工事を行ったことが主な要因となっている。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消防費は、住民１人当たりコストが前年度から</a:t>
          </a:r>
          <a:r>
            <a:rPr kumimoji="1" lang="en-US" altLang="ja-JP" sz="1300">
              <a:latin typeface="ＭＳ Ｐゴシック" panose="020B0600070205080204" pitchFamily="50" charset="-128"/>
              <a:ea typeface="ＭＳ Ｐゴシック" panose="020B0600070205080204" pitchFamily="50" charset="-128"/>
            </a:rPr>
            <a:t>10,657</a:t>
          </a:r>
          <a:r>
            <a:rPr kumimoji="1" lang="ja-JP" altLang="en-US" sz="1300">
              <a:latin typeface="ＭＳ Ｐゴシック" panose="020B0600070205080204" pitchFamily="50" charset="-128"/>
              <a:ea typeface="ＭＳ Ｐゴシック" panose="020B0600070205080204" pitchFamily="50" charset="-128"/>
            </a:rPr>
            <a:t>円増加し類似団体の中でも高い水準に位置している。一部事務組合の消防庁舎建設費用負担金の増加や全国瞬時警報システム更新工事を行ったことが主な要因となっている。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合併特例加算措置の縮減による普通交付税の減少等に伴う歳入一般財源を補てんするため、財政調整基金を前年度より多く取り崩している。実質単年度収支は前年度より</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ポイント上昇したが、平成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年度以降赤字が続いている。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今後大規模な建設事業を控えていることから、事務事業の縮小や廃止、公共施設等総合管理計画に基づく統廃合を推進し、更なる歳出の抑制を図り、健全な行財政運営に努めていく。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過去のいずれにおいても、黒字となり赤字はない状況が続いているが、平成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年度以降黒字幅が減少傾向に転じている。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国民健康保険特別会計は、前年度から</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ポイント低下した。国民健康保険税の収納率は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ポイント増加しており、事業の都道府県化に伴う会計規模の縮小が主な要因となっている。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水道事業会計及び下水道事業会計は、普及活動の促進や料金改定に伴う増収により経営改善を図る必要がある。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病院事業会計は、病床利用率</a:t>
          </a:r>
          <a:r>
            <a:rPr kumimoji="1" lang="en-US" altLang="ja-JP" sz="1400">
              <a:latin typeface="ＭＳ ゴシック" pitchFamily="49" charset="-128"/>
              <a:ea typeface="ＭＳ ゴシック" pitchFamily="49" charset="-128"/>
            </a:rPr>
            <a:t>82.5</a:t>
          </a:r>
          <a:r>
            <a:rPr kumimoji="1" lang="ja-JP" altLang="en-US" sz="1400">
              <a:latin typeface="ＭＳ ゴシック" pitchFamily="49" charset="-128"/>
              <a:ea typeface="ＭＳ ゴシック" pitchFamily="49" charset="-128"/>
            </a:rPr>
            <a:t>％で前年度から上昇したものの、地域の人口減少に伴う外来患者数の減少により一般会計からの繰入金が欠かせない状況にある。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11014802</v>
      </c>
      <c r="BO4" s="461"/>
      <c r="BP4" s="461"/>
      <c r="BQ4" s="461"/>
      <c r="BR4" s="461"/>
      <c r="BS4" s="461"/>
      <c r="BT4" s="461"/>
      <c r="BU4" s="462"/>
      <c r="BV4" s="460">
        <v>10082100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10841612</v>
      </c>
      <c r="BO5" s="466"/>
      <c r="BP5" s="466"/>
      <c r="BQ5" s="466"/>
      <c r="BR5" s="466"/>
      <c r="BS5" s="466"/>
      <c r="BT5" s="466"/>
      <c r="BU5" s="467"/>
      <c r="BV5" s="465">
        <v>9940409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91.8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173190</v>
      </c>
      <c r="BO6" s="466"/>
      <c r="BP6" s="466"/>
      <c r="BQ6" s="466"/>
      <c r="BR6" s="466"/>
      <c r="BS6" s="466"/>
      <c r="BT6" s="466"/>
      <c r="BU6" s="467"/>
      <c r="BV6" s="465">
        <v>141691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96.3</v>
      </c>
      <c r="CU6" s="616"/>
      <c r="CV6" s="616"/>
      <c r="CW6" s="616"/>
      <c r="CX6" s="616"/>
      <c r="CY6" s="616"/>
      <c r="CZ6" s="616"/>
      <c r="DA6" s="617"/>
      <c r="DB6" s="615">
        <v>96.6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34714</v>
      </c>
      <c r="BO7" s="466"/>
      <c r="BP7" s="466"/>
      <c r="BQ7" s="466"/>
      <c r="BR7" s="466"/>
      <c r="BS7" s="466"/>
      <c r="BT7" s="466"/>
      <c r="BU7" s="467"/>
      <c r="BV7" s="465">
        <v>55516</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6968217</v>
      </c>
      <c r="CU7" s="466"/>
      <c r="CV7" s="466"/>
      <c r="CW7" s="466"/>
      <c r="CX7" s="466"/>
      <c r="CY7" s="466"/>
      <c r="CZ7" s="466"/>
      <c r="DA7" s="467"/>
      <c r="DB7" s="465">
        <v>6949036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138476</v>
      </c>
      <c r="BO8" s="466"/>
      <c r="BP8" s="466"/>
      <c r="BQ8" s="466"/>
      <c r="BR8" s="466"/>
      <c r="BS8" s="466"/>
      <c r="BT8" s="466"/>
      <c r="BU8" s="467"/>
      <c r="BV8" s="465">
        <v>86175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24852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52301</v>
      </c>
      <c r="BO9" s="466"/>
      <c r="BP9" s="466"/>
      <c r="BQ9" s="466"/>
      <c r="BR9" s="466"/>
      <c r="BS9" s="466"/>
      <c r="BT9" s="466"/>
      <c r="BU9" s="467"/>
      <c r="BV9" s="465">
        <v>-79300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17.3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25190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271</v>
      </c>
      <c r="BO10" s="466"/>
      <c r="BP10" s="466"/>
      <c r="BQ10" s="466"/>
      <c r="BR10" s="466"/>
      <c r="BS10" s="466"/>
      <c r="BT10" s="466"/>
      <c r="BU10" s="467"/>
      <c r="BV10" s="465">
        <v>285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107</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24597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152986</v>
      </c>
      <c r="BO12" s="466"/>
      <c r="BP12" s="466"/>
      <c r="BQ12" s="466"/>
      <c r="BR12" s="466"/>
      <c r="BS12" s="466"/>
      <c r="BT12" s="466"/>
      <c r="BU12" s="467"/>
      <c r="BV12" s="465">
        <v>140207</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24516</v>
      </c>
      <c r="S13" s="569"/>
      <c r="T13" s="569"/>
      <c r="U13" s="569"/>
      <c r="V13" s="570"/>
      <c r="W13" s="556" t="s">
        <v>137</v>
      </c>
      <c r="X13" s="478"/>
      <c r="Y13" s="478"/>
      <c r="Z13" s="478"/>
      <c r="AA13" s="478"/>
      <c r="AB13" s="479"/>
      <c r="AC13" s="441">
        <v>1384</v>
      </c>
      <c r="AD13" s="442"/>
      <c r="AE13" s="442"/>
      <c r="AF13" s="442"/>
      <c r="AG13" s="443"/>
      <c r="AH13" s="441">
        <v>1440</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-100414</v>
      </c>
      <c r="BO13" s="466"/>
      <c r="BP13" s="466"/>
      <c r="BQ13" s="466"/>
      <c r="BR13" s="466"/>
      <c r="BS13" s="466"/>
      <c r="BT13" s="466"/>
      <c r="BU13" s="467"/>
      <c r="BV13" s="465">
        <v>-219222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9.5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24707</v>
      </c>
      <c r="S14" s="569"/>
      <c r="T14" s="569"/>
      <c r="U14" s="569"/>
      <c r="V14" s="570"/>
      <c r="W14" s="571"/>
      <c r="X14" s="481"/>
      <c r="Y14" s="481"/>
      <c r="Z14" s="481"/>
      <c r="AA14" s="481"/>
      <c r="AB14" s="482"/>
      <c r="AC14" s="561">
        <v>11.4</v>
      </c>
      <c r="AD14" s="562"/>
      <c r="AE14" s="562"/>
      <c r="AF14" s="562"/>
      <c r="AG14" s="563"/>
      <c r="AH14" s="561">
        <v>12.4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40.1</v>
      </c>
      <c r="CU14" s="573"/>
      <c r="CV14" s="573"/>
      <c r="CW14" s="573"/>
      <c r="CX14" s="573"/>
      <c r="CY14" s="573"/>
      <c r="CZ14" s="573"/>
      <c r="DA14" s="574"/>
      <c r="DB14" s="572">
        <v>47.4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24634</v>
      </c>
      <c r="S15" s="569"/>
      <c r="T15" s="569"/>
      <c r="U15" s="569"/>
      <c r="V15" s="570"/>
      <c r="W15" s="556" t="s">
        <v>145</v>
      </c>
      <c r="X15" s="478"/>
      <c r="Y15" s="478"/>
      <c r="Z15" s="478"/>
      <c r="AA15" s="478"/>
      <c r="AB15" s="479"/>
      <c r="AC15" s="441">
        <v>3258</v>
      </c>
      <c r="AD15" s="442"/>
      <c r="AE15" s="442"/>
      <c r="AF15" s="442"/>
      <c r="AG15" s="443"/>
      <c r="AH15" s="441">
        <v>2941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2514119</v>
      </c>
      <c r="BO15" s="461"/>
      <c r="BP15" s="461"/>
      <c r="BQ15" s="461"/>
      <c r="BR15" s="461"/>
      <c r="BS15" s="461"/>
      <c r="BT15" s="461"/>
      <c r="BU15" s="462"/>
      <c r="BV15" s="460">
        <v>2468866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26.8</v>
      </c>
      <c r="AD16" s="562"/>
      <c r="AE16" s="562"/>
      <c r="AF16" s="562"/>
      <c r="AG16" s="563"/>
      <c r="AH16" s="561">
        <v>25.4</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5851071</v>
      </c>
      <c r="BO16" s="466"/>
      <c r="BP16" s="466"/>
      <c r="BQ16" s="466"/>
      <c r="BR16" s="466"/>
      <c r="BS16" s="466"/>
      <c r="BT16" s="466"/>
      <c r="BU16" s="467"/>
      <c r="BV16" s="465">
        <v>5820311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7528</v>
      </c>
      <c r="AD17" s="442"/>
      <c r="AE17" s="442"/>
      <c r="AF17" s="442"/>
      <c r="AG17" s="443"/>
      <c r="AH17" s="441">
        <v>7220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3167438</v>
      </c>
      <c r="BO17" s="466"/>
      <c r="BP17" s="466"/>
      <c r="BQ17" s="466"/>
      <c r="BR17" s="466"/>
      <c r="BS17" s="466"/>
      <c r="BT17" s="466"/>
      <c r="BU17" s="467"/>
      <c r="BV17" s="465">
        <v>3113911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74.95</v>
      </c>
      <c r="M18" s="530"/>
      <c r="N18" s="530"/>
      <c r="O18" s="530"/>
      <c r="P18" s="530"/>
      <c r="Q18" s="530"/>
      <c r="R18" s="531"/>
      <c r="S18" s="531"/>
      <c r="T18" s="531"/>
      <c r="U18" s="531"/>
      <c r="V18" s="532"/>
      <c r="W18" s="546"/>
      <c r="X18" s="547"/>
      <c r="Y18" s="547"/>
      <c r="Z18" s="547"/>
      <c r="AA18" s="547"/>
      <c r="AB18" s="557"/>
      <c r="AC18" s="429">
        <v>61.9</v>
      </c>
      <c r="AD18" s="430"/>
      <c r="AE18" s="430"/>
      <c r="AF18" s="430"/>
      <c r="AG18" s="533"/>
      <c r="AH18" s="429">
        <v>62.2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6386100</v>
      </c>
      <c r="BO18" s="466"/>
      <c r="BP18" s="466"/>
      <c r="BQ18" s="466"/>
      <c r="BR18" s="466"/>
      <c r="BS18" s="466"/>
      <c r="BT18" s="466"/>
      <c r="BU18" s="467"/>
      <c r="BV18" s="465">
        <v>6414511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332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8161559</v>
      </c>
      <c r="BO19" s="466"/>
      <c r="BP19" s="466"/>
      <c r="BQ19" s="466"/>
      <c r="BR19" s="466"/>
      <c r="BS19" s="466"/>
      <c r="BT19" s="466"/>
      <c r="BU19" s="467"/>
      <c r="BV19" s="465">
        <v>7792147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8343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11014154</v>
      </c>
      <c r="BO23" s="466"/>
      <c r="BP23" s="466"/>
      <c r="BQ23" s="466"/>
      <c r="BR23" s="466"/>
      <c r="BS23" s="466"/>
      <c r="BT23" s="466"/>
      <c r="BU23" s="467"/>
      <c r="BV23" s="465">
        <v>11195939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5178</v>
      </c>
      <c r="R24" s="442"/>
      <c r="S24" s="442"/>
      <c r="T24" s="442"/>
      <c r="U24" s="442"/>
      <c r="V24" s="443"/>
      <c r="W24" s="507"/>
      <c r="X24" s="498"/>
      <c r="Y24" s="499"/>
      <c r="Z24" s="438" t="s">
        <v>169</v>
      </c>
      <c r="AA24" s="439"/>
      <c r="AB24" s="439"/>
      <c r="AC24" s="439"/>
      <c r="AD24" s="439"/>
      <c r="AE24" s="439"/>
      <c r="AF24" s="439"/>
      <c r="AG24" s="440"/>
      <c r="AH24" s="441">
        <v>170</v>
      </c>
      <c r="AI24" s="442"/>
      <c r="AJ24" s="442"/>
      <c r="AK24" s="442"/>
      <c r="AL24" s="443"/>
      <c r="AM24" s="441">
        <v>505920</v>
      </c>
      <c r="AN24" s="442"/>
      <c r="AO24" s="442"/>
      <c r="AP24" s="442"/>
      <c r="AQ24" s="442"/>
      <c r="AR24" s="443"/>
      <c r="AS24" s="441">
        <v>2976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6479910</v>
      </c>
      <c r="BO24" s="466"/>
      <c r="BP24" s="466"/>
      <c r="BQ24" s="466"/>
      <c r="BR24" s="466"/>
      <c r="BS24" s="466"/>
      <c r="BT24" s="466"/>
      <c r="BU24" s="467"/>
      <c r="BV24" s="465">
        <v>6752300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3840</v>
      </c>
      <c r="R25" s="442"/>
      <c r="S25" s="442"/>
      <c r="T25" s="442"/>
      <c r="U25" s="442"/>
      <c r="V25" s="443"/>
      <c r="W25" s="507"/>
      <c r="X25" s="498"/>
      <c r="Y25" s="499"/>
      <c r="Z25" s="438" t="s">
        <v>172</v>
      </c>
      <c r="AA25" s="439"/>
      <c r="AB25" s="439"/>
      <c r="AC25" s="439"/>
      <c r="AD25" s="439"/>
      <c r="AE25" s="439"/>
      <c r="AF25" s="439"/>
      <c r="AG25" s="440"/>
      <c r="AH25" s="441" t="s">
        <v>127</v>
      </c>
      <c r="AI25" s="442"/>
      <c r="AJ25" s="442"/>
      <c r="AK25" s="442"/>
      <c r="AL25" s="443"/>
      <c r="AM25" s="441" t="s">
        <v>127</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1427059</v>
      </c>
      <c r="BO25" s="461"/>
      <c r="BP25" s="461"/>
      <c r="BQ25" s="461"/>
      <c r="BR25" s="461"/>
      <c r="BS25" s="461"/>
      <c r="BT25" s="461"/>
      <c r="BU25" s="462"/>
      <c r="BV25" s="460">
        <v>1530535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4208</v>
      </c>
      <c r="R26" s="442"/>
      <c r="S26" s="442"/>
      <c r="T26" s="442"/>
      <c r="U26" s="442"/>
      <c r="V26" s="443"/>
      <c r="W26" s="507"/>
      <c r="X26" s="498"/>
      <c r="Y26" s="499"/>
      <c r="Z26" s="438" t="s">
        <v>176</v>
      </c>
      <c r="AA26" s="520"/>
      <c r="AB26" s="520"/>
      <c r="AC26" s="520"/>
      <c r="AD26" s="520"/>
      <c r="AE26" s="520"/>
      <c r="AF26" s="520"/>
      <c r="AG26" s="521"/>
      <c r="AH26" s="441">
        <v>23</v>
      </c>
      <c r="AI26" s="442"/>
      <c r="AJ26" s="442"/>
      <c r="AK26" s="442"/>
      <c r="AL26" s="443"/>
      <c r="AM26" s="441">
        <v>68034</v>
      </c>
      <c r="AN26" s="442"/>
      <c r="AO26" s="442"/>
      <c r="AP26" s="442"/>
      <c r="AQ26" s="442"/>
      <c r="AR26" s="443"/>
      <c r="AS26" s="441">
        <v>2958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3250</v>
      </c>
      <c r="R27" s="442"/>
      <c r="S27" s="442"/>
      <c r="T27" s="442"/>
      <c r="U27" s="442"/>
      <c r="V27" s="443"/>
      <c r="W27" s="507"/>
      <c r="X27" s="498"/>
      <c r="Y27" s="499"/>
      <c r="Z27" s="438" t="s">
        <v>179</v>
      </c>
      <c r="AA27" s="439"/>
      <c r="AB27" s="439"/>
      <c r="AC27" s="439"/>
      <c r="AD27" s="439"/>
      <c r="AE27" s="439"/>
      <c r="AF27" s="439"/>
      <c r="AG27" s="440"/>
      <c r="AH27" s="441">
        <v>27</v>
      </c>
      <c r="AI27" s="442"/>
      <c r="AJ27" s="442"/>
      <c r="AK27" s="442"/>
      <c r="AL27" s="443"/>
      <c r="AM27" s="441">
        <v>68256</v>
      </c>
      <c r="AN27" s="442"/>
      <c r="AO27" s="442"/>
      <c r="AP27" s="442"/>
      <c r="AQ27" s="442"/>
      <c r="AR27" s="443"/>
      <c r="AS27" s="441">
        <v>2528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180004</v>
      </c>
      <c r="BO27" s="469"/>
      <c r="BP27" s="469"/>
      <c r="BQ27" s="469"/>
      <c r="BR27" s="469"/>
      <c r="BS27" s="469"/>
      <c r="BT27" s="469"/>
      <c r="BU27" s="470"/>
      <c r="BV27" s="468">
        <v>382091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2470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183</v>
      </c>
      <c r="AN28" s="442"/>
      <c r="AO28" s="442"/>
      <c r="AP28" s="442"/>
      <c r="AQ28" s="442"/>
      <c r="AR28" s="443"/>
      <c r="AS28" s="441" t="s">
        <v>127</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1109840</v>
      </c>
      <c r="BO28" s="461"/>
      <c r="BP28" s="461"/>
      <c r="BQ28" s="461"/>
      <c r="BR28" s="461"/>
      <c r="BS28" s="461"/>
      <c r="BT28" s="461"/>
      <c r="BU28" s="462"/>
      <c r="BV28" s="460">
        <v>1206555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14</v>
      </c>
      <c r="M29" s="442"/>
      <c r="N29" s="442"/>
      <c r="O29" s="442"/>
      <c r="P29" s="443"/>
      <c r="Q29" s="441">
        <v>2300</v>
      </c>
      <c r="R29" s="442"/>
      <c r="S29" s="442"/>
      <c r="T29" s="442"/>
      <c r="U29" s="442"/>
      <c r="V29" s="443"/>
      <c r="W29" s="508"/>
      <c r="X29" s="509"/>
      <c r="Y29" s="510"/>
      <c r="Z29" s="438" t="s">
        <v>186</v>
      </c>
      <c r="AA29" s="439"/>
      <c r="AB29" s="439"/>
      <c r="AC29" s="439"/>
      <c r="AD29" s="439"/>
      <c r="AE29" s="439"/>
      <c r="AF29" s="439"/>
      <c r="AG29" s="440"/>
      <c r="AH29" s="441">
        <v>197</v>
      </c>
      <c r="AI29" s="442"/>
      <c r="AJ29" s="442"/>
      <c r="AK29" s="442"/>
      <c r="AL29" s="443"/>
      <c r="AM29" s="441">
        <v>574176</v>
      </c>
      <c r="AN29" s="442"/>
      <c r="AO29" s="442"/>
      <c r="AP29" s="442"/>
      <c r="AQ29" s="442"/>
      <c r="AR29" s="443"/>
      <c r="AS29" s="441">
        <v>2915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248185</v>
      </c>
      <c r="BO29" s="466"/>
      <c r="BP29" s="466"/>
      <c r="BQ29" s="466"/>
      <c r="BR29" s="466"/>
      <c r="BS29" s="466"/>
      <c r="BT29" s="466"/>
      <c r="BU29" s="467"/>
      <c r="BV29" s="465">
        <v>248820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1500900</v>
      </c>
      <c r="BO30" s="469"/>
      <c r="BP30" s="469"/>
      <c r="BQ30" s="469"/>
      <c r="BR30" s="469"/>
      <c r="BS30" s="469"/>
      <c r="BT30" s="469"/>
      <c r="BU30" s="470"/>
      <c r="BV30" s="468">
        <v>1568098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195</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美里町水道事業会計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宮城県市町村職員退職手当組合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南郷ふれあい公社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美里町病院事業会計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宮城県市町村非常勤消防団員補償報償組合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美里町下水道事業会計（公共下水道事業）</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大崎地域広域行政事務組合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8</v>
      </c>
      <c r="AN37" s="424"/>
      <c r="AO37" s="423" t="str">
        <f>IF('各会計、関係団体の財政状況及び健全化判断比率'!B34="","",'各会計、関係団体の財政状況及び健全化判断比率'!B34)</f>
        <v>美里町下水道事業会計（農業集落排水事業）</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宮城県市町村自治振興センター</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宮城県後期高齢者医療広域連合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35Nj6fA1fieulkc+v/Nu//ep+nyXoDx8bbruPAplLWlaoXXhLWnXBeUvd5rfXit4y5YTHjzOI4Q0bnse9mDww==" saltValue="ivYdm4ArcARW5iFUJcfT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557</v>
      </c>
      <c r="D34" s="1244"/>
      <c r="E34" s="1245"/>
      <c r="F34" s="32">
        <v>6.18</v>
      </c>
      <c r="G34" s="33">
        <v>5.96</v>
      </c>
      <c r="H34" s="33">
        <v>5.57</v>
      </c>
      <c r="I34" s="33">
        <v>5.55</v>
      </c>
      <c r="J34" s="34">
        <v>5.18</v>
      </c>
      <c r="K34" s="22"/>
      <c r="L34" s="22"/>
      <c r="M34" s="22"/>
      <c r="N34" s="22"/>
      <c r="O34" s="22"/>
      <c r="P34" s="22"/>
    </row>
    <row r="35" spans="1:16" ht="39" customHeight="1" x14ac:dyDescent="0.15">
      <c r="A35" s="22"/>
      <c r="B35" s="35"/>
      <c r="C35" s="1238" t="s">
        <v>558</v>
      </c>
      <c r="D35" s="1239"/>
      <c r="E35" s="1240"/>
      <c r="F35" s="36">
        <v>4.58</v>
      </c>
      <c r="G35" s="37">
        <v>3.93</v>
      </c>
      <c r="H35" s="37">
        <v>3.71</v>
      </c>
      <c r="I35" s="37">
        <v>3.26</v>
      </c>
      <c r="J35" s="38">
        <v>3.05</v>
      </c>
      <c r="K35" s="22"/>
      <c r="L35" s="22"/>
      <c r="M35" s="22"/>
      <c r="N35" s="22"/>
      <c r="O35" s="22"/>
      <c r="P35" s="22"/>
    </row>
    <row r="36" spans="1:16" ht="39" customHeight="1" x14ac:dyDescent="0.15">
      <c r="A36" s="22"/>
      <c r="B36" s="35"/>
      <c r="C36" s="1238" t="s">
        <v>559</v>
      </c>
      <c r="D36" s="1239"/>
      <c r="E36" s="1240"/>
      <c r="F36" s="36">
        <v>1.7</v>
      </c>
      <c r="G36" s="37">
        <v>2.93</v>
      </c>
      <c r="H36" s="37">
        <v>2.34</v>
      </c>
      <c r="I36" s="37">
        <v>1.24</v>
      </c>
      <c r="J36" s="38">
        <v>1.98</v>
      </c>
      <c r="K36" s="22"/>
      <c r="L36" s="22"/>
      <c r="M36" s="22"/>
      <c r="N36" s="22"/>
      <c r="O36" s="22"/>
      <c r="P36" s="22"/>
    </row>
    <row r="37" spans="1:16" ht="39" customHeight="1" x14ac:dyDescent="0.15">
      <c r="A37" s="22"/>
      <c r="B37" s="35"/>
      <c r="C37" s="1238" t="s">
        <v>560</v>
      </c>
      <c r="D37" s="1239"/>
      <c r="E37" s="1240"/>
      <c r="F37" s="36">
        <v>0.09</v>
      </c>
      <c r="G37" s="37">
        <v>0.54</v>
      </c>
      <c r="H37" s="37">
        <v>1.1000000000000001</v>
      </c>
      <c r="I37" s="37">
        <v>0.98</v>
      </c>
      <c r="J37" s="38">
        <v>0.9</v>
      </c>
      <c r="K37" s="22"/>
      <c r="L37" s="22"/>
      <c r="M37" s="22"/>
      <c r="N37" s="22"/>
      <c r="O37" s="22"/>
      <c r="P37" s="22"/>
    </row>
    <row r="38" spans="1:16" ht="39" customHeight="1" x14ac:dyDescent="0.15">
      <c r="A38" s="22"/>
      <c r="B38" s="35"/>
      <c r="C38" s="1238" t="s">
        <v>561</v>
      </c>
      <c r="D38" s="1239"/>
      <c r="E38" s="1240"/>
      <c r="F38" s="36" t="s">
        <v>506</v>
      </c>
      <c r="G38" s="37" t="s">
        <v>506</v>
      </c>
      <c r="H38" s="37">
        <v>0.65</v>
      </c>
      <c r="I38" s="37">
        <v>0.03</v>
      </c>
      <c r="J38" s="38">
        <v>0.89</v>
      </c>
      <c r="K38" s="22"/>
      <c r="L38" s="22"/>
      <c r="M38" s="22"/>
      <c r="N38" s="22"/>
      <c r="O38" s="22"/>
      <c r="P38" s="22"/>
    </row>
    <row r="39" spans="1:16" ht="39" customHeight="1" x14ac:dyDescent="0.15">
      <c r="A39" s="22"/>
      <c r="B39" s="35"/>
      <c r="C39" s="1238" t="s">
        <v>562</v>
      </c>
      <c r="D39" s="1239"/>
      <c r="E39" s="1240"/>
      <c r="F39" s="36">
        <v>2.2200000000000002</v>
      </c>
      <c r="G39" s="37">
        <v>1.85</v>
      </c>
      <c r="H39" s="37">
        <v>3.38</v>
      </c>
      <c r="I39" s="37">
        <v>1.93</v>
      </c>
      <c r="J39" s="38">
        <v>0.62</v>
      </c>
      <c r="K39" s="22"/>
      <c r="L39" s="22"/>
      <c r="M39" s="22"/>
      <c r="N39" s="22"/>
      <c r="O39" s="22"/>
      <c r="P39" s="22"/>
    </row>
    <row r="40" spans="1:16" ht="39" customHeight="1" x14ac:dyDescent="0.15">
      <c r="A40" s="22"/>
      <c r="B40" s="35"/>
      <c r="C40" s="1238" t="s">
        <v>563</v>
      </c>
      <c r="D40" s="1239"/>
      <c r="E40" s="1240"/>
      <c r="F40" s="36" t="s">
        <v>506</v>
      </c>
      <c r="G40" s="37" t="s">
        <v>506</v>
      </c>
      <c r="H40" s="37">
        <v>0.78</v>
      </c>
      <c r="I40" s="37">
        <v>0.62</v>
      </c>
      <c r="J40" s="38">
        <v>0.22</v>
      </c>
      <c r="K40" s="22"/>
      <c r="L40" s="22"/>
      <c r="M40" s="22"/>
      <c r="N40" s="22"/>
      <c r="O40" s="22"/>
      <c r="P40" s="22"/>
    </row>
    <row r="41" spans="1:16" ht="39" customHeight="1" x14ac:dyDescent="0.15">
      <c r="A41" s="22"/>
      <c r="B41" s="35"/>
      <c r="C41" s="1238" t="s">
        <v>564</v>
      </c>
      <c r="D41" s="1239"/>
      <c r="E41" s="1240"/>
      <c r="F41" s="36">
        <v>0.01</v>
      </c>
      <c r="G41" s="37">
        <v>0.02</v>
      </c>
      <c r="H41" s="37">
        <v>0.01</v>
      </c>
      <c r="I41" s="37">
        <v>0.02</v>
      </c>
      <c r="J41" s="38">
        <v>0</v>
      </c>
      <c r="K41" s="22"/>
      <c r="L41" s="22"/>
      <c r="M41" s="22"/>
      <c r="N41" s="22"/>
      <c r="O41" s="22"/>
      <c r="P41" s="22"/>
    </row>
    <row r="42" spans="1:16" ht="39" customHeight="1" x14ac:dyDescent="0.15">
      <c r="A42" s="22"/>
      <c r="B42" s="39"/>
      <c r="C42" s="1238" t="s">
        <v>565</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566</v>
      </c>
      <c r="D43" s="1242"/>
      <c r="E43" s="1243"/>
      <c r="F43" s="41">
        <v>0.45</v>
      </c>
      <c r="G43" s="42">
        <v>2.06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3BzhOZlDKqYlhW9JMx+lBwmd7fiewzEzWN1sr6FUywkwDyL0iunAdqxqQUMMgP8tgcyiQQqUJFvtCpb0HStgQ==" saltValue="WpfcFFI4/SzqGQ2Fd+md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1478</v>
      </c>
      <c r="L45" s="60">
        <v>1387</v>
      </c>
      <c r="M45" s="60">
        <v>1400</v>
      </c>
      <c r="N45" s="60">
        <v>1392</v>
      </c>
      <c r="O45" s="61">
        <v>1324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14</v>
      </c>
      <c r="F48" s="1248"/>
      <c r="G48" s="1248"/>
      <c r="H48" s="1248"/>
      <c r="I48" s="1248"/>
      <c r="J48" s="1249"/>
      <c r="K48" s="63">
        <v>445</v>
      </c>
      <c r="L48" s="64">
        <v>437</v>
      </c>
      <c r="M48" s="64">
        <v>456</v>
      </c>
      <c r="N48" s="64">
        <v>445</v>
      </c>
      <c r="O48" s="65">
        <v>444</v>
      </c>
      <c r="P48" s="48"/>
      <c r="Q48" s="48"/>
      <c r="R48" s="48"/>
      <c r="S48" s="48"/>
      <c r="T48" s="48"/>
      <c r="U48" s="48"/>
    </row>
    <row r="49" spans="1:21" ht="30.75" customHeight="1" x14ac:dyDescent="0.15">
      <c r="A49" s="48"/>
      <c r="B49" s="1266"/>
      <c r="C49" s="1267"/>
      <c r="D49" s="62"/>
      <c r="E49" s="1248" t="s">
        <v>15</v>
      </c>
      <c r="F49" s="1248"/>
      <c r="G49" s="1248"/>
      <c r="H49" s="1248"/>
      <c r="I49" s="1248"/>
      <c r="J49" s="1249"/>
      <c r="K49" s="63">
        <v>16</v>
      </c>
      <c r="L49" s="64">
        <v>21</v>
      </c>
      <c r="M49" s="64">
        <v>30</v>
      </c>
      <c r="N49" s="64">
        <v>38</v>
      </c>
      <c r="O49" s="65">
        <v>42</v>
      </c>
      <c r="P49" s="48"/>
      <c r="Q49" s="48"/>
      <c r="R49" s="48"/>
      <c r="S49" s="48"/>
      <c r="T49" s="48"/>
      <c r="U49" s="48"/>
    </row>
    <row r="50" spans="1:21" ht="30.75" customHeight="1" x14ac:dyDescent="0.15">
      <c r="A50" s="48"/>
      <c r="B50" s="1266"/>
      <c r="C50" s="1267"/>
      <c r="D50" s="62"/>
      <c r="E50" s="1248" t="s">
        <v>16</v>
      </c>
      <c r="F50" s="1248"/>
      <c r="G50" s="1248"/>
      <c r="H50" s="1248"/>
      <c r="I50" s="1248"/>
      <c r="J50" s="1249"/>
      <c r="K50" s="63">
        <v>53</v>
      </c>
      <c r="L50" s="64">
        <v>47</v>
      </c>
      <c r="M50" s="64">
        <v>4</v>
      </c>
      <c r="N50" s="64">
        <v>4</v>
      </c>
      <c r="O50" s="65">
        <v>5</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1347</v>
      </c>
      <c r="L52" s="64">
        <v>1299</v>
      </c>
      <c r="M52" s="64">
        <v>1336</v>
      </c>
      <c r="N52" s="64">
        <v>1339</v>
      </c>
      <c r="O52" s="65">
        <v>1343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645</v>
      </c>
      <c r="L53" s="69">
        <v>593</v>
      </c>
      <c r="M53" s="69">
        <v>554</v>
      </c>
      <c r="N53" s="69">
        <v>540</v>
      </c>
      <c r="O53" s="70">
        <v>472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586</v>
      </c>
      <c r="L57" s="83" t="s">
        <v>586</v>
      </c>
      <c r="M57" s="83" t="s">
        <v>586</v>
      </c>
      <c r="N57" s="83" t="s">
        <v>586</v>
      </c>
      <c r="O57" s="84" t="s">
        <v>586</v>
      </c>
    </row>
    <row r="58" spans="1:21" ht="31.5" customHeight="1" thickBot="1" x14ac:dyDescent="0.2">
      <c r="B58" s="1256"/>
      <c r="C58" s="1257"/>
      <c r="D58" s="1261" t="s">
        <v>26</v>
      </c>
      <c r="E58" s="1262"/>
      <c r="F58" s="1262"/>
      <c r="G58" s="1262"/>
      <c r="H58" s="1262"/>
      <c r="I58" s="1262"/>
      <c r="J58" s="1263"/>
      <c r="K58" s="85" t="s">
        <v>587</v>
      </c>
      <c r="L58" s="86" t="s">
        <v>587</v>
      </c>
      <c r="M58" s="86" t="s">
        <v>587</v>
      </c>
      <c r="N58" s="86" t="s">
        <v>587</v>
      </c>
      <c r="O58" s="87" t="s">
        <v>587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lPiixC7YaVbCH2SRl0DL3qJezE9cuaWGJaZXp7fLMhyVqWS5jESem3VlVSG7WT/ZOEHN78VR/ip1MYEqvOFg==" saltValue="qDuhVEBXbbAB9KLhjpZp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84" t="s">
        <v>29</v>
      </c>
      <c r="C41" s="1285"/>
      <c r="D41" s="101"/>
      <c r="E41" s="1286" t="s">
        <v>30</v>
      </c>
      <c r="F41" s="1286"/>
      <c r="G41" s="1286"/>
      <c r="H41" s="1287"/>
      <c r="I41" s="102">
        <v>13103</v>
      </c>
      <c r="J41" s="103">
        <v>12662</v>
      </c>
      <c r="K41" s="103">
        <v>11879</v>
      </c>
      <c r="L41" s="103">
        <v>11196</v>
      </c>
      <c r="M41" s="104">
        <v>11014</v>
      </c>
    </row>
    <row r="42" spans="2:13" ht="27.75" customHeight="1" x14ac:dyDescent="0.15">
      <c r="B42" s="1274"/>
      <c r="C42" s="1275"/>
      <c r="D42" s="105"/>
      <c r="E42" s="1278" t="s">
        <v>31</v>
      </c>
      <c r="F42" s="1278"/>
      <c r="G42" s="1278"/>
      <c r="H42" s="1279"/>
      <c r="I42" s="106">
        <v>51</v>
      </c>
      <c r="J42" s="107">
        <v>8</v>
      </c>
      <c r="K42" s="107">
        <v>5</v>
      </c>
      <c r="L42" s="107">
        <v>3</v>
      </c>
      <c r="M42" s="108" t="s">
        <v>506</v>
      </c>
    </row>
    <row r="43" spans="2:13" ht="27.75" customHeight="1" x14ac:dyDescent="0.15">
      <c r="B43" s="1274"/>
      <c r="C43" s="1275"/>
      <c r="D43" s="105"/>
      <c r="E43" s="1278" t="s">
        <v>32</v>
      </c>
      <c r="F43" s="1278"/>
      <c r="G43" s="1278"/>
      <c r="H43" s="1279"/>
      <c r="I43" s="106">
        <v>7105</v>
      </c>
      <c r="J43" s="107">
        <v>7040</v>
      </c>
      <c r="K43" s="107">
        <v>7057</v>
      </c>
      <c r="L43" s="107">
        <v>6894</v>
      </c>
      <c r="M43" s="108">
        <v>6712</v>
      </c>
    </row>
    <row r="44" spans="2:13" ht="27.75" customHeight="1" x14ac:dyDescent="0.15">
      <c r="B44" s="1274"/>
      <c r="C44" s="1275"/>
      <c r="D44" s="105"/>
      <c r="E44" s="1278" t="s">
        <v>33</v>
      </c>
      <c r="F44" s="1278"/>
      <c r="G44" s="1278"/>
      <c r="H44" s="1279"/>
      <c r="I44" s="106">
        <v>144</v>
      </c>
      <c r="J44" s="107">
        <v>115</v>
      </c>
      <c r="K44" s="107">
        <v>128</v>
      </c>
      <c r="L44" s="107">
        <v>143</v>
      </c>
      <c r="M44" s="108">
        <v>167</v>
      </c>
    </row>
    <row r="45" spans="2:13" ht="27.75" customHeight="1" x14ac:dyDescent="0.15">
      <c r="B45" s="1274"/>
      <c r="C45" s="1275"/>
      <c r="D45" s="105"/>
      <c r="E45" s="1278" t="s">
        <v>34</v>
      </c>
      <c r="F45" s="1278"/>
      <c r="G45" s="1278"/>
      <c r="H45" s="1279"/>
      <c r="I45" s="106">
        <v>2741</v>
      </c>
      <c r="J45" s="107">
        <v>2477</v>
      </c>
      <c r="K45" s="107">
        <v>2373</v>
      </c>
      <c r="L45" s="107">
        <v>2211</v>
      </c>
      <c r="M45" s="108">
        <v>2053</v>
      </c>
    </row>
    <row r="46" spans="2:13" ht="27.75" customHeight="1" x14ac:dyDescent="0.15">
      <c r="B46" s="1274"/>
      <c r="C46" s="1275"/>
      <c r="D46" s="109"/>
      <c r="E46" s="1278" t="s">
        <v>35</v>
      </c>
      <c r="F46" s="1278"/>
      <c r="G46" s="1278"/>
      <c r="H46" s="1279"/>
      <c r="I46" s="106" t="s">
        <v>506</v>
      </c>
      <c r="J46" s="107">
        <v>0</v>
      </c>
      <c r="K46" s="107" t="s">
        <v>506</v>
      </c>
      <c r="L46" s="107" t="s">
        <v>506</v>
      </c>
      <c r="M46" s="108" t="s">
        <v>506</v>
      </c>
    </row>
    <row r="47" spans="2:13" ht="27.75" customHeight="1" x14ac:dyDescent="0.15">
      <c r="B47" s="1274"/>
      <c r="C47" s="1275"/>
      <c r="D47" s="110"/>
      <c r="E47" s="1288" t="s">
        <v>36</v>
      </c>
      <c r="F47" s="1289"/>
      <c r="G47" s="1289"/>
      <c r="H47" s="1290"/>
      <c r="I47" s="106" t="s">
        <v>506</v>
      </c>
      <c r="J47" s="107" t="s">
        <v>506</v>
      </c>
      <c r="K47" s="107" t="s">
        <v>506</v>
      </c>
      <c r="L47" s="107" t="s">
        <v>506</v>
      </c>
      <c r="M47" s="108" t="s">
        <v>506</v>
      </c>
    </row>
    <row r="48" spans="2:13" ht="27.75" customHeight="1" x14ac:dyDescent="0.15">
      <c r="B48" s="1274"/>
      <c r="C48" s="1275"/>
      <c r="D48" s="105"/>
      <c r="E48" s="1278" t="s">
        <v>37</v>
      </c>
      <c r="F48" s="1278"/>
      <c r="G48" s="1278"/>
      <c r="H48" s="1279"/>
      <c r="I48" s="106" t="s">
        <v>506</v>
      </c>
      <c r="J48" s="107" t="s">
        <v>506</v>
      </c>
      <c r="K48" s="107" t="s">
        <v>506</v>
      </c>
      <c r="L48" s="107" t="s">
        <v>506</v>
      </c>
      <c r="M48" s="108" t="s">
        <v>506</v>
      </c>
    </row>
    <row r="49" spans="2:13" ht="27.75" customHeight="1" x14ac:dyDescent="0.15">
      <c r="B49" s="1276"/>
      <c r="C49" s="1277"/>
      <c r="D49" s="105"/>
      <c r="E49" s="1278" t="s">
        <v>38</v>
      </c>
      <c r="F49" s="1278"/>
      <c r="G49" s="1278"/>
      <c r="H49" s="1279"/>
      <c r="I49" s="106" t="s">
        <v>506</v>
      </c>
      <c r="J49" s="107" t="s">
        <v>506</v>
      </c>
      <c r="K49" s="107" t="s">
        <v>506</v>
      </c>
      <c r="L49" s="107" t="s">
        <v>506</v>
      </c>
      <c r="M49" s="108" t="s">
        <v>506</v>
      </c>
    </row>
    <row r="50" spans="2:13" ht="27.75" customHeight="1" x14ac:dyDescent="0.15">
      <c r="B50" s="1272" t="s">
        <v>39</v>
      </c>
      <c r="C50" s="1273"/>
      <c r="D50" s="111"/>
      <c r="E50" s="1278" t="s">
        <v>40</v>
      </c>
      <c r="F50" s="1278"/>
      <c r="G50" s="1278"/>
      <c r="H50" s="1279"/>
      <c r="I50" s="106">
        <v>3247</v>
      </c>
      <c r="J50" s="107">
        <v>3154</v>
      </c>
      <c r="K50" s="107">
        <v>2915</v>
      </c>
      <c r="L50" s="107">
        <v>3288</v>
      </c>
      <c r="M50" s="108">
        <v>3140</v>
      </c>
    </row>
    <row r="51" spans="2:13" ht="27.75" customHeight="1" x14ac:dyDescent="0.15">
      <c r="B51" s="1274"/>
      <c r="C51" s="1275"/>
      <c r="D51" s="105"/>
      <c r="E51" s="1278" t="s">
        <v>41</v>
      </c>
      <c r="F51" s="1278"/>
      <c r="G51" s="1278"/>
      <c r="H51" s="1279"/>
      <c r="I51" s="106">
        <v>2162</v>
      </c>
      <c r="J51" s="107">
        <v>2222</v>
      </c>
      <c r="K51" s="107">
        <v>1894</v>
      </c>
      <c r="L51" s="107">
        <v>2085</v>
      </c>
      <c r="M51" s="108">
        <v>2046</v>
      </c>
    </row>
    <row r="52" spans="2:13" ht="27.75" customHeight="1" x14ac:dyDescent="0.15">
      <c r="B52" s="1276"/>
      <c r="C52" s="1277"/>
      <c r="D52" s="105"/>
      <c r="E52" s="1278" t="s">
        <v>42</v>
      </c>
      <c r="F52" s="1278"/>
      <c r="G52" s="1278"/>
      <c r="H52" s="1279"/>
      <c r="I52" s="106">
        <v>13477</v>
      </c>
      <c r="J52" s="107">
        <v>13291</v>
      </c>
      <c r="K52" s="107">
        <v>12826</v>
      </c>
      <c r="L52" s="107">
        <v>12342</v>
      </c>
      <c r="M52" s="108">
        <v>12438</v>
      </c>
    </row>
    <row r="53" spans="2:13" ht="27.75" customHeight="1" thickBot="1" x14ac:dyDescent="0.2">
      <c r="B53" s="1280" t="s">
        <v>43</v>
      </c>
      <c r="C53" s="1281"/>
      <c r="D53" s="112"/>
      <c r="E53" s="1282" t="s">
        <v>44</v>
      </c>
      <c r="F53" s="1282"/>
      <c r="G53" s="1282"/>
      <c r="H53" s="1283"/>
      <c r="I53" s="113">
        <v>4258</v>
      </c>
      <c r="J53" s="114">
        <v>3635</v>
      </c>
      <c r="K53" s="114">
        <v>3806</v>
      </c>
      <c r="L53" s="114">
        <v>2730</v>
      </c>
      <c r="M53" s="115">
        <v>2322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BCLsHzVOnkt/fCT64zzVEETzAP2N5JwgKwPsY+u1vF8FfSFdQcbJYuPicRHYzsZ3TjjN2ZKEv0LQKfP0AikzA==" saltValue="a3IWz6E15s850qVF36ZW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47</v>
      </c>
      <c r="D55" s="1299"/>
      <c r="E55" s="1300"/>
      <c r="F55" s="127">
        <v>1256</v>
      </c>
      <c r="G55" s="127">
        <v>1207</v>
      </c>
      <c r="H55" s="128">
        <v>1110</v>
      </c>
    </row>
    <row r="56" spans="2:8" ht="52.5" customHeight="1" x14ac:dyDescent="0.15">
      <c r="B56" s="129"/>
      <c r="C56" s="1301" t="s">
        <v>48</v>
      </c>
      <c r="D56" s="1301"/>
      <c r="E56" s="1302"/>
      <c r="F56" s="130">
        <v>286</v>
      </c>
      <c r="G56" s="130">
        <v>249</v>
      </c>
      <c r="H56" s="131">
        <v>248</v>
      </c>
    </row>
    <row r="57" spans="2:8" ht="53.25" customHeight="1" x14ac:dyDescent="0.15">
      <c r="B57" s="129"/>
      <c r="C57" s="1303" t="s">
        <v>49</v>
      </c>
      <c r="D57" s="1303"/>
      <c r="E57" s="1304"/>
      <c r="F57" s="132">
        <v>1778</v>
      </c>
      <c r="G57" s="132">
        <v>1568</v>
      </c>
      <c r="H57" s="133">
        <v>1501</v>
      </c>
    </row>
    <row r="58" spans="2:8" ht="45.75" customHeight="1" x14ac:dyDescent="0.15">
      <c r="B58" s="134"/>
      <c r="C58" s="1291" t="s">
        <v>581</v>
      </c>
      <c r="D58" s="1292"/>
      <c r="E58" s="1293"/>
      <c r="F58" s="135">
        <v>1108</v>
      </c>
      <c r="G58" s="135">
        <v>999</v>
      </c>
      <c r="H58" s="136">
        <v>887</v>
      </c>
    </row>
    <row r="59" spans="2:8" ht="45.75" customHeight="1" x14ac:dyDescent="0.15">
      <c r="B59" s="134"/>
      <c r="C59" s="1291" t="s">
        <v>583</v>
      </c>
      <c r="D59" s="1292"/>
      <c r="E59" s="1293"/>
      <c r="F59" s="135">
        <v>137</v>
      </c>
      <c r="G59" s="135">
        <v>115</v>
      </c>
      <c r="H59" s="136">
        <v>206</v>
      </c>
    </row>
    <row r="60" spans="2:8" ht="45.75" customHeight="1" x14ac:dyDescent="0.15">
      <c r="B60" s="134"/>
      <c r="C60" s="1291" t="s">
        <v>582</v>
      </c>
      <c r="D60" s="1292"/>
      <c r="E60" s="1293"/>
      <c r="F60" s="135">
        <v>161</v>
      </c>
      <c r="G60" s="135">
        <v>135</v>
      </c>
      <c r="H60" s="136">
        <v>108</v>
      </c>
    </row>
    <row r="61" spans="2:8" ht="45.75" customHeight="1" x14ac:dyDescent="0.15">
      <c r="B61" s="134"/>
      <c r="C61" s="1291" t="s">
        <v>584</v>
      </c>
      <c r="D61" s="1292"/>
      <c r="E61" s="1293"/>
      <c r="F61" s="135">
        <v>69</v>
      </c>
      <c r="G61" s="135">
        <v>60</v>
      </c>
      <c r="H61" s="136">
        <v>51</v>
      </c>
    </row>
    <row r="62" spans="2:8" ht="45.75" customHeight="1" thickBot="1" x14ac:dyDescent="0.2">
      <c r="B62" s="137"/>
      <c r="C62" s="1294" t="s">
        <v>585</v>
      </c>
      <c r="D62" s="1295"/>
      <c r="E62" s="1296"/>
      <c r="F62" s="138">
        <v>52</v>
      </c>
      <c r="G62" s="138">
        <v>49</v>
      </c>
      <c r="H62" s="139">
        <v>47</v>
      </c>
    </row>
    <row r="63" spans="2:8" ht="52.5" customHeight="1" thickBot="1" x14ac:dyDescent="0.2">
      <c r="B63" s="140"/>
      <c r="C63" s="1297" t="s">
        <v>50</v>
      </c>
      <c r="D63" s="1297"/>
      <c r="E63" s="1298"/>
      <c r="F63" s="141">
        <v>3320</v>
      </c>
      <c r="G63" s="141">
        <v>3023</v>
      </c>
      <c r="H63" s="142">
        <v>2859</v>
      </c>
    </row>
    <row r="64" spans="2:8" ht="15" customHeight="1" x14ac:dyDescent="0.15"/>
    <row r="65" ht="0" hidden="1" customHeight="1" x14ac:dyDescent="0.15"/>
    <row r="66" ht="0" hidden="1" customHeight="1" x14ac:dyDescent="0.15"/>
  </sheetData>
  <sheetProtection algorithmName="SHA-512" hashValue="LklgRkTF0gj9BiYM2hkzJAtMBkn10IcPtPlLpK5fTCvKBCIfONpZLdzX3kqQ2MsFo2L9zY65p12sca/fylZGaQ==" saltValue="hpm4hMdqat2IXE5Tdk/B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547</v>
      </c>
      <c r="BQ50" s="1309"/>
      <c r="BR50" s="1309"/>
      <c r="BS50" s="1309"/>
      <c r="BT50" s="1309"/>
      <c r="BU50" s="1309"/>
      <c r="BV50" s="1309"/>
      <c r="BW50" s="1309"/>
      <c r="BX50" s="1309" t="s">
        <v>548</v>
      </c>
      <c r="BY50" s="1309"/>
      <c r="BZ50" s="1309"/>
      <c r="CA50" s="1309"/>
      <c r="CB50" s="1309"/>
      <c r="CC50" s="1309"/>
      <c r="CD50" s="1309"/>
      <c r="CE50" s="1309"/>
      <c r="CF50" s="1309" t="s">
        <v>549</v>
      </c>
      <c r="CG50" s="1309"/>
      <c r="CH50" s="1309"/>
      <c r="CI50" s="1309"/>
      <c r="CJ50" s="1309"/>
      <c r="CK50" s="1309"/>
      <c r="CL50" s="1309"/>
      <c r="CM50" s="1309"/>
      <c r="CN50" s="1309" t="s">
        <v>550</v>
      </c>
      <c r="CO50" s="1309"/>
      <c r="CP50" s="1309"/>
      <c r="CQ50" s="1309"/>
      <c r="CR50" s="1309"/>
      <c r="CS50" s="1309"/>
      <c r="CT50" s="1309"/>
      <c r="CU50" s="1309"/>
      <c r="CV50" s="1309" t="s">
        <v>551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592</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595</v>
      </c>
      <c r="AO55" s="1309"/>
      <c r="AP55" s="1309"/>
      <c r="AQ55" s="1309"/>
      <c r="AR55" s="1309"/>
      <c r="AS55" s="1309"/>
      <c r="AT55" s="1309"/>
      <c r="AU55" s="1309"/>
      <c r="AV55" s="1309"/>
      <c r="AW55" s="1309"/>
      <c r="AX55" s="1309"/>
      <c r="AY55" s="1309"/>
      <c r="AZ55" s="1309"/>
      <c r="BA55" s="1309"/>
      <c r="BB55" s="1312" t="s">
        <v>593</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594</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547</v>
      </c>
      <c r="BQ72" s="1309"/>
      <c r="BR72" s="1309"/>
      <c r="BS72" s="1309"/>
      <c r="BT72" s="1309"/>
      <c r="BU72" s="1309"/>
      <c r="BV72" s="1309"/>
      <c r="BW72" s="1309"/>
      <c r="BX72" s="1309" t="s">
        <v>548</v>
      </c>
      <c r="BY72" s="1309"/>
      <c r="BZ72" s="1309"/>
      <c r="CA72" s="1309"/>
      <c r="CB72" s="1309"/>
      <c r="CC72" s="1309"/>
      <c r="CD72" s="1309"/>
      <c r="CE72" s="1309"/>
      <c r="CF72" s="1309" t="s">
        <v>549</v>
      </c>
      <c r="CG72" s="1309"/>
      <c r="CH72" s="1309"/>
      <c r="CI72" s="1309"/>
      <c r="CJ72" s="1309"/>
      <c r="CK72" s="1309"/>
      <c r="CL72" s="1309"/>
      <c r="CM72" s="1309"/>
      <c r="CN72" s="1309" t="s">
        <v>550</v>
      </c>
      <c r="CO72" s="1309"/>
      <c r="CP72" s="1309"/>
      <c r="CQ72" s="1309"/>
      <c r="CR72" s="1309"/>
      <c r="CS72" s="1309"/>
      <c r="CT72" s="1309"/>
      <c r="CU72" s="1309"/>
      <c r="CV72" s="1309" t="s">
        <v>551</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592</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11">
        <v>71.400000000000006</v>
      </c>
      <c r="BQ73" s="1311"/>
      <c r="BR73" s="1311"/>
      <c r="BS73" s="1311"/>
      <c r="BT73" s="1311"/>
      <c r="BU73" s="1311"/>
      <c r="BV73" s="1311"/>
      <c r="BW73" s="1311"/>
      <c r="BX73" s="1311">
        <v>60.6</v>
      </c>
      <c r="BY73" s="1311"/>
      <c r="BZ73" s="1311"/>
      <c r="CA73" s="1311"/>
      <c r="CB73" s="1311"/>
      <c r="CC73" s="1311"/>
      <c r="CD73" s="1311"/>
      <c r="CE73" s="1311"/>
      <c r="CF73" s="1311">
        <v>64.8</v>
      </c>
      <c r="CG73" s="1311"/>
      <c r="CH73" s="1311"/>
      <c r="CI73" s="1311"/>
      <c r="CJ73" s="1311"/>
      <c r="CK73" s="1311"/>
      <c r="CL73" s="1311"/>
      <c r="CM73" s="1311"/>
      <c r="CN73" s="1311">
        <v>47.4</v>
      </c>
      <c r="CO73" s="1311"/>
      <c r="CP73" s="1311"/>
      <c r="CQ73" s="1311"/>
      <c r="CR73" s="1311"/>
      <c r="CS73" s="1311"/>
      <c r="CT73" s="1311"/>
      <c r="CU73" s="1311"/>
      <c r="CV73" s="1311">
        <v>40.1</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11">
        <v>12.8</v>
      </c>
      <c r="BQ75" s="1311"/>
      <c r="BR75" s="1311"/>
      <c r="BS75" s="1311"/>
      <c r="BT75" s="1311"/>
      <c r="BU75" s="1311"/>
      <c r="BV75" s="1311"/>
      <c r="BW75" s="1311"/>
      <c r="BX75" s="1311">
        <v>11.2</v>
      </c>
      <c r="BY75" s="1311"/>
      <c r="BZ75" s="1311"/>
      <c r="CA75" s="1311"/>
      <c r="CB75" s="1311"/>
      <c r="CC75" s="1311"/>
      <c r="CD75" s="1311"/>
      <c r="CE75" s="1311"/>
      <c r="CF75" s="1311">
        <v>10</v>
      </c>
      <c r="CG75" s="1311"/>
      <c r="CH75" s="1311"/>
      <c r="CI75" s="1311"/>
      <c r="CJ75" s="1311"/>
      <c r="CK75" s="1311"/>
      <c r="CL75" s="1311"/>
      <c r="CM75" s="1311"/>
      <c r="CN75" s="1311">
        <v>9.5</v>
      </c>
      <c r="CO75" s="1311"/>
      <c r="CP75" s="1311"/>
      <c r="CQ75" s="1311"/>
      <c r="CR75" s="1311"/>
      <c r="CS75" s="1311"/>
      <c r="CT75" s="1311"/>
      <c r="CU75" s="1311"/>
      <c r="CV75" s="1311">
        <v>8.9</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595</v>
      </c>
      <c r="AO77" s="1309"/>
      <c r="AP77" s="1309"/>
      <c r="AQ77" s="1309"/>
      <c r="AR77" s="1309"/>
      <c r="AS77" s="1309"/>
      <c r="AT77" s="1309"/>
      <c r="AU77" s="1309"/>
      <c r="AV77" s="1309"/>
      <c r="AW77" s="1309"/>
      <c r="AX77" s="1309"/>
      <c r="AY77" s="1309"/>
      <c r="AZ77" s="1309"/>
      <c r="BA77" s="1309"/>
      <c r="BB77" s="1312" t="s">
        <v>593</v>
      </c>
      <c r="BC77" s="1312"/>
      <c r="BD77" s="1312"/>
      <c r="BE77" s="1312"/>
      <c r="BF77" s="1312"/>
      <c r="BG77" s="1312"/>
      <c r="BH77" s="1312"/>
      <c r="BI77" s="1312"/>
      <c r="BJ77" s="1312"/>
      <c r="BK77" s="1312"/>
      <c r="BL77" s="1312"/>
      <c r="BM77" s="1312"/>
      <c r="BN77" s="1312"/>
      <c r="BO77" s="1312"/>
      <c r="BP77" s="1311">
        <v>20.3</v>
      </c>
      <c r="BQ77" s="1311"/>
      <c r="BR77" s="1311"/>
      <c r="BS77" s="1311"/>
      <c r="BT77" s="1311"/>
      <c r="BU77" s="1311"/>
      <c r="BV77" s="1311"/>
      <c r="BW77" s="1311"/>
      <c r="BX77" s="1311">
        <v>13</v>
      </c>
      <c r="BY77" s="1311"/>
      <c r="BZ77" s="1311"/>
      <c r="CA77" s="1311"/>
      <c r="CB77" s="1311"/>
      <c r="CC77" s="1311"/>
      <c r="CD77" s="1311"/>
      <c r="CE77" s="1311"/>
      <c r="CF77" s="1311">
        <v>21</v>
      </c>
      <c r="CG77" s="1311"/>
      <c r="CH77" s="1311"/>
      <c r="CI77" s="1311"/>
      <c r="CJ77" s="1311"/>
      <c r="CK77" s="1311"/>
      <c r="CL77" s="1311"/>
      <c r="CM77" s="1311"/>
      <c r="CN77" s="1311">
        <v>20.2</v>
      </c>
      <c r="CO77" s="1311"/>
      <c r="CP77" s="1311"/>
      <c r="CQ77" s="1311"/>
      <c r="CR77" s="1311"/>
      <c r="CS77" s="1311"/>
      <c r="CT77" s="1311"/>
      <c r="CU77" s="1311"/>
      <c r="CV77" s="1311">
        <v>18.3</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597</v>
      </c>
      <c r="BC79" s="1312"/>
      <c r="BD79" s="1312"/>
      <c r="BE79" s="1312"/>
      <c r="BF79" s="1312"/>
      <c r="BG79" s="1312"/>
      <c r="BH79" s="1312"/>
      <c r="BI79" s="1312"/>
      <c r="BJ79" s="1312"/>
      <c r="BK79" s="1312"/>
      <c r="BL79" s="1312"/>
      <c r="BM79" s="1312"/>
      <c r="BN79" s="1312"/>
      <c r="BO79" s="1312"/>
      <c r="BP79" s="1311">
        <v>7.7</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6.8</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H2itmGOnL+1qHQN38D9aVk8ljAtyGRbrXwgCiKVCyMd7+apl8the3SUwsqfNYQ7uTeOLlYlKYAQXCD8bPEeAA==" saltValue="ZBtPHm7Dv1+2XR78tPdP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HnR9h9RKXaDTB734SYXkVQ+YGmrPVHRvHhRioMzFjR5AfeHYX2qssqvSKL6jLUet6c1W2zLgLSAV1WdOxtp4g==" saltValue="ws/op41sgZelsdXi5Y8f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Oz7p+rrAsr32qR3I8tK7WxBQDr/nl3XqBi73HIifqRFyBBtLFJhryQByMFHHXA2cCg4QYSL1xXeUw6FhM9nw==" saltValue="Xir9N43NO92Gxstnvlx6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31512</v>
      </c>
      <c r="E3" s="161"/>
      <c r="F3" s="162">
        <v>53292</v>
      </c>
      <c r="G3" s="163"/>
      <c r="H3" s="164"/>
    </row>
    <row r="4" spans="1:8" x14ac:dyDescent="0.15">
      <c r="A4" s="165"/>
      <c r="B4" s="166"/>
      <c r="C4" s="167"/>
      <c r="D4" s="168">
        <v>13510</v>
      </c>
      <c r="E4" s="169"/>
      <c r="F4" s="170">
        <v>28900</v>
      </c>
      <c r="G4" s="171"/>
      <c r="H4" s="172"/>
    </row>
    <row r="5" spans="1:8" x14ac:dyDescent="0.15">
      <c r="A5" s="153" t="s">
        <v>539</v>
      </c>
      <c r="B5" s="158"/>
      <c r="C5" s="159"/>
      <c r="D5" s="160">
        <v>27336</v>
      </c>
      <c r="E5" s="161"/>
      <c r="F5" s="162">
        <v>49919</v>
      </c>
      <c r="G5" s="163"/>
      <c r="H5" s="164"/>
    </row>
    <row r="6" spans="1:8" x14ac:dyDescent="0.15">
      <c r="A6" s="165"/>
      <c r="B6" s="166"/>
      <c r="C6" s="167"/>
      <c r="D6" s="168">
        <v>11335</v>
      </c>
      <c r="E6" s="169"/>
      <c r="F6" s="170">
        <v>26398</v>
      </c>
      <c r="G6" s="171"/>
      <c r="H6" s="172"/>
    </row>
    <row r="7" spans="1:8" x14ac:dyDescent="0.15">
      <c r="A7" s="153" t="s">
        <v>540</v>
      </c>
      <c r="B7" s="158"/>
      <c r="C7" s="159"/>
      <c r="D7" s="160">
        <v>20950</v>
      </c>
      <c r="E7" s="161"/>
      <c r="F7" s="162">
        <v>47738</v>
      </c>
      <c r="G7" s="163"/>
      <c r="H7" s="164"/>
    </row>
    <row r="8" spans="1:8" x14ac:dyDescent="0.15">
      <c r="A8" s="165"/>
      <c r="B8" s="166"/>
      <c r="C8" s="167"/>
      <c r="D8" s="168">
        <v>14855</v>
      </c>
      <c r="E8" s="169"/>
      <c r="F8" s="170">
        <v>24937</v>
      </c>
      <c r="G8" s="171"/>
      <c r="H8" s="172"/>
    </row>
    <row r="9" spans="1:8" x14ac:dyDescent="0.15">
      <c r="A9" s="153" t="s">
        <v>541</v>
      </c>
      <c r="B9" s="158"/>
      <c r="C9" s="159"/>
      <c r="D9" s="160">
        <v>21974</v>
      </c>
      <c r="E9" s="161"/>
      <c r="F9" s="162">
        <v>52191</v>
      </c>
      <c r="G9" s="163"/>
      <c r="H9" s="164"/>
    </row>
    <row r="10" spans="1:8" x14ac:dyDescent="0.15">
      <c r="A10" s="165"/>
      <c r="B10" s="166"/>
      <c r="C10" s="167"/>
      <c r="D10" s="168">
        <v>12901</v>
      </c>
      <c r="E10" s="169"/>
      <c r="F10" s="170">
        <v>24843</v>
      </c>
      <c r="G10" s="171"/>
      <c r="H10" s="172"/>
    </row>
    <row r="11" spans="1:8" x14ac:dyDescent="0.15">
      <c r="A11" s="153" t="s">
        <v>542</v>
      </c>
      <c r="B11" s="158"/>
      <c r="C11" s="159"/>
      <c r="D11" s="160">
        <v>37618</v>
      </c>
      <c r="E11" s="161"/>
      <c r="F11" s="162">
        <v>47387</v>
      </c>
      <c r="G11" s="163"/>
      <c r="H11" s="164"/>
    </row>
    <row r="12" spans="1:8" x14ac:dyDescent="0.15">
      <c r="A12" s="165"/>
      <c r="B12" s="166"/>
      <c r="C12" s="173"/>
      <c r="D12" s="168">
        <v>19549</v>
      </c>
      <c r="E12" s="169"/>
      <c r="F12" s="170">
        <v>24928</v>
      </c>
      <c r="G12" s="171"/>
      <c r="H12" s="172"/>
    </row>
    <row r="13" spans="1:8" x14ac:dyDescent="0.15">
      <c r="A13" s="153"/>
      <c r="B13" s="158"/>
      <c r="C13" s="174"/>
      <c r="D13" s="175">
        <v>27878</v>
      </c>
      <c r="E13" s="176"/>
      <c r="F13" s="177">
        <v>50105</v>
      </c>
      <c r="G13" s="178"/>
      <c r="H13" s="164"/>
    </row>
    <row r="14" spans="1:8" x14ac:dyDescent="0.15">
      <c r="A14" s="165"/>
      <c r="B14" s="166"/>
      <c r="C14" s="167"/>
      <c r="D14" s="168">
        <v>14430</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1.7</v>
      </c>
      <c r="C19" s="179">
        <f>ROUND(VALUE(SUBSTITUTE(実質収支比率等に係る経年分析!G$48,"▲","-")),2)</f>
        <v>2.94</v>
      </c>
      <c r="D19" s="179">
        <f>ROUND(VALUE(SUBSTITUTE(実質収支比率等に係る経年分析!H$48,"▲","-")),2)</f>
        <v>2.34</v>
      </c>
      <c r="E19" s="179">
        <f>ROUND(VALUE(SUBSTITUTE(実質収支比率等に係る経年分析!I$48,"▲","-")),2)</f>
        <v>1.24</v>
      </c>
      <c r="F19" s="179">
        <f>ROUND(VALUE(SUBSTITUTE(実質収支比率等に係る経年分析!J$48,"▲","-")),2)</f>
        <v>1.99</v>
      </c>
    </row>
    <row r="20" spans="1:11" x14ac:dyDescent="0.15">
      <c r="A20" s="179" t="s">
        <v>54</v>
      </c>
      <c r="B20" s="179">
        <f>ROUND(VALUE(SUBSTITUTE(実質収支比率等に係る経年分析!F$47,"▲","-")),2)</f>
        <v>19.63</v>
      </c>
      <c r="C20" s="179">
        <f>ROUND(VALUE(SUBSTITUTE(実質収支比率等に係る経年分析!G$47,"▲","-")),2)</f>
        <v>18.36</v>
      </c>
      <c r="D20" s="179">
        <f>ROUND(VALUE(SUBSTITUTE(実質収支比率等に係る経年分析!H$47,"▲","-")),2)</f>
        <v>17.77</v>
      </c>
      <c r="E20" s="179">
        <f>ROUND(VALUE(SUBSTITUTE(実質収支比率等に係る経年分析!I$47,"▲","-")),2)</f>
        <v>17.36</v>
      </c>
      <c r="F20" s="179">
        <f>ROUND(VALUE(SUBSTITUTE(実質収支比率等に係る経年分析!J$47,"▲","-")),2)</f>
        <v>15.93</v>
      </c>
    </row>
    <row r="21" spans="1:11" x14ac:dyDescent="0.15">
      <c r="A21" s="179" t="s">
        <v>55</v>
      </c>
      <c r="B21" s="179">
        <f>IF(ISNUMBER(VALUE(SUBSTITUTE(実質収支比率等に係る経年分析!F$49,"▲","-"))),ROUND(VALUE(SUBSTITUTE(実質収支比率等に係る経年分析!F$49,"▲","-")),2),NA())</f>
        <v>-2.77</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-3.06</v>
      </c>
      <c r="E21" s="179">
        <f>IF(ISNUMBER(VALUE(SUBSTITUTE(実質収支比率等に係る経年分析!I$49,"▲","-"))),ROUND(VALUE(SUBSTITUTE(実質収支比率等に係る経年分析!I$49,"▲","-")),2),NA())</f>
        <v>-3.15</v>
      </c>
      <c r="F21" s="179">
        <f>IF(ISNUMBER(VALUE(SUBSTITUTE(実質収支比率等に係る経年分析!J$49,"▲","-"))),ROUND(VALUE(SUBSTITUTE(実質収支比率等に係る経年分析!J$49,"▲","-")),2),NA())</f>
        <v>-1.44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2.06</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美里町下水道事業会計（農業集落排水事業）</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0.78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2.2200000000000002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1.93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0.62</v>
      </c>
    </row>
    <row r="32" spans="1:11" x14ac:dyDescent="0.15">
      <c r="A32" s="180" t="str">
        <f>IF(連結実質赤字比率に係る赤字・黒字の構成分析!C$38="",NA(),連結実質赤字比率に係る赤字・黒字の構成分析!C$38)</f>
        <v>美里町下水道事業会計（公共下水道事業）</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1.98</v>
      </c>
    </row>
    <row r="35" spans="1:16" x14ac:dyDescent="0.15">
      <c r="A35" s="180" t="str">
        <f>IF(連結実質赤字比率に係る赤字・黒字の構成分析!C$35="",NA(),連結実質赤字比率に係る赤字・黒字の構成分析!C$35)</f>
        <v>美里町病院事業会計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3.05</v>
      </c>
    </row>
    <row r="36" spans="1:16" x14ac:dyDescent="0.15">
      <c r="A36" s="180" t="str">
        <f>IF(連結実質赤字比率に係る赤字・黒字の構成分析!C$34="",NA(),連結実質赤字比率に係る赤字・黒字の構成分析!C$34)</f>
        <v>美里町水道事業会計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1347</v>
      </c>
      <c r="E42" s="181"/>
      <c r="F42" s="181"/>
      <c r="G42" s="181">
        <f>'実質公債費比率（分子）の構造'!L$52</f>
        <v>1299</v>
      </c>
      <c r="H42" s="181"/>
      <c r="I42" s="181"/>
      <c r="J42" s="181">
        <f>'実質公債費比率（分子）の構造'!M$52</f>
        <v>1336</v>
      </c>
      <c r="K42" s="181"/>
      <c r="L42" s="181"/>
      <c r="M42" s="181">
        <f>'実質公債費比率（分子）の構造'!N$52</f>
        <v>1339</v>
      </c>
      <c r="N42" s="181"/>
      <c r="O42" s="181"/>
      <c r="P42" s="181">
        <f>'実質公債費比率（分子）の構造'!O$52</f>
        <v>1343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53</v>
      </c>
      <c r="C44" s="181"/>
      <c r="D44" s="181"/>
      <c r="E44" s="181">
        <f>'実質公債費比率（分子）の構造'!L$50</f>
        <v>47</v>
      </c>
      <c r="F44" s="181"/>
      <c r="G44" s="181"/>
      <c r="H44" s="181">
        <f>'実質公債費比率（分子）の構造'!M$50</f>
        <v>4</v>
      </c>
      <c r="I44" s="181"/>
      <c r="J44" s="181"/>
      <c r="K44" s="181">
        <f>'実質公債費比率（分子）の構造'!N$50</f>
        <v>4</v>
      </c>
      <c r="L44" s="181"/>
      <c r="M44" s="181"/>
      <c r="N44" s="181">
        <f>'実質公債費比率（分子）の構造'!O$50</f>
        <v>5</v>
      </c>
      <c r="O44" s="181"/>
      <c r="P44" s="181"/>
    </row>
    <row r="45" spans="1:16" x14ac:dyDescent="0.15">
      <c r="A45" s="181" t="s">
        <v>65</v>
      </c>
      <c r="B45" s="181">
        <f>'実質公債費比率（分子）の構造'!K$49</f>
        <v>16</v>
      </c>
      <c r="C45" s="181"/>
      <c r="D45" s="181"/>
      <c r="E45" s="181">
        <f>'実質公債費比率（分子）の構造'!L$49</f>
        <v>21</v>
      </c>
      <c r="F45" s="181"/>
      <c r="G45" s="181"/>
      <c r="H45" s="181">
        <f>'実質公債費比率（分子）の構造'!M$49</f>
        <v>30</v>
      </c>
      <c r="I45" s="181"/>
      <c r="J45" s="181"/>
      <c r="K45" s="181">
        <f>'実質公債費比率（分子）の構造'!N$49</f>
        <v>38</v>
      </c>
      <c r="L45" s="181"/>
      <c r="M45" s="181"/>
      <c r="N45" s="181">
        <f>'実質公債費比率（分子）の構造'!O$49</f>
        <v>42</v>
      </c>
      <c r="O45" s="181"/>
      <c r="P45" s="181"/>
    </row>
    <row r="46" spans="1:16" x14ac:dyDescent="0.15">
      <c r="A46" s="181" t="s">
        <v>66</v>
      </c>
      <c r="B46" s="181">
        <f>'実質公債費比率（分子）の構造'!K$48</f>
        <v>445</v>
      </c>
      <c r="C46" s="181"/>
      <c r="D46" s="181"/>
      <c r="E46" s="181">
        <f>'実質公債費比率（分子）の構造'!L$48</f>
        <v>437</v>
      </c>
      <c r="F46" s="181"/>
      <c r="G46" s="181"/>
      <c r="H46" s="181">
        <f>'実質公債費比率（分子）の構造'!M$48</f>
        <v>456</v>
      </c>
      <c r="I46" s="181"/>
      <c r="J46" s="181"/>
      <c r="K46" s="181">
        <f>'実質公債費比率（分子）の構造'!N$48</f>
        <v>445</v>
      </c>
      <c r="L46" s="181"/>
      <c r="M46" s="181"/>
      <c r="N46" s="181">
        <f>'実質公債費比率（分子）の構造'!O$48</f>
        <v>444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1478</v>
      </c>
      <c r="C49" s="181"/>
      <c r="D49" s="181"/>
      <c r="E49" s="181">
        <f>'実質公債費比率（分子）の構造'!L$45</f>
        <v>1387</v>
      </c>
      <c r="F49" s="181"/>
      <c r="G49" s="181"/>
      <c r="H49" s="181">
        <f>'実質公債費比率（分子）の構造'!M$45</f>
        <v>1400</v>
      </c>
      <c r="I49" s="181"/>
      <c r="J49" s="181"/>
      <c r="K49" s="181">
        <f>'実質公債費比率（分子）の構造'!N$45</f>
        <v>1392</v>
      </c>
      <c r="L49" s="181"/>
      <c r="M49" s="181"/>
      <c r="N49" s="181">
        <f>'実質公債費比率（分子）の構造'!O$45</f>
        <v>1324</v>
      </c>
      <c r="O49" s="181"/>
      <c r="P49" s="181"/>
    </row>
    <row r="50" spans="1:16" x14ac:dyDescent="0.15">
      <c r="A50" s="181" t="s">
        <v>70</v>
      </c>
      <c r="B50" s="181" t="e">
        <f>NA()</f>
        <v>#N/A</v>
      </c>
      <c r="C50" s="181">
        <f>IF(ISNUMBER('実質公債費比率（分子）の構造'!K$53),'実質公債費比率（分子）の構造'!K$53,NA())</f>
        <v>645</v>
      </c>
      <c r="D50" s="181" t="e">
        <f>NA()</f>
        <v>#N/A</v>
      </c>
      <c r="E50" s="181" t="e">
        <f>NA()</f>
        <v>#N/A</v>
      </c>
      <c r="F50" s="181">
        <f>IF(ISNUMBER('実質公債費比率（分子）の構造'!L$53),'実質公債費比率（分子）の構造'!L$53,NA())</f>
        <v>593</v>
      </c>
      <c r="G50" s="181" t="e">
        <f>NA()</f>
        <v>#N/A</v>
      </c>
      <c r="H50" s="181" t="e">
        <f>NA()</f>
        <v>#N/A</v>
      </c>
      <c r="I50" s="181">
        <f>IF(ISNUMBER('実質公債費比率（分子）の構造'!M$53),'実質公債費比率（分子）の構造'!M$53,NA())</f>
        <v>554</v>
      </c>
      <c r="J50" s="181" t="e">
        <f>NA()</f>
        <v>#N/A</v>
      </c>
      <c r="K50" s="181" t="e">
        <f>NA()</f>
        <v>#N/A</v>
      </c>
      <c r="L50" s="181">
        <f>IF(ISNUMBER('実質公債費比率（分子）の構造'!N$53),'実質公債費比率（分子）の構造'!N$53,NA())</f>
        <v>540</v>
      </c>
      <c r="M50" s="181" t="e">
        <f>NA()</f>
        <v>#N/A</v>
      </c>
      <c r="N50" s="181" t="e">
        <f>NA()</f>
        <v>#N/A</v>
      </c>
      <c r="O50" s="181">
        <f>IF(ISNUMBER('実質公債費比率（分子）の構造'!O$53),'実質公債費比率（分子）の構造'!O$53,NA())</f>
        <v>472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13477</v>
      </c>
      <c r="E56" s="180"/>
      <c r="F56" s="180"/>
      <c r="G56" s="180">
        <f>'将来負担比率（分子）の構造'!J$52</f>
        <v>13291</v>
      </c>
      <c r="H56" s="180"/>
      <c r="I56" s="180"/>
      <c r="J56" s="180">
        <f>'将来負担比率（分子）の構造'!K$52</f>
        <v>12826</v>
      </c>
      <c r="K56" s="180"/>
      <c r="L56" s="180"/>
      <c r="M56" s="180">
        <f>'将来負担比率（分子）の構造'!L$52</f>
        <v>12342</v>
      </c>
      <c r="N56" s="180"/>
      <c r="O56" s="180"/>
      <c r="P56" s="180">
        <f>'将来負担比率（分子）の構造'!M$52</f>
        <v>12438</v>
      </c>
    </row>
    <row r="57" spans="1:16" x14ac:dyDescent="0.15">
      <c r="A57" s="180" t="s">
        <v>41</v>
      </c>
      <c r="B57" s="180"/>
      <c r="C57" s="180"/>
      <c r="D57" s="180">
        <f>'将来負担比率（分子）の構造'!I$51</f>
        <v>2162</v>
      </c>
      <c r="E57" s="180"/>
      <c r="F57" s="180"/>
      <c r="G57" s="180">
        <f>'将来負担比率（分子）の構造'!J$51</f>
        <v>2222</v>
      </c>
      <c r="H57" s="180"/>
      <c r="I57" s="180"/>
      <c r="J57" s="180">
        <f>'将来負担比率（分子）の構造'!K$51</f>
        <v>1894</v>
      </c>
      <c r="K57" s="180"/>
      <c r="L57" s="180"/>
      <c r="M57" s="180">
        <f>'将来負担比率（分子）の構造'!L$51</f>
        <v>2085</v>
      </c>
      <c r="N57" s="180"/>
      <c r="O57" s="180"/>
      <c r="P57" s="180">
        <f>'将来負担比率（分子）の構造'!M$51</f>
        <v>2046</v>
      </c>
    </row>
    <row r="58" spans="1:16" x14ac:dyDescent="0.15">
      <c r="A58" s="180" t="s">
        <v>40</v>
      </c>
      <c r="B58" s="180"/>
      <c r="C58" s="180"/>
      <c r="D58" s="180">
        <f>'将来負担比率（分子）の構造'!I$50</f>
        <v>3247</v>
      </c>
      <c r="E58" s="180"/>
      <c r="F58" s="180"/>
      <c r="G58" s="180">
        <f>'将来負担比率（分子）の構造'!J$50</f>
        <v>3154</v>
      </c>
      <c r="H58" s="180"/>
      <c r="I58" s="180"/>
      <c r="J58" s="180">
        <f>'将来負担比率（分子）の構造'!K$50</f>
        <v>2915</v>
      </c>
      <c r="K58" s="180"/>
      <c r="L58" s="180"/>
      <c r="M58" s="180">
        <f>'将来負担比率（分子）の構造'!L$50</f>
        <v>3288</v>
      </c>
      <c r="N58" s="180"/>
      <c r="O58" s="180"/>
      <c r="P58" s="180">
        <f>'将来負担比率（分子）の構造'!M$50</f>
        <v>3140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0</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2741</v>
      </c>
      <c r="C62" s="180"/>
      <c r="D62" s="180"/>
      <c r="E62" s="180">
        <f>'将来負担比率（分子）の構造'!J$45</f>
        <v>2477</v>
      </c>
      <c r="F62" s="180"/>
      <c r="G62" s="180"/>
      <c r="H62" s="180">
        <f>'将来負担比率（分子）の構造'!K$45</f>
        <v>2373</v>
      </c>
      <c r="I62" s="180"/>
      <c r="J62" s="180"/>
      <c r="K62" s="180">
        <f>'将来負担比率（分子）の構造'!L$45</f>
        <v>2211</v>
      </c>
      <c r="L62" s="180"/>
      <c r="M62" s="180"/>
      <c r="N62" s="180">
        <f>'将来負担比率（分子）の構造'!M$45</f>
        <v>2053</v>
      </c>
      <c r="O62" s="180"/>
      <c r="P62" s="180"/>
    </row>
    <row r="63" spans="1:16" x14ac:dyDescent="0.15">
      <c r="A63" s="180" t="s">
        <v>33</v>
      </c>
      <c r="B63" s="180">
        <f>'将来負担比率（分子）の構造'!I$44</f>
        <v>144</v>
      </c>
      <c r="C63" s="180"/>
      <c r="D63" s="180"/>
      <c r="E63" s="180">
        <f>'将来負担比率（分子）の構造'!J$44</f>
        <v>115</v>
      </c>
      <c r="F63" s="180"/>
      <c r="G63" s="180"/>
      <c r="H63" s="180">
        <f>'将来負担比率（分子）の構造'!K$44</f>
        <v>128</v>
      </c>
      <c r="I63" s="180"/>
      <c r="J63" s="180"/>
      <c r="K63" s="180">
        <f>'将来負担比率（分子）の構造'!L$44</f>
        <v>143</v>
      </c>
      <c r="L63" s="180"/>
      <c r="M63" s="180"/>
      <c r="N63" s="180">
        <f>'将来負担比率（分子）の構造'!M$44</f>
        <v>167</v>
      </c>
      <c r="O63" s="180"/>
      <c r="P63" s="180"/>
    </row>
    <row r="64" spans="1:16" x14ac:dyDescent="0.15">
      <c r="A64" s="180" t="s">
        <v>32</v>
      </c>
      <c r="B64" s="180">
        <f>'将来負担比率（分子）の構造'!I$43</f>
        <v>7105</v>
      </c>
      <c r="C64" s="180"/>
      <c r="D64" s="180"/>
      <c r="E64" s="180">
        <f>'将来負担比率（分子）の構造'!J$43</f>
        <v>7040</v>
      </c>
      <c r="F64" s="180"/>
      <c r="G64" s="180"/>
      <c r="H64" s="180">
        <f>'将来負担比率（分子）の構造'!K$43</f>
        <v>7057</v>
      </c>
      <c r="I64" s="180"/>
      <c r="J64" s="180"/>
      <c r="K64" s="180">
        <f>'将来負担比率（分子）の構造'!L$43</f>
        <v>6894</v>
      </c>
      <c r="L64" s="180"/>
      <c r="M64" s="180"/>
      <c r="N64" s="180">
        <f>'将来負担比率（分子）の構造'!M$43</f>
        <v>6712</v>
      </c>
      <c r="O64" s="180"/>
      <c r="P64" s="180"/>
    </row>
    <row r="65" spans="1:16" x14ac:dyDescent="0.15">
      <c r="A65" s="180" t="s">
        <v>31</v>
      </c>
      <c r="B65" s="180">
        <f>'将来負担比率（分子）の構造'!I$42</f>
        <v>51</v>
      </c>
      <c r="C65" s="180"/>
      <c r="D65" s="180"/>
      <c r="E65" s="180">
        <f>'将来負担比率（分子）の構造'!J$42</f>
        <v>8</v>
      </c>
      <c r="F65" s="180"/>
      <c r="G65" s="180"/>
      <c r="H65" s="180">
        <f>'将来負担比率（分子）の構造'!K$42</f>
        <v>5</v>
      </c>
      <c r="I65" s="180"/>
      <c r="J65" s="180"/>
      <c r="K65" s="180">
        <f>'将来負担比率（分子）の構造'!L$42</f>
        <v>3</v>
      </c>
      <c r="L65" s="180"/>
      <c r="M65" s="180"/>
      <c r="N65" s="180" t="str">
        <f>'将来負担比率（分子）の構造'!M$42</f>
        <v>-</v>
      </c>
      <c r="O65" s="180"/>
      <c r="P65" s="180"/>
    </row>
    <row r="66" spans="1:16" x14ac:dyDescent="0.15">
      <c r="A66" s="180" t="s">
        <v>30</v>
      </c>
      <c r="B66" s="180">
        <f>'将来負担比率（分子）の構造'!I$41</f>
        <v>13103</v>
      </c>
      <c r="C66" s="180"/>
      <c r="D66" s="180"/>
      <c r="E66" s="180">
        <f>'将来負担比率（分子）の構造'!J$41</f>
        <v>12662</v>
      </c>
      <c r="F66" s="180"/>
      <c r="G66" s="180"/>
      <c r="H66" s="180">
        <f>'将来負担比率（分子）の構造'!K$41</f>
        <v>11879</v>
      </c>
      <c r="I66" s="180"/>
      <c r="J66" s="180"/>
      <c r="K66" s="180">
        <f>'将来負担比率（分子）の構造'!L$41</f>
        <v>11196</v>
      </c>
      <c r="L66" s="180"/>
      <c r="M66" s="180"/>
      <c r="N66" s="180">
        <f>'将来負担比率（分子）の構造'!M$41</f>
        <v>11014</v>
      </c>
      <c r="O66" s="180"/>
      <c r="P66" s="180"/>
    </row>
    <row r="67" spans="1:16" x14ac:dyDescent="0.15">
      <c r="A67" s="180" t="s">
        <v>74</v>
      </c>
      <c r="B67" s="180" t="e">
        <f>NA()</f>
        <v>#N/A</v>
      </c>
      <c r="C67" s="180">
        <f>IF(ISNUMBER('将来負担比率（分子）の構造'!I$53), IF('将来負担比率（分子）の構造'!I$53 &lt; 0, 0, '将来負担比率（分子）の構造'!I$53), NA())</f>
        <v>4258</v>
      </c>
      <c r="D67" s="180" t="e">
        <f>NA()</f>
        <v>#N/A</v>
      </c>
      <c r="E67" s="180" t="e">
        <f>NA()</f>
        <v>#N/A</v>
      </c>
      <c r="F67" s="180">
        <f>IF(ISNUMBER('将来負担比率（分子）の構造'!J$53), IF('将来負担比率（分子）の構造'!J$53 &lt; 0, 0, '将来負担比率（分子）の構造'!J$53), NA())</f>
        <v>3635</v>
      </c>
      <c r="G67" s="180" t="e">
        <f>NA()</f>
        <v>#N/A</v>
      </c>
      <c r="H67" s="180" t="e">
        <f>NA()</f>
        <v>#N/A</v>
      </c>
      <c r="I67" s="180">
        <f>IF(ISNUMBER('将来負担比率（分子）の構造'!K$53), IF('将来負担比率（分子）の構造'!K$53 &lt; 0, 0, '将来負担比率（分子）の構造'!K$53), NA())</f>
        <v>3806</v>
      </c>
      <c r="J67" s="180" t="e">
        <f>NA()</f>
        <v>#N/A</v>
      </c>
      <c r="K67" s="180" t="e">
        <f>NA()</f>
        <v>#N/A</v>
      </c>
      <c r="L67" s="180">
        <f>IF(ISNUMBER('将来負担比率（分子）の構造'!L$53), IF('将来負担比率（分子）の構造'!L$53 &lt; 0, 0, '将来負担比率（分子）の構造'!L$53), NA())</f>
        <v>2730</v>
      </c>
      <c r="M67" s="180" t="e">
        <f>NA()</f>
        <v>#N/A</v>
      </c>
      <c r="N67" s="180" t="e">
        <f>NA()</f>
        <v>#N/A</v>
      </c>
      <c r="O67" s="180">
        <f>IF(ISNUMBER('将来負担比率（分子）の構造'!M$53), IF('将来負担比率（分子）の構造'!M$53 &lt; 0, 0, '将来負担比率（分子）の構造'!M$53), NA())</f>
        <v>2322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1256</v>
      </c>
      <c r="C72" s="184">
        <f>基金残高に係る経年分析!G55</f>
        <v>1207</v>
      </c>
      <c r="D72" s="184">
        <f>基金残高に係る経年分析!H55</f>
        <v>1110</v>
      </c>
    </row>
    <row r="73" spans="1:16" x14ac:dyDescent="0.15">
      <c r="A73" s="183" t="s">
        <v>77</v>
      </c>
      <c r="B73" s="184">
        <f>基金残高に係る経年分析!F56</f>
        <v>286</v>
      </c>
      <c r="C73" s="184">
        <f>基金残高に係る経年分析!G56</f>
        <v>249</v>
      </c>
      <c r="D73" s="184">
        <f>基金残高に係る経年分析!H56</f>
        <v>248</v>
      </c>
    </row>
    <row r="74" spans="1:16" x14ac:dyDescent="0.15">
      <c r="A74" s="183" t="s">
        <v>78</v>
      </c>
      <c r="B74" s="184">
        <f>基金残高に係る経年分析!F57</f>
        <v>1778</v>
      </c>
      <c r="C74" s="184">
        <f>基金残高に係る経年分析!G57</f>
        <v>1568</v>
      </c>
      <c r="D74" s="184">
        <f>基金残高に係る経年分析!H57</f>
        <v>1501</v>
      </c>
    </row>
  </sheetData>
  <sheetProtection algorithmName="SHA-512" hashValue="iMpXTv8EoSSwcbefC37ZiU3lcvHMz0IpFFTEJJBAhmARs0KYvt2m1LmSU+JX/4wTAxCEagKJynOP2tne9jBNnw==" saltValue="r6dl2K+rCi/M//WWKs6T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2605228</v>
      </c>
      <c r="S5" s="727"/>
      <c r="T5" s="727"/>
      <c r="U5" s="727"/>
      <c r="V5" s="727"/>
      <c r="W5" s="727"/>
      <c r="X5" s="727"/>
      <c r="Y5" s="773"/>
      <c r="Z5" s="791">
        <v>23.7</v>
      </c>
      <c r="AA5" s="791"/>
      <c r="AB5" s="791"/>
      <c r="AC5" s="791"/>
      <c r="AD5" s="792">
        <v>2510295</v>
      </c>
      <c r="AE5" s="792"/>
      <c r="AF5" s="792"/>
      <c r="AG5" s="792"/>
      <c r="AH5" s="792"/>
      <c r="AI5" s="792"/>
      <c r="AJ5" s="792"/>
      <c r="AK5" s="792"/>
      <c r="AL5" s="774">
        <v>37.799999999999997</v>
      </c>
      <c r="AM5" s="743"/>
      <c r="AN5" s="743"/>
      <c r="AO5" s="775"/>
      <c r="AP5" s="760" t="s">
        <v>227</v>
      </c>
      <c r="AQ5" s="761"/>
      <c r="AR5" s="761"/>
      <c r="AS5" s="761"/>
      <c r="AT5" s="761"/>
      <c r="AU5" s="761"/>
      <c r="AV5" s="761"/>
      <c r="AW5" s="761"/>
      <c r="AX5" s="761"/>
      <c r="AY5" s="761"/>
      <c r="AZ5" s="761"/>
      <c r="BA5" s="761"/>
      <c r="BB5" s="761"/>
      <c r="BC5" s="761"/>
      <c r="BD5" s="761"/>
      <c r="BE5" s="761"/>
      <c r="BF5" s="762"/>
      <c r="BG5" s="661">
        <v>2510295</v>
      </c>
      <c r="BH5" s="664"/>
      <c r="BI5" s="664"/>
      <c r="BJ5" s="664"/>
      <c r="BK5" s="664"/>
      <c r="BL5" s="664"/>
      <c r="BM5" s="664"/>
      <c r="BN5" s="665"/>
      <c r="BO5" s="723">
        <v>96.4</v>
      </c>
      <c r="BP5" s="723"/>
      <c r="BQ5" s="723"/>
      <c r="BR5" s="723"/>
      <c r="BS5" s="724" t="s">
        <v>173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136892</v>
      </c>
      <c r="S6" s="664"/>
      <c r="T6" s="664"/>
      <c r="U6" s="664"/>
      <c r="V6" s="664"/>
      <c r="W6" s="664"/>
      <c r="X6" s="664"/>
      <c r="Y6" s="665"/>
      <c r="Z6" s="723">
        <v>1.2</v>
      </c>
      <c r="AA6" s="723"/>
      <c r="AB6" s="723"/>
      <c r="AC6" s="723"/>
      <c r="AD6" s="724">
        <v>136892</v>
      </c>
      <c r="AE6" s="724"/>
      <c r="AF6" s="724"/>
      <c r="AG6" s="724"/>
      <c r="AH6" s="724"/>
      <c r="AI6" s="724"/>
      <c r="AJ6" s="724"/>
      <c r="AK6" s="724"/>
      <c r="AL6" s="666">
        <v>2.1</v>
      </c>
      <c r="AM6" s="667"/>
      <c r="AN6" s="667"/>
      <c r="AO6" s="725"/>
      <c r="AP6" s="658" t="s">
        <v>232</v>
      </c>
      <c r="AQ6" s="659"/>
      <c r="AR6" s="659"/>
      <c r="AS6" s="659"/>
      <c r="AT6" s="659"/>
      <c r="AU6" s="659"/>
      <c r="AV6" s="659"/>
      <c r="AW6" s="659"/>
      <c r="AX6" s="659"/>
      <c r="AY6" s="659"/>
      <c r="AZ6" s="659"/>
      <c r="BA6" s="659"/>
      <c r="BB6" s="659"/>
      <c r="BC6" s="659"/>
      <c r="BD6" s="659"/>
      <c r="BE6" s="659"/>
      <c r="BF6" s="660"/>
      <c r="BG6" s="661">
        <v>2510295</v>
      </c>
      <c r="BH6" s="664"/>
      <c r="BI6" s="664"/>
      <c r="BJ6" s="664"/>
      <c r="BK6" s="664"/>
      <c r="BL6" s="664"/>
      <c r="BM6" s="664"/>
      <c r="BN6" s="665"/>
      <c r="BO6" s="723">
        <v>96.4</v>
      </c>
      <c r="BP6" s="723"/>
      <c r="BQ6" s="723"/>
      <c r="BR6" s="723"/>
      <c r="BS6" s="724" t="s">
        <v>127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106994</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106994</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2696</v>
      </c>
      <c r="S7" s="664"/>
      <c r="T7" s="664"/>
      <c r="U7" s="664"/>
      <c r="V7" s="664"/>
      <c r="W7" s="664"/>
      <c r="X7" s="664"/>
      <c r="Y7" s="665"/>
      <c r="Z7" s="723">
        <v>0</v>
      </c>
      <c r="AA7" s="723"/>
      <c r="AB7" s="723"/>
      <c r="AC7" s="723"/>
      <c r="AD7" s="724">
        <v>2696</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1122062</v>
      </c>
      <c r="BH7" s="664"/>
      <c r="BI7" s="664"/>
      <c r="BJ7" s="664"/>
      <c r="BK7" s="664"/>
      <c r="BL7" s="664"/>
      <c r="BM7" s="664"/>
      <c r="BN7" s="665"/>
      <c r="BO7" s="723">
        <v>43.1</v>
      </c>
      <c r="BP7" s="723"/>
      <c r="BQ7" s="723"/>
      <c r="BR7" s="723"/>
      <c r="BS7" s="724" t="s">
        <v>236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1436799</v>
      </c>
      <c r="CS7" s="664"/>
      <c r="CT7" s="664"/>
      <c r="CU7" s="664"/>
      <c r="CV7" s="664"/>
      <c r="CW7" s="664"/>
      <c r="CX7" s="664"/>
      <c r="CY7" s="665"/>
      <c r="CZ7" s="723">
        <v>13.3</v>
      </c>
      <c r="DA7" s="723"/>
      <c r="DB7" s="723"/>
      <c r="DC7" s="723"/>
      <c r="DD7" s="669">
        <v>30912</v>
      </c>
      <c r="DE7" s="664"/>
      <c r="DF7" s="664"/>
      <c r="DG7" s="664"/>
      <c r="DH7" s="664"/>
      <c r="DI7" s="664"/>
      <c r="DJ7" s="664"/>
      <c r="DK7" s="664"/>
      <c r="DL7" s="664"/>
      <c r="DM7" s="664"/>
      <c r="DN7" s="664"/>
      <c r="DO7" s="664"/>
      <c r="DP7" s="665"/>
      <c r="DQ7" s="669">
        <v>1258878</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5634</v>
      </c>
      <c r="S8" s="664"/>
      <c r="T8" s="664"/>
      <c r="U8" s="664"/>
      <c r="V8" s="664"/>
      <c r="W8" s="664"/>
      <c r="X8" s="664"/>
      <c r="Y8" s="665"/>
      <c r="Z8" s="723">
        <v>0.1</v>
      </c>
      <c r="AA8" s="723"/>
      <c r="AB8" s="723"/>
      <c r="AC8" s="723"/>
      <c r="AD8" s="724">
        <v>5634</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42324</v>
      </c>
      <c r="BH8" s="664"/>
      <c r="BI8" s="664"/>
      <c r="BJ8" s="664"/>
      <c r="BK8" s="664"/>
      <c r="BL8" s="664"/>
      <c r="BM8" s="664"/>
      <c r="BN8" s="665"/>
      <c r="BO8" s="723">
        <v>1.6</v>
      </c>
      <c r="BP8" s="723"/>
      <c r="BQ8" s="723"/>
      <c r="BR8" s="723"/>
      <c r="BS8" s="669" t="s">
        <v>236</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2824602</v>
      </c>
      <c r="CS8" s="664"/>
      <c r="CT8" s="664"/>
      <c r="CU8" s="664"/>
      <c r="CV8" s="664"/>
      <c r="CW8" s="664"/>
      <c r="CX8" s="664"/>
      <c r="CY8" s="665"/>
      <c r="CZ8" s="723">
        <v>26.1</v>
      </c>
      <c r="DA8" s="723"/>
      <c r="DB8" s="723"/>
      <c r="DC8" s="723"/>
      <c r="DD8" s="669">
        <v>153611</v>
      </c>
      <c r="DE8" s="664"/>
      <c r="DF8" s="664"/>
      <c r="DG8" s="664"/>
      <c r="DH8" s="664"/>
      <c r="DI8" s="664"/>
      <c r="DJ8" s="664"/>
      <c r="DK8" s="664"/>
      <c r="DL8" s="664"/>
      <c r="DM8" s="664"/>
      <c r="DN8" s="664"/>
      <c r="DO8" s="664"/>
      <c r="DP8" s="665"/>
      <c r="DQ8" s="669">
        <v>1732183</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4817</v>
      </c>
      <c r="S9" s="664"/>
      <c r="T9" s="664"/>
      <c r="U9" s="664"/>
      <c r="V9" s="664"/>
      <c r="W9" s="664"/>
      <c r="X9" s="664"/>
      <c r="Y9" s="665"/>
      <c r="Z9" s="723">
        <v>0</v>
      </c>
      <c r="AA9" s="723"/>
      <c r="AB9" s="723"/>
      <c r="AC9" s="723"/>
      <c r="AD9" s="724">
        <v>4817</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925972</v>
      </c>
      <c r="BH9" s="664"/>
      <c r="BI9" s="664"/>
      <c r="BJ9" s="664"/>
      <c r="BK9" s="664"/>
      <c r="BL9" s="664"/>
      <c r="BM9" s="664"/>
      <c r="BN9" s="665"/>
      <c r="BO9" s="723">
        <v>35.5</v>
      </c>
      <c r="BP9" s="723"/>
      <c r="BQ9" s="723"/>
      <c r="BR9" s="723"/>
      <c r="BS9" s="669" t="s">
        <v>236</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1334208</v>
      </c>
      <c r="CS9" s="664"/>
      <c r="CT9" s="664"/>
      <c r="CU9" s="664"/>
      <c r="CV9" s="664"/>
      <c r="CW9" s="664"/>
      <c r="CX9" s="664"/>
      <c r="CY9" s="665"/>
      <c r="CZ9" s="723">
        <v>12.3</v>
      </c>
      <c r="DA9" s="723"/>
      <c r="DB9" s="723"/>
      <c r="DC9" s="723"/>
      <c r="DD9" s="669">
        <v>34573</v>
      </c>
      <c r="DE9" s="664"/>
      <c r="DF9" s="664"/>
      <c r="DG9" s="664"/>
      <c r="DH9" s="664"/>
      <c r="DI9" s="664"/>
      <c r="DJ9" s="664"/>
      <c r="DK9" s="664"/>
      <c r="DL9" s="664"/>
      <c r="DM9" s="664"/>
      <c r="DN9" s="664"/>
      <c r="DO9" s="664"/>
      <c r="DP9" s="665"/>
      <c r="DQ9" s="669">
        <v>1290651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173</v>
      </c>
      <c r="AA10" s="723"/>
      <c r="AB10" s="723"/>
      <c r="AC10" s="723"/>
      <c r="AD10" s="724" t="s">
        <v>236</v>
      </c>
      <c r="AE10" s="724"/>
      <c r="AF10" s="724"/>
      <c r="AG10" s="724"/>
      <c r="AH10" s="724"/>
      <c r="AI10" s="724"/>
      <c r="AJ10" s="724"/>
      <c r="AK10" s="724"/>
      <c r="AL10" s="666" t="s">
        <v>236</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55012</v>
      </c>
      <c r="BH10" s="664"/>
      <c r="BI10" s="664"/>
      <c r="BJ10" s="664"/>
      <c r="BK10" s="664"/>
      <c r="BL10" s="664"/>
      <c r="BM10" s="664"/>
      <c r="BN10" s="665"/>
      <c r="BO10" s="723">
        <v>2.1</v>
      </c>
      <c r="BP10" s="723"/>
      <c r="BQ10" s="723"/>
      <c r="BR10" s="723"/>
      <c r="BS10" s="669" t="s">
        <v>127</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10363</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10363</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236</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98754</v>
      </c>
      <c r="BH11" s="664"/>
      <c r="BI11" s="664"/>
      <c r="BJ11" s="664"/>
      <c r="BK11" s="664"/>
      <c r="BL11" s="664"/>
      <c r="BM11" s="664"/>
      <c r="BN11" s="665"/>
      <c r="BO11" s="723">
        <v>3.8</v>
      </c>
      <c r="BP11" s="723"/>
      <c r="BQ11" s="723"/>
      <c r="BR11" s="723"/>
      <c r="BS11" s="669" t="s">
        <v>127</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633156</v>
      </c>
      <c r="CS11" s="664"/>
      <c r="CT11" s="664"/>
      <c r="CU11" s="664"/>
      <c r="CV11" s="664"/>
      <c r="CW11" s="664"/>
      <c r="CX11" s="664"/>
      <c r="CY11" s="665"/>
      <c r="CZ11" s="723">
        <v>5.8</v>
      </c>
      <c r="DA11" s="723"/>
      <c r="DB11" s="723"/>
      <c r="DC11" s="723"/>
      <c r="DD11" s="669">
        <v>79384</v>
      </c>
      <c r="DE11" s="664"/>
      <c r="DF11" s="664"/>
      <c r="DG11" s="664"/>
      <c r="DH11" s="664"/>
      <c r="DI11" s="664"/>
      <c r="DJ11" s="664"/>
      <c r="DK11" s="664"/>
      <c r="DL11" s="664"/>
      <c r="DM11" s="664"/>
      <c r="DN11" s="664"/>
      <c r="DO11" s="664"/>
      <c r="DP11" s="665"/>
      <c r="DQ11" s="669">
        <v>391790</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437853</v>
      </c>
      <c r="S12" s="664"/>
      <c r="T12" s="664"/>
      <c r="U12" s="664"/>
      <c r="V12" s="664"/>
      <c r="W12" s="664"/>
      <c r="X12" s="664"/>
      <c r="Y12" s="665"/>
      <c r="Z12" s="723">
        <v>4</v>
      </c>
      <c r="AA12" s="723"/>
      <c r="AB12" s="723"/>
      <c r="AC12" s="723"/>
      <c r="AD12" s="724">
        <v>437853</v>
      </c>
      <c r="AE12" s="724"/>
      <c r="AF12" s="724"/>
      <c r="AG12" s="724"/>
      <c r="AH12" s="724"/>
      <c r="AI12" s="724"/>
      <c r="AJ12" s="724"/>
      <c r="AK12" s="724"/>
      <c r="AL12" s="666">
        <v>6.6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1141194</v>
      </c>
      <c r="BH12" s="664"/>
      <c r="BI12" s="664"/>
      <c r="BJ12" s="664"/>
      <c r="BK12" s="664"/>
      <c r="BL12" s="664"/>
      <c r="BM12" s="664"/>
      <c r="BN12" s="665"/>
      <c r="BO12" s="723">
        <v>43.8</v>
      </c>
      <c r="BP12" s="723"/>
      <c r="BQ12" s="723"/>
      <c r="BR12" s="723"/>
      <c r="BS12" s="669" t="s">
        <v>173</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134835</v>
      </c>
      <c r="CS12" s="664"/>
      <c r="CT12" s="664"/>
      <c r="CU12" s="664"/>
      <c r="CV12" s="664"/>
      <c r="CW12" s="664"/>
      <c r="CX12" s="664"/>
      <c r="CY12" s="665"/>
      <c r="CZ12" s="723">
        <v>1.2</v>
      </c>
      <c r="DA12" s="723"/>
      <c r="DB12" s="723"/>
      <c r="DC12" s="723"/>
      <c r="DD12" s="669" t="s">
        <v>127</v>
      </c>
      <c r="DE12" s="664"/>
      <c r="DF12" s="664"/>
      <c r="DG12" s="664"/>
      <c r="DH12" s="664"/>
      <c r="DI12" s="664"/>
      <c r="DJ12" s="664"/>
      <c r="DK12" s="664"/>
      <c r="DL12" s="664"/>
      <c r="DM12" s="664"/>
      <c r="DN12" s="664"/>
      <c r="DO12" s="664"/>
      <c r="DP12" s="665"/>
      <c r="DQ12" s="669">
        <v>67722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236</v>
      </c>
      <c r="S13" s="664"/>
      <c r="T13" s="664"/>
      <c r="U13" s="664"/>
      <c r="V13" s="664"/>
      <c r="W13" s="664"/>
      <c r="X13" s="664"/>
      <c r="Y13" s="665"/>
      <c r="Z13" s="723" t="s">
        <v>236</v>
      </c>
      <c r="AA13" s="723"/>
      <c r="AB13" s="723"/>
      <c r="AC13" s="723"/>
      <c r="AD13" s="724" t="s">
        <v>173</v>
      </c>
      <c r="AE13" s="724"/>
      <c r="AF13" s="724"/>
      <c r="AG13" s="724"/>
      <c r="AH13" s="724"/>
      <c r="AI13" s="724"/>
      <c r="AJ13" s="724"/>
      <c r="AK13" s="724"/>
      <c r="AL13" s="666" t="s">
        <v>127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1138629</v>
      </c>
      <c r="BH13" s="664"/>
      <c r="BI13" s="664"/>
      <c r="BJ13" s="664"/>
      <c r="BK13" s="664"/>
      <c r="BL13" s="664"/>
      <c r="BM13" s="664"/>
      <c r="BN13" s="665"/>
      <c r="BO13" s="723">
        <v>43.7</v>
      </c>
      <c r="BP13" s="723"/>
      <c r="BQ13" s="723"/>
      <c r="BR13" s="723"/>
      <c r="BS13" s="669" t="s">
        <v>127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1047433</v>
      </c>
      <c r="CS13" s="664"/>
      <c r="CT13" s="664"/>
      <c r="CU13" s="664"/>
      <c r="CV13" s="664"/>
      <c r="CW13" s="664"/>
      <c r="CX13" s="664"/>
      <c r="CY13" s="665"/>
      <c r="CZ13" s="723">
        <v>9.6999999999999993</v>
      </c>
      <c r="DA13" s="723"/>
      <c r="DB13" s="723"/>
      <c r="DC13" s="723"/>
      <c r="DD13" s="669">
        <v>589025</v>
      </c>
      <c r="DE13" s="664"/>
      <c r="DF13" s="664"/>
      <c r="DG13" s="664"/>
      <c r="DH13" s="664"/>
      <c r="DI13" s="664"/>
      <c r="DJ13" s="664"/>
      <c r="DK13" s="664"/>
      <c r="DL13" s="664"/>
      <c r="DM13" s="664"/>
      <c r="DN13" s="664"/>
      <c r="DO13" s="664"/>
      <c r="DP13" s="665"/>
      <c r="DQ13" s="669">
        <v>441998</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257</v>
      </c>
      <c r="AA14" s="723"/>
      <c r="AB14" s="723"/>
      <c r="AC14" s="723"/>
      <c r="AD14" s="724" t="s">
        <v>236</v>
      </c>
      <c r="AE14" s="724"/>
      <c r="AF14" s="724"/>
      <c r="AG14" s="724"/>
      <c r="AH14" s="724"/>
      <c r="AI14" s="724"/>
      <c r="AJ14" s="724"/>
      <c r="AK14" s="724"/>
      <c r="AL14" s="666" t="s">
        <v>127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76338</v>
      </c>
      <c r="BH14" s="664"/>
      <c r="BI14" s="664"/>
      <c r="BJ14" s="664"/>
      <c r="BK14" s="664"/>
      <c r="BL14" s="664"/>
      <c r="BM14" s="664"/>
      <c r="BN14" s="665"/>
      <c r="BO14" s="723">
        <v>2.9</v>
      </c>
      <c r="BP14" s="723"/>
      <c r="BQ14" s="723"/>
      <c r="BR14" s="723"/>
      <c r="BS14" s="669" t="s">
        <v>127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732799</v>
      </c>
      <c r="CS14" s="664"/>
      <c r="CT14" s="664"/>
      <c r="CU14" s="664"/>
      <c r="CV14" s="664"/>
      <c r="CW14" s="664"/>
      <c r="CX14" s="664"/>
      <c r="CY14" s="665"/>
      <c r="CZ14" s="723">
        <v>6.8</v>
      </c>
      <c r="DA14" s="723"/>
      <c r="DB14" s="723"/>
      <c r="DC14" s="723"/>
      <c r="DD14" s="669">
        <v>7344</v>
      </c>
      <c r="DE14" s="664"/>
      <c r="DF14" s="664"/>
      <c r="DG14" s="664"/>
      <c r="DH14" s="664"/>
      <c r="DI14" s="664"/>
      <c r="DJ14" s="664"/>
      <c r="DK14" s="664"/>
      <c r="DL14" s="664"/>
      <c r="DM14" s="664"/>
      <c r="DN14" s="664"/>
      <c r="DO14" s="664"/>
      <c r="DP14" s="665"/>
      <c r="DQ14" s="669">
        <v>431330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40510</v>
      </c>
      <c r="S15" s="664"/>
      <c r="T15" s="664"/>
      <c r="U15" s="664"/>
      <c r="V15" s="664"/>
      <c r="W15" s="664"/>
      <c r="X15" s="664"/>
      <c r="Y15" s="665"/>
      <c r="Z15" s="723">
        <v>0.4</v>
      </c>
      <c r="AA15" s="723"/>
      <c r="AB15" s="723"/>
      <c r="AC15" s="723"/>
      <c r="AD15" s="724">
        <v>40510</v>
      </c>
      <c r="AE15" s="724"/>
      <c r="AF15" s="724"/>
      <c r="AG15" s="724"/>
      <c r="AH15" s="724"/>
      <c r="AI15" s="724"/>
      <c r="AJ15" s="724"/>
      <c r="AK15" s="724"/>
      <c r="AL15" s="666">
        <v>0.6</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170701</v>
      </c>
      <c r="BH15" s="664"/>
      <c r="BI15" s="664"/>
      <c r="BJ15" s="664"/>
      <c r="BK15" s="664"/>
      <c r="BL15" s="664"/>
      <c r="BM15" s="664"/>
      <c r="BN15" s="665"/>
      <c r="BO15" s="723">
        <v>6.6</v>
      </c>
      <c r="BP15" s="723"/>
      <c r="BQ15" s="723"/>
      <c r="BR15" s="723"/>
      <c r="BS15" s="669" t="s">
        <v>173</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1256721</v>
      </c>
      <c r="CS15" s="664"/>
      <c r="CT15" s="664"/>
      <c r="CU15" s="664"/>
      <c r="CV15" s="664"/>
      <c r="CW15" s="664"/>
      <c r="CX15" s="664"/>
      <c r="CY15" s="665"/>
      <c r="CZ15" s="723">
        <v>11.6</v>
      </c>
      <c r="DA15" s="723"/>
      <c r="DB15" s="723"/>
      <c r="DC15" s="723"/>
      <c r="DD15" s="669">
        <v>30435</v>
      </c>
      <c r="DE15" s="664"/>
      <c r="DF15" s="664"/>
      <c r="DG15" s="664"/>
      <c r="DH15" s="664"/>
      <c r="DI15" s="664"/>
      <c r="DJ15" s="664"/>
      <c r="DK15" s="664"/>
      <c r="DL15" s="664"/>
      <c r="DM15" s="664"/>
      <c r="DN15" s="664"/>
      <c r="DO15" s="664"/>
      <c r="DP15" s="665"/>
      <c r="DQ15" s="669">
        <v>1010899</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19746</v>
      </c>
      <c r="S17" s="664"/>
      <c r="T17" s="664"/>
      <c r="U17" s="664"/>
      <c r="V17" s="664"/>
      <c r="W17" s="664"/>
      <c r="X17" s="664"/>
      <c r="Y17" s="665"/>
      <c r="Z17" s="723">
        <v>0.2</v>
      </c>
      <c r="AA17" s="723"/>
      <c r="AB17" s="723"/>
      <c r="AC17" s="723"/>
      <c r="AD17" s="724">
        <v>19746</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1323702</v>
      </c>
      <c r="CS17" s="664"/>
      <c r="CT17" s="664"/>
      <c r="CU17" s="664"/>
      <c r="CV17" s="664"/>
      <c r="CW17" s="664"/>
      <c r="CX17" s="664"/>
      <c r="CY17" s="665"/>
      <c r="CZ17" s="723">
        <v>12.2</v>
      </c>
      <c r="DA17" s="723"/>
      <c r="DB17" s="723"/>
      <c r="DC17" s="723"/>
      <c r="DD17" s="669" t="s">
        <v>236</v>
      </c>
      <c r="DE17" s="664"/>
      <c r="DF17" s="664"/>
      <c r="DG17" s="664"/>
      <c r="DH17" s="664"/>
      <c r="DI17" s="664"/>
      <c r="DJ17" s="664"/>
      <c r="DK17" s="664"/>
      <c r="DL17" s="664"/>
      <c r="DM17" s="664"/>
      <c r="DN17" s="664"/>
      <c r="DO17" s="664"/>
      <c r="DP17" s="665"/>
      <c r="DQ17" s="669">
        <v>1262817</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4036234</v>
      </c>
      <c r="S18" s="664"/>
      <c r="T18" s="664"/>
      <c r="U18" s="664"/>
      <c r="V18" s="664"/>
      <c r="W18" s="664"/>
      <c r="X18" s="664"/>
      <c r="Y18" s="665"/>
      <c r="Z18" s="723">
        <v>36.6</v>
      </c>
      <c r="AA18" s="723"/>
      <c r="AB18" s="723"/>
      <c r="AC18" s="723"/>
      <c r="AD18" s="724">
        <v>3455893</v>
      </c>
      <c r="AE18" s="724"/>
      <c r="AF18" s="724"/>
      <c r="AG18" s="724"/>
      <c r="AH18" s="724"/>
      <c r="AI18" s="724"/>
      <c r="AJ18" s="724"/>
      <c r="AK18" s="724"/>
      <c r="AL18" s="666">
        <v>52.1</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127</v>
      </c>
      <c r="BP18" s="723"/>
      <c r="BQ18" s="723"/>
      <c r="BR18" s="723"/>
      <c r="BS18" s="669" t="s">
        <v>236</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3455893</v>
      </c>
      <c r="S19" s="664"/>
      <c r="T19" s="664"/>
      <c r="U19" s="664"/>
      <c r="V19" s="664"/>
      <c r="W19" s="664"/>
      <c r="X19" s="664"/>
      <c r="Y19" s="665"/>
      <c r="Z19" s="723">
        <v>31.4</v>
      </c>
      <c r="AA19" s="723"/>
      <c r="AB19" s="723"/>
      <c r="AC19" s="723"/>
      <c r="AD19" s="724">
        <v>3455893</v>
      </c>
      <c r="AE19" s="724"/>
      <c r="AF19" s="724"/>
      <c r="AG19" s="724"/>
      <c r="AH19" s="724"/>
      <c r="AI19" s="724"/>
      <c r="AJ19" s="724"/>
      <c r="AK19" s="724"/>
      <c r="AL19" s="666">
        <v>52.1</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94933</v>
      </c>
      <c r="BH19" s="664"/>
      <c r="BI19" s="664"/>
      <c r="BJ19" s="664"/>
      <c r="BK19" s="664"/>
      <c r="BL19" s="664"/>
      <c r="BM19" s="664"/>
      <c r="BN19" s="665"/>
      <c r="BO19" s="723">
        <v>3.6</v>
      </c>
      <c r="BP19" s="723"/>
      <c r="BQ19" s="723"/>
      <c r="BR19" s="723"/>
      <c r="BS19" s="669" t="s">
        <v>127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221245</v>
      </c>
      <c r="S20" s="664"/>
      <c r="T20" s="664"/>
      <c r="U20" s="664"/>
      <c r="V20" s="664"/>
      <c r="W20" s="664"/>
      <c r="X20" s="664"/>
      <c r="Y20" s="665"/>
      <c r="Z20" s="723">
        <v>2</v>
      </c>
      <c r="AA20" s="723"/>
      <c r="AB20" s="723"/>
      <c r="AC20" s="723"/>
      <c r="AD20" s="724" t="s">
        <v>127</v>
      </c>
      <c r="AE20" s="724"/>
      <c r="AF20" s="724"/>
      <c r="AG20" s="724"/>
      <c r="AH20" s="724"/>
      <c r="AI20" s="724"/>
      <c r="AJ20" s="724"/>
      <c r="AK20" s="724"/>
      <c r="AL20" s="666" t="s">
        <v>236</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94933</v>
      </c>
      <c r="BH20" s="664"/>
      <c r="BI20" s="664"/>
      <c r="BJ20" s="664"/>
      <c r="BK20" s="664"/>
      <c r="BL20" s="664"/>
      <c r="BM20" s="664"/>
      <c r="BN20" s="665"/>
      <c r="BO20" s="723">
        <v>3.6</v>
      </c>
      <c r="BP20" s="723"/>
      <c r="BQ20" s="723"/>
      <c r="BR20" s="723"/>
      <c r="BS20" s="669" t="s">
        <v>127</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10841612</v>
      </c>
      <c r="CS20" s="664"/>
      <c r="CT20" s="664"/>
      <c r="CU20" s="664"/>
      <c r="CV20" s="664"/>
      <c r="CW20" s="664"/>
      <c r="CX20" s="664"/>
      <c r="CY20" s="665"/>
      <c r="CZ20" s="723">
        <v>100</v>
      </c>
      <c r="DA20" s="723"/>
      <c r="DB20" s="723"/>
      <c r="DC20" s="723"/>
      <c r="DD20" s="669">
        <v>925284</v>
      </c>
      <c r="DE20" s="664"/>
      <c r="DF20" s="664"/>
      <c r="DG20" s="664"/>
      <c r="DH20" s="664"/>
      <c r="DI20" s="664"/>
      <c r="DJ20" s="664"/>
      <c r="DK20" s="664"/>
      <c r="DL20" s="664"/>
      <c r="DM20" s="664"/>
      <c r="DN20" s="664"/>
      <c r="DO20" s="664"/>
      <c r="DP20" s="665"/>
      <c r="DQ20" s="669">
        <v>8005625</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359096</v>
      </c>
      <c r="S21" s="664"/>
      <c r="T21" s="664"/>
      <c r="U21" s="664"/>
      <c r="V21" s="664"/>
      <c r="W21" s="664"/>
      <c r="X21" s="664"/>
      <c r="Y21" s="665"/>
      <c r="Z21" s="723">
        <v>3.3</v>
      </c>
      <c r="AA21" s="723"/>
      <c r="AB21" s="723"/>
      <c r="AC21" s="723"/>
      <c r="AD21" s="724" t="s">
        <v>257</v>
      </c>
      <c r="AE21" s="724"/>
      <c r="AF21" s="724"/>
      <c r="AG21" s="724"/>
      <c r="AH21" s="724"/>
      <c r="AI21" s="724"/>
      <c r="AJ21" s="724"/>
      <c r="AK21" s="724"/>
      <c r="AL21" s="666" t="s">
        <v>127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7289610</v>
      </c>
      <c r="S22" s="664"/>
      <c r="T22" s="664"/>
      <c r="U22" s="664"/>
      <c r="V22" s="664"/>
      <c r="W22" s="664"/>
      <c r="X22" s="664"/>
      <c r="Y22" s="665"/>
      <c r="Z22" s="723">
        <v>66.2</v>
      </c>
      <c r="AA22" s="723"/>
      <c r="AB22" s="723"/>
      <c r="AC22" s="723"/>
      <c r="AD22" s="724">
        <v>6614336</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257</v>
      </c>
      <c r="BH22" s="664"/>
      <c r="BI22" s="664"/>
      <c r="BJ22" s="664"/>
      <c r="BK22" s="664"/>
      <c r="BL22" s="664"/>
      <c r="BM22" s="664"/>
      <c r="BN22" s="665"/>
      <c r="BO22" s="723" t="s">
        <v>236</v>
      </c>
      <c r="BP22" s="723"/>
      <c r="BQ22" s="723"/>
      <c r="BR22" s="723"/>
      <c r="BS22" s="669" t="s">
        <v>173</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3238</v>
      </c>
      <c r="S23" s="664"/>
      <c r="T23" s="664"/>
      <c r="U23" s="664"/>
      <c r="V23" s="664"/>
      <c r="W23" s="664"/>
      <c r="X23" s="664"/>
      <c r="Y23" s="665"/>
      <c r="Z23" s="723">
        <v>0</v>
      </c>
      <c r="AA23" s="723"/>
      <c r="AB23" s="723"/>
      <c r="AC23" s="723"/>
      <c r="AD23" s="724">
        <v>3238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94933</v>
      </c>
      <c r="BH23" s="664"/>
      <c r="BI23" s="664"/>
      <c r="BJ23" s="664"/>
      <c r="BK23" s="664"/>
      <c r="BL23" s="664"/>
      <c r="BM23" s="664"/>
      <c r="BN23" s="665"/>
      <c r="BO23" s="723">
        <v>3.6</v>
      </c>
      <c r="BP23" s="723"/>
      <c r="BQ23" s="723"/>
      <c r="BR23" s="723"/>
      <c r="BS23" s="669" t="s">
        <v>236</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13880</v>
      </c>
      <c r="S24" s="664"/>
      <c r="T24" s="664"/>
      <c r="U24" s="664"/>
      <c r="V24" s="664"/>
      <c r="W24" s="664"/>
      <c r="X24" s="664"/>
      <c r="Y24" s="665"/>
      <c r="Z24" s="723">
        <v>0.1</v>
      </c>
      <c r="AA24" s="723"/>
      <c r="AB24" s="723"/>
      <c r="AC24" s="723"/>
      <c r="AD24" s="724" t="s">
        <v>257</v>
      </c>
      <c r="AE24" s="724"/>
      <c r="AF24" s="724"/>
      <c r="AG24" s="724"/>
      <c r="AH24" s="724"/>
      <c r="AI24" s="724"/>
      <c r="AJ24" s="724"/>
      <c r="AK24" s="724"/>
      <c r="AL24" s="666" t="s">
        <v>236</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4317787</v>
      </c>
      <c r="CS24" s="727"/>
      <c r="CT24" s="727"/>
      <c r="CU24" s="727"/>
      <c r="CV24" s="727"/>
      <c r="CW24" s="727"/>
      <c r="CX24" s="727"/>
      <c r="CY24" s="773"/>
      <c r="CZ24" s="774">
        <v>39.799999999999997</v>
      </c>
      <c r="DA24" s="743"/>
      <c r="DB24" s="743"/>
      <c r="DC24" s="777"/>
      <c r="DD24" s="772">
        <v>3410995</v>
      </c>
      <c r="DE24" s="727"/>
      <c r="DF24" s="727"/>
      <c r="DG24" s="727"/>
      <c r="DH24" s="727"/>
      <c r="DI24" s="727"/>
      <c r="DJ24" s="727"/>
      <c r="DK24" s="773"/>
      <c r="DL24" s="772">
        <v>3303912</v>
      </c>
      <c r="DM24" s="727"/>
      <c r="DN24" s="727"/>
      <c r="DO24" s="727"/>
      <c r="DP24" s="727"/>
      <c r="DQ24" s="727"/>
      <c r="DR24" s="727"/>
      <c r="DS24" s="727"/>
      <c r="DT24" s="727"/>
      <c r="DU24" s="727"/>
      <c r="DV24" s="773"/>
      <c r="DW24" s="774">
        <v>47.4</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177753</v>
      </c>
      <c r="S25" s="664"/>
      <c r="T25" s="664"/>
      <c r="U25" s="664"/>
      <c r="V25" s="664"/>
      <c r="W25" s="664"/>
      <c r="X25" s="664"/>
      <c r="Y25" s="665"/>
      <c r="Z25" s="723">
        <v>1.6</v>
      </c>
      <c r="AA25" s="723"/>
      <c r="AB25" s="723"/>
      <c r="AC25" s="723"/>
      <c r="AD25" s="724">
        <v>6769</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1775939</v>
      </c>
      <c r="CS25" s="662"/>
      <c r="CT25" s="662"/>
      <c r="CU25" s="662"/>
      <c r="CV25" s="662"/>
      <c r="CW25" s="662"/>
      <c r="CX25" s="662"/>
      <c r="CY25" s="663"/>
      <c r="CZ25" s="666">
        <v>16.399999999999999</v>
      </c>
      <c r="DA25" s="695"/>
      <c r="DB25" s="695"/>
      <c r="DC25" s="696"/>
      <c r="DD25" s="669">
        <v>1685847</v>
      </c>
      <c r="DE25" s="662"/>
      <c r="DF25" s="662"/>
      <c r="DG25" s="662"/>
      <c r="DH25" s="662"/>
      <c r="DI25" s="662"/>
      <c r="DJ25" s="662"/>
      <c r="DK25" s="663"/>
      <c r="DL25" s="669">
        <v>1583337</v>
      </c>
      <c r="DM25" s="662"/>
      <c r="DN25" s="662"/>
      <c r="DO25" s="662"/>
      <c r="DP25" s="662"/>
      <c r="DQ25" s="662"/>
      <c r="DR25" s="662"/>
      <c r="DS25" s="662"/>
      <c r="DT25" s="662"/>
      <c r="DU25" s="662"/>
      <c r="DV25" s="663"/>
      <c r="DW25" s="666">
        <v>22.7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11274</v>
      </c>
      <c r="S26" s="664"/>
      <c r="T26" s="664"/>
      <c r="U26" s="664"/>
      <c r="V26" s="664"/>
      <c r="W26" s="664"/>
      <c r="X26" s="664"/>
      <c r="Y26" s="665"/>
      <c r="Z26" s="723">
        <v>0.1</v>
      </c>
      <c r="AA26" s="723"/>
      <c r="AB26" s="723"/>
      <c r="AC26" s="723"/>
      <c r="AD26" s="724" t="s">
        <v>236</v>
      </c>
      <c r="AE26" s="724"/>
      <c r="AF26" s="724"/>
      <c r="AG26" s="724"/>
      <c r="AH26" s="724"/>
      <c r="AI26" s="724"/>
      <c r="AJ26" s="724"/>
      <c r="AK26" s="724"/>
      <c r="AL26" s="666" t="s">
        <v>127</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257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1073614</v>
      </c>
      <c r="CS26" s="664"/>
      <c r="CT26" s="664"/>
      <c r="CU26" s="664"/>
      <c r="CV26" s="664"/>
      <c r="CW26" s="664"/>
      <c r="CX26" s="664"/>
      <c r="CY26" s="665"/>
      <c r="CZ26" s="666">
        <v>9.9</v>
      </c>
      <c r="DA26" s="695"/>
      <c r="DB26" s="695"/>
      <c r="DC26" s="696"/>
      <c r="DD26" s="669">
        <v>988300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844016</v>
      </c>
      <c r="S27" s="664"/>
      <c r="T27" s="664"/>
      <c r="U27" s="664"/>
      <c r="V27" s="664"/>
      <c r="W27" s="664"/>
      <c r="X27" s="664"/>
      <c r="Y27" s="665"/>
      <c r="Z27" s="723">
        <v>7.7</v>
      </c>
      <c r="AA27" s="723"/>
      <c r="AB27" s="723"/>
      <c r="AC27" s="723"/>
      <c r="AD27" s="724" t="s">
        <v>127</v>
      </c>
      <c r="AE27" s="724"/>
      <c r="AF27" s="724"/>
      <c r="AG27" s="724"/>
      <c r="AH27" s="724"/>
      <c r="AI27" s="724"/>
      <c r="AJ27" s="724"/>
      <c r="AK27" s="724"/>
      <c r="AL27" s="666" t="s">
        <v>127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2605228</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1218146</v>
      </c>
      <c r="CS27" s="662"/>
      <c r="CT27" s="662"/>
      <c r="CU27" s="662"/>
      <c r="CV27" s="662"/>
      <c r="CW27" s="662"/>
      <c r="CX27" s="662"/>
      <c r="CY27" s="663"/>
      <c r="CZ27" s="666">
        <v>11.2</v>
      </c>
      <c r="DA27" s="695"/>
      <c r="DB27" s="695"/>
      <c r="DC27" s="696"/>
      <c r="DD27" s="669">
        <v>462331</v>
      </c>
      <c r="DE27" s="662"/>
      <c r="DF27" s="662"/>
      <c r="DG27" s="662"/>
      <c r="DH27" s="662"/>
      <c r="DI27" s="662"/>
      <c r="DJ27" s="662"/>
      <c r="DK27" s="663"/>
      <c r="DL27" s="669">
        <v>457758</v>
      </c>
      <c r="DM27" s="662"/>
      <c r="DN27" s="662"/>
      <c r="DO27" s="662"/>
      <c r="DP27" s="662"/>
      <c r="DQ27" s="662"/>
      <c r="DR27" s="662"/>
      <c r="DS27" s="662"/>
      <c r="DT27" s="662"/>
      <c r="DU27" s="662"/>
      <c r="DV27" s="663"/>
      <c r="DW27" s="666">
        <v>6.6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236</v>
      </c>
      <c r="AA28" s="723"/>
      <c r="AB28" s="723"/>
      <c r="AC28" s="723"/>
      <c r="AD28" s="724" t="s">
        <v>127</v>
      </c>
      <c r="AE28" s="724"/>
      <c r="AF28" s="724"/>
      <c r="AG28" s="724"/>
      <c r="AH28" s="724"/>
      <c r="AI28" s="724"/>
      <c r="AJ28" s="724"/>
      <c r="AK28" s="724"/>
      <c r="AL28" s="666" t="s">
        <v>257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1323702</v>
      </c>
      <c r="CS28" s="664"/>
      <c r="CT28" s="664"/>
      <c r="CU28" s="664"/>
      <c r="CV28" s="664"/>
      <c r="CW28" s="664"/>
      <c r="CX28" s="664"/>
      <c r="CY28" s="665"/>
      <c r="CZ28" s="666">
        <v>12.2</v>
      </c>
      <c r="DA28" s="695"/>
      <c r="DB28" s="695"/>
      <c r="DC28" s="696"/>
      <c r="DD28" s="669">
        <v>1262817</v>
      </c>
      <c r="DE28" s="664"/>
      <c r="DF28" s="664"/>
      <c r="DG28" s="664"/>
      <c r="DH28" s="664"/>
      <c r="DI28" s="664"/>
      <c r="DJ28" s="664"/>
      <c r="DK28" s="665"/>
      <c r="DL28" s="669">
        <v>1262817</v>
      </c>
      <c r="DM28" s="664"/>
      <c r="DN28" s="664"/>
      <c r="DO28" s="664"/>
      <c r="DP28" s="664"/>
      <c r="DQ28" s="664"/>
      <c r="DR28" s="664"/>
      <c r="DS28" s="664"/>
      <c r="DT28" s="664"/>
      <c r="DU28" s="664"/>
      <c r="DV28" s="665"/>
      <c r="DW28" s="666">
        <v>18.100000000000001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610062</v>
      </c>
      <c r="S29" s="664"/>
      <c r="T29" s="664"/>
      <c r="U29" s="664"/>
      <c r="V29" s="664"/>
      <c r="W29" s="664"/>
      <c r="X29" s="664"/>
      <c r="Y29" s="665"/>
      <c r="Z29" s="723">
        <v>5.5</v>
      </c>
      <c r="AA29" s="723"/>
      <c r="AB29" s="723"/>
      <c r="AC29" s="723"/>
      <c r="AD29" s="724" t="s">
        <v>236</v>
      </c>
      <c r="AE29" s="724"/>
      <c r="AF29" s="724"/>
      <c r="AG29" s="724"/>
      <c r="AH29" s="724"/>
      <c r="AI29" s="724"/>
      <c r="AJ29" s="724"/>
      <c r="AK29" s="724"/>
      <c r="AL29" s="666" t="s">
        <v>257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69</v>
      </c>
      <c r="CG29" s="702"/>
      <c r="CH29" s="702"/>
      <c r="CI29" s="702"/>
      <c r="CJ29" s="702"/>
      <c r="CK29" s="702"/>
      <c r="CL29" s="702"/>
      <c r="CM29" s="702"/>
      <c r="CN29" s="702"/>
      <c r="CO29" s="702"/>
      <c r="CP29" s="702"/>
      <c r="CQ29" s="703"/>
      <c r="CR29" s="661">
        <v>1323702</v>
      </c>
      <c r="CS29" s="662"/>
      <c r="CT29" s="662"/>
      <c r="CU29" s="662"/>
      <c r="CV29" s="662"/>
      <c r="CW29" s="662"/>
      <c r="CX29" s="662"/>
      <c r="CY29" s="663"/>
      <c r="CZ29" s="666">
        <v>12.2</v>
      </c>
      <c r="DA29" s="695"/>
      <c r="DB29" s="695"/>
      <c r="DC29" s="696"/>
      <c r="DD29" s="669">
        <v>1262817</v>
      </c>
      <c r="DE29" s="662"/>
      <c r="DF29" s="662"/>
      <c r="DG29" s="662"/>
      <c r="DH29" s="662"/>
      <c r="DI29" s="662"/>
      <c r="DJ29" s="662"/>
      <c r="DK29" s="663"/>
      <c r="DL29" s="669">
        <v>1262817</v>
      </c>
      <c r="DM29" s="662"/>
      <c r="DN29" s="662"/>
      <c r="DO29" s="662"/>
      <c r="DP29" s="662"/>
      <c r="DQ29" s="662"/>
      <c r="DR29" s="662"/>
      <c r="DS29" s="662"/>
      <c r="DT29" s="662"/>
      <c r="DU29" s="662"/>
      <c r="DV29" s="663"/>
      <c r="DW29" s="666">
        <v>18.100000000000001</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25263</v>
      </c>
      <c r="S30" s="664"/>
      <c r="T30" s="664"/>
      <c r="U30" s="664"/>
      <c r="V30" s="664"/>
      <c r="W30" s="664"/>
      <c r="X30" s="664"/>
      <c r="Y30" s="665"/>
      <c r="Z30" s="723">
        <v>0.2</v>
      </c>
      <c r="AA30" s="723"/>
      <c r="AB30" s="723"/>
      <c r="AC30" s="723"/>
      <c r="AD30" s="724">
        <v>8014</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98.9</v>
      </c>
      <c r="BH30" s="742"/>
      <c r="BI30" s="742"/>
      <c r="BJ30" s="742"/>
      <c r="BK30" s="742"/>
      <c r="BL30" s="742"/>
      <c r="BM30" s="743">
        <v>96.5</v>
      </c>
      <c r="BN30" s="742"/>
      <c r="BO30" s="742"/>
      <c r="BP30" s="742"/>
      <c r="BQ30" s="744"/>
      <c r="BR30" s="741">
        <v>98.8</v>
      </c>
      <c r="BS30" s="742"/>
      <c r="BT30" s="742"/>
      <c r="BU30" s="742"/>
      <c r="BV30" s="742"/>
      <c r="BW30" s="742"/>
      <c r="BX30" s="743">
        <v>96.1</v>
      </c>
      <c r="BY30" s="742"/>
      <c r="BZ30" s="742"/>
      <c r="CA30" s="742"/>
      <c r="CB30" s="744"/>
      <c r="CD30" s="747"/>
      <c r="CE30" s="748"/>
      <c r="CF30" s="705" t="s">
        <v>311</v>
      </c>
      <c r="CG30" s="702"/>
      <c r="CH30" s="702"/>
      <c r="CI30" s="702"/>
      <c r="CJ30" s="702"/>
      <c r="CK30" s="702"/>
      <c r="CL30" s="702"/>
      <c r="CM30" s="702"/>
      <c r="CN30" s="702"/>
      <c r="CO30" s="702"/>
      <c r="CP30" s="702"/>
      <c r="CQ30" s="703"/>
      <c r="CR30" s="661">
        <v>1246571</v>
      </c>
      <c r="CS30" s="664"/>
      <c r="CT30" s="664"/>
      <c r="CU30" s="664"/>
      <c r="CV30" s="664"/>
      <c r="CW30" s="664"/>
      <c r="CX30" s="664"/>
      <c r="CY30" s="665"/>
      <c r="CZ30" s="666">
        <v>11.5</v>
      </c>
      <c r="DA30" s="695"/>
      <c r="DB30" s="695"/>
      <c r="DC30" s="696"/>
      <c r="DD30" s="669">
        <v>1186380</v>
      </c>
      <c r="DE30" s="664"/>
      <c r="DF30" s="664"/>
      <c r="DG30" s="664"/>
      <c r="DH30" s="664"/>
      <c r="DI30" s="664"/>
      <c r="DJ30" s="664"/>
      <c r="DK30" s="665"/>
      <c r="DL30" s="669">
        <v>1186380</v>
      </c>
      <c r="DM30" s="664"/>
      <c r="DN30" s="664"/>
      <c r="DO30" s="664"/>
      <c r="DP30" s="664"/>
      <c r="DQ30" s="664"/>
      <c r="DR30" s="664"/>
      <c r="DS30" s="664"/>
      <c r="DT30" s="664"/>
      <c r="DU30" s="664"/>
      <c r="DV30" s="665"/>
      <c r="DW30" s="666">
        <v>17</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7110</v>
      </c>
      <c r="S31" s="664"/>
      <c r="T31" s="664"/>
      <c r="U31" s="664"/>
      <c r="V31" s="664"/>
      <c r="W31" s="664"/>
      <c r="X31" s="664"/>
      <c r="Y31" s="665"/>
      <c r="Z31" s="723">
        <v>0.1</v>
      </c>
      <c r="AA31" s="723"/>
      <c r="AB31" s="723"/>
      <c r="AC31" s="723"/>
      <c r="AD31" s="724" t="s">
        <v>236</v>
      </c>
      <c r="AE31" s="724"/>
      <c r="AF31" s="724"/>
      <c r="AG31" s="724"/>
      <c r="AH31" s="724"/>
      <c r="AI31" s="724"/>
      <c r="AJ31" s="724"/>
      <c r="AK31" s="724"/>
      <c r="AL31" s="666" t="s">
        <v>173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99.1</v>
      </c>
      <c r="BH31" s="662"/>
      <c r="BI31" s="662"/>
      <c r="BJ31" s="662"/>
      <c r="BK31" s="662"/>
      <c r="BL31" s="662"/>
      <c r="BM31" s="667">
        <v>97.5</v>
      </c>
      <c r="BN31" s="740"/>
      <c r="BO31" s="740"/>
      <c r="BP31" s="740"/>
      <c r="BQ31" s="701"/>
      <c r="BR31" s="739">
        <v>99</v>
      </c>
      <c r="BS31" s="662"/>
      <c r="BT31" s="662"/>
      <c r="BU31" s="662"/>
      <c r="BV31" s="662"/>
      <c r="BW31" s="662"/>
      <c r="BX31" s="667">
        <v>97.3</v>
      </c>
      <c r="BY31" s="740"/>
      <c r="BZ31" s="740"/>
      <c r="CA31" s="740"/>
      <c r="CB31" s="701"/>
      <c r="CD31" s="747"/>
      <c r="CE31" s="748"/>
      <c r="CF31" s="705" t="s">
        <v>315</v>
      </c>
      <c r="CG31" s="702"/>
      <c r="CH31" s="702"/>
      <c r="CI31" s="702"/>
      <c r="CJ31" s="702"/>
      <c r="CK31" s="702"/>
      <c r="CL31" s="702"/>
      <c r="CM31" s="702"/>
      <c r="CN31" s="702"/>
      <c r="CO31" s="702"/>
      <c r="CP31" s="702"/>
      <c r="CQ31" s="703"/>
      <c r="CR31" s="661">
        <v>77131</v>
      </c>
      <c r="CS31" s="662"/>
      <c r="CT31" s="662"/>
      <c r="CU31" s="662"/>
      <c r="CV31" s="662"/>
      <c r="CW31" s="662"/>
      <c r="CX31" s="662"/>
      <c r="CY31" s="663"/>
      <c r="CZ31" s="666">
        <v>0.7</v>
      </c>
      <c r="DA31" s="695"/>
      <c r="DB31" s="695"/>
      <c r="DC31" s="696"/>
      <c r="DD31" s="669">
        <v>76437</v>
      </c>
      <c r="DE31" s="662"/>
      <c r="DF31" s="662"/>
      <c r="DG31" s="662"/>
      <c r="DH31" s="662"/>
      <c r="DI31" s="662"/>
      <c r="DJ31" s="662"/>
      <c r="DK31" s="663"/>
      <c r="DL31" s="669">
        <v>76437</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589251</v>
      </c>
      <c r="S32" s="664"/>
      <c r="T32" s="664"/>
      <c r="U32" s="664"/>
      <c r="V32" s="664"/>
      <c r="W32" s="664"/>
      <c r="X32" s="664"/>
      <c r="Y32" s="665"/>
      <c r="Z32" s="723">
        <v>5.3</v>
      </c>
      <c r="AA32" s="723"/>
      <c r="AB32" s="723"/>
      <c r="AC32" s="723"/>
      <c r="AD32" s="724" t="s">
        <v>127</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98.6</v>
      </c>
      <c r="BH32" s="677"/>
      <c r="BI32" s="677"/>
      <c r="BJ32" s="677"/>
      <c r="BK32" s="677"/>
      <c r="BL32" s="677"/>
      <c r="BM32" s="721">
        <v>95.1</v>
      </c>
      <c r="BN32" s="677"/>
      <c r="BO32" s="677"/>
      <c r="BP32" s="677"/>
      <c r="BQ32" s="714"/>
      <c r="BR32" s="738">
        <v>98.5</v>
      </c>
      <c r="BS32" s="677"/>
      <c r="BT32" s="677"/>
      <c r="BU32" s="677"/>
      <c r="BV32" s="677"/>
      <c r="BW32" s="677"/>
      <c r="BX32" s="721">
        <v>94.5</v>
      </c>
      <c r="BY32" s="677"/>
      <c r="BZ32" s="677"/>
      <c r="CA32" s="677"/>
      <c r="CB32" s="714"/>
      <c r="CD32" s="749"/>
      <c r="CE32" s="750"/>
      <c r="CF32" s="705" t="s">
        <v>318</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127</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85691</v>
      </c>
      <c r="S33" s="664"/>
      <c r="T33" s="664"/>
      <c r="U33" s="664"/>
      <c r="V33" s="664"/>
      <c r="W33" s="664"/>
      <c r="X33" s="664"/>
      <c r="Y33" s="665"/>
      <c r="Z33" s="723">
        <v>0.8</v>
      </c>
      <c r="AA33" s="723"/>
      <c r="AB33" s="723"/>
      <c r="AC33" s="723"/>
      <c r="AD33" s="724" t="s">
        <v>127</v>
      </c>
      <c r="AE33" s="724"/>
      <c r="AF33" s="724"/>
      <c r="AG33" s="724"/>
      <c r="AH33" s="724"/>
      <c r="AI33" s="724"/>
      <c r="AJ33" s="724"/>
      <c r="AK33" s="724"/>
      <c r="AL33" s="666" t="s">
        <v>257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5598541</v>
      </c>
      <c r="CS33" s="662"/>
      <c r="CT33" s="662"/>
      <c r="CU33" s="662"/>
      <c r="CV33" s="662"/>
      <c r="CW33" s="662"/>
      <c r="CX33" s="662"/>
      <c r="CY33" s="663"/>
      <c r="CZ33" s="666">
        <v>51.6</v>
      </c>
      <c r="DA33" s="695"/>
      <c r="DB33" s="695"/>
      <c r="DC33" s="696"/>
      <c r="DD33" s="669">
        <v>4392584</v>
      </c>
      <c r="DE33" s="662"/>
      <c r="DF33" s="662"/>
      <c r="DG33" s="662"/>
      <c r="DH33" s="662"/>
      <c r="DI33" s="662"/>
      <c r="DJ33" s="662"/>
      <c r="DK33" s="663"/>
      <c r="DL33" s="669">
        <v>3082188</v>
      </c>
      <c r="DM33" s="662"/>
      <c r="DN33" s="662"/>
      <c r="DO33" s="662"/>
      <c r="DP33" s="662"/>
      <c r="DQ33" s="662"/>
      <c r="DR33" s="662"/>
      <c r="DS33" s="662"/>
      <c r="DT33" s="662"/>
      <c r="DU33" s="662"/>
      <c r="DV33" s="663"/>
      <c r="DW33" s="666">
        <v>44.2</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292868</v>
      </c>
      <c r="S34" s="664"/>
      <c r="T34" s="664"/>
      <c r="U34" s="664"/>
      <c r="V34" s="664"/>
      <c r="W34" s="664"/>
      <c r="X34" s="664"/>
      <c r="Y34" s="665"/>
      <c r="Z34" s="723">
        <v>2.7</v>
      </c>
      <c r="AA34" s="723"/>
      <c r="AB34" s="723"/>
      <c r="AC34" s="723"/>
      <c r="AD34" s="724">
        <v>1</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1628683</v>
      </c>
      <c r="CS34" s="664"/>
      <c r="CT34" s="664"/>
      <c r="CU34" s="664"/>
      <c r="CV34" s="664"/>
      <c r="CW34" s="664"/>
      <c r="CX34" s="664"/>
      <c r="CY34" s="665"/>
      <c r="CZ34" s="666">
        <v>15</v>
      </c>
      <c r="DA34" s="695"/>
      <c r="DB34" s="695"/>
      <c r="DC34" s="696"/>
      <c r="DD34" s="669">
        <v>1255175</v>
      </c>
      <c r="DE34" s="664"/>
      <c r="DF34" s="664"/>
      <c r="DG34" s="664"/>
      <c r="DH34" s="664"/>
      <c r="DI34" s="664"/>
      <c r="DJ34" s="664"/>
      <c r="DK34" s="665"/>
      <c r="DL34" s="669">
        <v>983653</v>
      </c>
      <c r="DM34" s="664"/>
      <c r="DN34" s="664"/>
      <c r="DO34" s="664"/>
      <c r="DP34" s="664"/>
      <c r="DQ34" s="664"/>
      <c r="DR34" s="664"/>
      <c r="DS34" s="664"/>
      <c r="DT34" s="664"/>
      <c r="DU34" s="664"/>
      <c r="DV34" s="665"/>
      <c r="DW34" s="666">
        <v>14.1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1064786</v>
      </c>
      <c r="S35" s="664"/>
      <c r="T35" s="664"/>
      <c r="U35" s="664"/>
      <c r="V35" s="664"/>
      <c r="W35" s="664"/>
      <c r="X35" s="664"/>
      <c r="Y35" s="665"/>
      <c r="Z35" s="723">
        <v>9.6999999999999993</v>
      </c>
      <c r="AA35" s="723"/>
      <c r="AB35" s="723"/>
      <c r="AC35" s="723"/>
      <c r="AD35" s="724" t="s">
        <v>127</v>
      </c>
      <c r="AE35" s="724"/>
      <c r="AF35" s="724"/>
      <c r="AG35" s="724"/>
      <c r="AH35" s="724"/>
      <c r="AI35" s="724"/>
      <c r="AJ35" s="724"/>
      <c r="AK35" s="724"/>
      <c r="AL35" s="666" t="s">
        <v>127</v>
      </c>
      <c r="AM35" s="667"/>
      <c r="AN35" s="667"/>
      <c r="AO35" s="725"/>
      <c r="AP35" s="234"/>
      <c r="AQ35" s="729" t="s">
        <v>326</v>
      </c>
      <c r="AR35" s="730"/>
      <c r="AS35" s="730"/>
      <c r="AT35" s="730"/>
      <c r="AU35" s="730"/>
      <c r="AV35" s="730"/>
      <c r="AW35" s="730"/>
      <c r="AX35" s="730"/>
      <c r="AY35" s="731"/>
      <c r="AZ35" s="726">
        <v>1596021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43600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144569</v>
      </c>
      <c r="CS35" s="662"/>
      <c r="CT35" s="662"/>
      <c r="CU35" s="662"/>
      <c r="CV35" s="662"/>
      <c r="CW35" s="662"/>
      <c r="CX35" s="662"/>
      <c r="CY35" s="663"/>
      <c r="CZ35" s="666">
        <v>1.3</v>
      </c>
      <c r="DA35" s="695"/>
      <c r="DB35" s="695"/>
      <c r="DC35" s="696"/>
      <c r="DD35" s="669">
        <v>127634</v>
      </c>
      <c r="DE35" s="662"/>
      <c r="DF35" s="662"/>
      <c r="DG35" s="662"/>
      <c r="DH35" s="662"/>
      <c r="DI35" s="662"/>
      <c r="DJ35" s="662"/>
      <c r="DK35" s="663"/>
      <c r="DL35" s="669">
        <v>103822</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330</v>
      </c>
      <c r="AR36" s="699"/>
      <c r="AS36" s="699"/>
      <c r="AT36" s="699"/>
      <c r="AU36" s="699"/>
      <c r="AV36" s="699"/>
      <c r="AW36" s="699"/>
      <c r="AX36" s="699"/>
      <c r="AY36" s="700"/>
      <c r="AZ36" s="661">
        <v>424613</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33459</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2703315</v>
      </c>
      <c r="CS36" s="664"/>
      <c r="CT36" s="664"/>
      <c r="CU36" s="664"/>
      <c r="CV36" s="664"/>
      <c r="CW36" s="664"/>
      <c r="CX36" s="664"/>
      <c r="CY36" s="665"/>
      <c r="CZ36" s="666">
        <v>24.9</v>
      </c>
      <c r="DA36" s="695"/>
      <c r="DB36" s="695"/>
      <c r="DC36" s="696"/>
      <c r="DD36" s="669">
        <v>2125798</v>
      </c>
      <c r="DE36" s="664"/>
      <c r="DF36" s="664"/>
      <c r="DG36" s="664"/>
      <c r="DH36" s="664"/>
      <c r="DI36" s="664"/>
      <c r="DJ36" s="664"/>
      <c r="DK36" s="665"/>
      <c r="DL36" s="669">
        <v>1279255</v>
      </c>
      <c r="DM36" s="664"/>
      <c r="DN36" s="664"/>
      <c r="DO36" s="664"/>
      <c r="DP36" s="664"/>
      <c r="DQ36" s="664"/>
      <c r="DR36" s="664"/>
      <c r="DS36" s="664"/>
      <c r="DT36" s="664"/>
      <c r="DU36" s="664"/>
      <c r="DV36" s="665"/>
      <c r="DW36" s="666">
        <v>18.3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344886</v>
      </c>
      <c r="S37" s="664"/>
      <c r="T37" s="664"/>
      <c r="U37" s="664"/>
      <c r="V37" s="664"/>
      <c r="W37" s="664"/>
      <c r="X37" s="664"/>
      <c r="Y37" s="665"/>
      <c r="Z37" s="723">
        <v>3.1</v>
      </c>
      <c r="AA37" s="723"/>
      <c r="AB37" s="723"/>
      <c r="AC37" s="723"/>
      <c r="AD37" s="724" t="s">
        <v>236</v>
      </c>
      <c r="AE37" s="724"/>
      <c r="AF37" s="724"/>
      <c r="AG37" s="724"/>
      <c r="AH37" s="724"/>
      <c r="AI37" s="724"/>
      <c r="AJ37" s="724"/>
      <c r="AK37" s="724"/>
      <c r="AL37" s="666" t="s">
        <v>257</v>
      </c>
      <c r="AM37" s="667"/>
      <c r="AN37" s="667"/>
      <c r="AO37" s="725"/>
      <c r="AQ37" s="698" t="s">
        <v>334</v>
      </c>
      <c r="AR37" s="699"/>
      <c r="AS37" s="699"/>
      <c r="AT37" s="699"/>
      <c r="AU37" s="699"/>
      <c r="AV37" s="699"/>
      <c r="AW37" s="699"/>
      <c r="AX37" s="699"/>
      <c r="AY37" s="700"/>
      <c r="AZ37" s="661">
        <v>257878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3461</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1415044</v>
      </c>
      <c r="CS37" s="662"/>
      <c r="CT37" s="662"/>
      <c r="CU37" s="662"/>
      <c r="CV37" s="662"/>
      <c r="CW37" s="662"/>
      <c r="CX37" s="662"/>
      <c r="CY37" s="663"/>
      <c r="CZ37" s="666">
        <v>13.1</v>
      </c>
      <c r="DA37" s="695"/>
      <c r="DB37" s="695"/>
      <c r="DC37" s="696"/>
      <c r="DD37" s="669">
        <v>1123644</v>
      </c>
      <c r="DE37" s="662"/>
      <c r="DF37" s="662"/>
      <c r="DG37" s="662"/>
      <c r="DH37" s="662"/>
      <c r="DI37" s="662"/>
      <c r="DJ37" s="662"/>
      <c r="DK37" s="663"/>
      <c r="DL37" s="669">
        <v>655629</v>
      </c>
      <c r="DM37" s="662"/>
      <c r="DN37" s="662"/>
      <c r="DO37" s="662"/>
      <c r="DP37" s="662"/>
      <c r="DQ37" s="662"/>
      <c r="DR37" s="662"/>
      <c r="DS37" s="662"/>
      <c r="DT37" s="662"/>
      <c r="DU37" s="662"/>
      <c r="DV37" s="663"/>
      <c r="DW37" s="666">
        <v>9.4</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11014802</v>
      </c>
      <c r="S38" s="713"/>
      <c r="T38" s="713"/>
      <c r="U38" s="713"/>
      <c r="V38" s="713"/>
      <c r="W38" s="713"/>
      <c r="X38" s="713"/>
      <c r="Y38" s="718"/>
      <c r="Z38" s="719">
        <v>100</v>
      </c>
      <c r="AA38" s="719"/>
      <c r="AB38" s="719"/>
      <c r="AC38" s="719"/>
      <c r="AD38" s="720">
        <v>6632358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13603</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5763</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899927</v>
      </c>
      <c r="CS38" s="664"/>
      <c r="CT38" s="664"/>
      <c r="CU38" s="664"/>
      <c r="CV38" s="664"/>
      <c r="CW38" s="664"/>
      <c r="CX38" s="664"/>
      <c r="CY38" s="665"/>
      <c r="CZ38" s="666">
        <v>8.3000000000000007</v>
      </c>
      <c r="DA38" s="695"/>
      <c r="DB38" s="695"/>
      <c r="DC38" s="696"/>
      <c r="DD38" s="669">
        <v>749983</v>
      </c>
      <c r="DE38" s="664"/>
      <c r="DF38" s="664"/>
      <c r="DG38" s="664"/>
      <c r="DH38" s="664"/>
      <c r="DI38" s="664"/>
      <c r="DJ38" s="664"/>
      <c r="DK38" s="665"/>
      <c r="DL38" s="669">
        <v>715458</v>
      </c>
      <c r="DM38" s="664"/>
      <c r="DN38" s="664"/>
      <c r="DO38" s="664"/>
      <c r="DP38" s="664"/>
      <c r="DQ38" s="664"/>
      <c r="DR38" s="664"/>
      <c r="DS38" s="664"/>
      <c r="DT38" s="664"/>
      <c r="DU38" s="664"/>
      <c r="DV38" s="665"/>
      <c r="DW38" s="666">
        <v>10.3</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127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156948</v>
      </c>
      <c r="CS39" s="662"/>
      <c r="CT39" s="662"/>
      <c r="CU39" s="662"/>
      <c r="CV39" s="662"/>
      <c r="CW39" s="662"/>
      <c r="CX39" s="662"/>
      <c r="CY39" s="663"/>
      <c r="CZ39" s="666">
        <v>1.4</v>
      </c>
      <c r="DA39" s="695"/>
      <c r="DB39" s="695"/>
      <c r="DC39" s="696"/>
      <c r="DD39" s="669">
        <v>132863</v>
      </c>
      <c r="DE39" s="662"/>
      <c r="DF39" s="662"/>
      <c r="DG39" s="662"/>
      <c r="DH39" s="662"/>
      <c r="DI39" s="662"/>
      <c r="DJ39" s="662"/>
      <c r="DK39" s="663"/>
      <c r="DL39" s="669" t="s">
        <v>236</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188088</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257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65099</v>
      </c>
      <c r="CS40" s="664"/>
      <c r="CT40" s="664"/>
      <c r="CU40" s="664"/>
      <c r="CV40" s="664"/>
      <c r="CW40" s="664"/>
      <c r="CX40" s="664"/>
      <c r="CY40" s="665"/>
      <c r="CZ40" s="666">
        <v>0.6</v>
      </c>
      <c r="DA40" s="695"/>
      <c r="DB40" s="695"/>
      <c r="DC40" s="696"/>
      <c r="DD40" s="669">
        <v>1131</v>
      </c>
      <c r="DE40" s="664"/>
      <c r="DF40" s="664"/>
      <c r="DG40" s="664"/>
      <c r="DH40" s="664"/>
      <c r="DI40" s="664"/>
      <c r="DJ40" s="664"/>
      <c r="DK40" s="665"/>
      <c r="DL40" s="669" t="s">
        <v>236</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711839</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330</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257</v>
      </c>
      <c r="DA41" s="695"/>
      <c r="DB41" s="695"/>
      <c r="DC41" s="696"/>
      <c r="DD41" s="669" t="s">
        <v>257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925284</v>
      </c>
      <c r="CS42" s="664"/>
      <c r="CT42" s="664"/>
      <c r="CU42" s="664"/>
      <c r="CV42" s="664"/>
      <c r="CW42" s="664"/>
      <c r="CX42" s="664"/>
      <c r="CY42" s="665"/>
      <c r="CZ42" s="666">
        <v>8.5</v>
      </c>
      <c r="DA42" s="667"/>
      <c r="DB42" s="667"/>
      <c r="DC42" s="668"/>
      <c r="DD42" s="669">
        <v>202046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12326</v>
      </c>
      <c r="CS43" s="662"/>
      <c r="CT43" s="662"/>
      <c r="CU43" s="662"/>
      <c r="CV43" s="662"/>
      <c r="CW43" s="662"/>
      <c r="CX43" s="662"/>
      <c r="CY43" s="663"/>
      <c r="CZ43" s="666">
        <v>0.1</v>
      </c>
      <c r="DA43" s="695"/>
      <c r="DB43" s="695"/>
      <c r="DC43" s="696"/>
      <c r="DD43" s="669">
        <v>12326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925284</v>
      </c>
      <c r="CS44" s="664"/>
      <c r="CT44" s="664"/>
      <c r="CU44" s="664"/>
      <c r="CV44" s="664"/>
      <c r="CW44" s="664"/>
      <c r="CX44" s="664"/>
      <c r="CY44" s="665"/>
      <c r="CZ44" s="666">
        <v>8.5</v>
      </c>
      <c r="DA44" s="667"/>
      <c r="DB44" s="667"/>
      <c r="DC44" s="668"/>
      <c r="DD44" s="669">
        <v>202046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396132</v>
      </c>
      <c r="CS45" s="662"/>
      <c r="CT45" s="662"/>
      <c r="CU45" s="662"/>
      <c r="CV45" s="662"/>
      <c r="CW45" s="662"/>
      <c r="CX45" s="662"/>
      <c r="CY45" s="663"/>
      <c r="CZ45" s="666">
        <v>3.7</v>
      </c>
      <c r="DA45" s="695"/>
      <c r="DB45" s="695"/>
      <c r="DC45" s="696"/>
      <c r="DD45" s="669">
        <v>14788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480850</v>
      </c>
      <c r="CS46" s="664"/>
      <c r="CT46" s="664"/>
      <c r="CU46" s="664"/>
      <c r="CV46" s="664"/>
      <c r="CW46" s="664"/>
      <c r="CX46" s="664"/>
      <c r="CY46" s="665"/>
      <c r="CZ46" s="666">
        <v>4.4000000000000004</v>
      </c>
      <c r="DA46" s="667"/>
      <c r="DB46" s="667"/>
      <c r="DC46" s="668"/>
      <c r="DD46" s="669">
        <v>182330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257</v>
      </c>
      <c r="CS48" s="664"/>
      <c r="CT48" s="664"/>
      <c r="CU48" s="664"/>
      <c r="CV48" s="664"/>
      <c r="CW48" s="664"/>
      <c r="CX48" s="664"/>
      <c r="CY48" s="665"/>
      <c r="CZ48" s="666" t="s">
        <v>127</v>
      </c>
      <c r="DA48" s="667"/>
      <c r="DB48" s="667"/>
      <c r="DC48" s="668"/>
      <c r="DD48" s="669" t="s">
        <v>257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10841612</v>
      </c>
      <c r="CS49" s="677"/>
      <c r="CT49" s="677"/>
      <c r="CU49" s="677"/>
      <c r="CV49" s="677"/>
      <c r="CW49" s="677"/>
      <c r="CX49" s="677"/>
      <c r="CY49" s="678"/>
      <c r="CZ49" s="679">
        <v>100</v>
      </c>
      <c r="DA49" s="680"/>
      <c r="DB49" s="680"/>
      <c r="DC49" s="681"/>
      <c r="DD49" s="682">
        <v>8005625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yHb+Jf0Hb4scorxc5JIw2rmjWFhKNJtL2dmTpU/JBQgTHl/ajWHzZ+Ra3woeceJ6r8nhmwz8fbvlUAdg6t2xQ==" saltValue="OACY3Z5JQnvNyiwuuFeP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11015</v>
      </c>
      <c r="R7" s="1194"/>
      <c r="S7" s="1194"/>
      <c r="T7" s="1194"/>
      <c r="U7" s="1194"/>
      <c r="V7" s="1194">
        <v>10842</v>
      </c>
      <c r="W7" s="1194"/>
      <c r="X7" s="1194"/>
      <c r="Y7" s="1194"/>
      <c r="Z7" s="1194"/>
      <c r="AA7" s="1194">
        <v>173</v>
      </c>
      <c r="AB7" s="1194"/>
      <c r="AC7" s="1194"/>
      <c r="AD7" s="1194"/>
      <c r="AE7" s="1195"/>
      <c r="AF7" s="1196">
        <v>138</v>
      </c>
      <c r="AG7" s="1197"/>
      <c r="AH7" s="1197"/>
      <c r="AI7" s="1197"/>
      <c r="AJ7" s="1198"/>
      <c r="AK7" s="1180">
        <v>589</v>
      </c>
      <c r="AL7" s="1181"/>
      <c r="AM7" s="1181"/>
      <c r="AN7" s="1181"/>
      <c r="AO7" s="1181"/>
      <c r="AP7" s="1181">
        <v>11014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t="s">
        <v>580</v>
      </c>
      <c r="CI7" s="1178"/>
      <c r="CJ7" s="1178"/>
      <c r="CK7" s="1178"/>
      <c r="CL7" s="1179"/>
      <c r="CM7" s="1177">
        <v>14</v>
      </c>
      <c r="CN7" s="1178"/>
      <c r="CO7" s="1178"/>
      <c r="CP7" s="1178"/>
      <c r="CQ7" s="1179"/>
      <c r="CR7" s="1177">
        <v>12</v>
      </c>
      <c r="CS7" s="1178"/>
      <c r="CT7" s="1178"/>
      <c r="CU7" s="1178"/>
      <c r="CV7" s="1179"/>
      <c r="CW7" s="1177" t="s">
        <v>578</v>
      </c>
      <c r="CX7" s="1178"/>
      <c r="CY7" s="1178"/>
      <c r="CZ7" s="1178"/>
      <c r="DA7" s="1179"/>
      <c r="DB7" s="1177" t="s">
        <v>506</v>
      </c>
      <c r="DC7" s="1178"/>
      <c r="DD7" s="1178"/>
      <c r="DE7" s="1178"/>
      <c r="DF7" s="1179"/>
      <c r="DG7" s="1177" t="s">
        <v>506</v>
      </c>
      <c r="DH7" s="1178"/>
      <c r="DI7" s="1178"/>
      <c r="DJ7" s="1178"/>
      <c r="DK7" s="1179"/>
      <c r="DL7" s="1177" t="s">
        <v>506</v>
      </c>
      <c r="DM7" s="1178"/>
      <c r="DN7" s="1178"/>
      <c r="DO7" s="1178"/>
      <c r="DP7" s="1179"/>
      <c r="DQ7" s="1177" t="s">
        <v>506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11015</v>
      </c>
      <c r="R23" s="1158"/>
      <c r="S23" s="1158"/>
      <c r="T23" s="1158"/>
      <c r="U23" s="1158"/>
      <c r="V23" s="1158">
        <v>10842</v>
      </c>
      <c r="W23" s="1158"/>
      <c r="X23" s="1158"/>
      <c r="Y23" s="1158"/>
      <c r="Z23" s="1158"/>
      <c r="AA23" s="1158">
        <v>173</v>
      </c>
      <c r="AB23" s="1158"/>
      <c r="AC23" s="1158"/>
      <c r="AD23" s="1158"/>
      <c r="AE23" s="1159"/>
      <c r="AF23" s="1160">
        <v>138</v>
      </c>
      <c r="AG23" s="1158"/>
      <c r="AH23" s="1158"/>
      <c r="AI23" s="1158"/>
      <c r="AJ23" s="1161"/>
      <c r="AK23" s="1162"/>
      <c r="AL23" s="1163"/>
      <c r="AM23" s="1163"/>
      <c r="AN23" s="1163"/>
      <c r="AO23" s="1163"/>
      <c r="AP23" s="1158">
        <v>11014</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2836</v>
      </c>
      <c r="R28" s="1143"/>
      <c r="S28" s="1143"/>
      <c r="T28" s="1143"/>
      <c r="U28" s="1143"/>
      <c r="V28" s="1143">
        <v>2792</v>
      </c>
      <c r="W28" s="1143"/>
      <c r="X28" s="1143"/>
      <c r="Y28" s="1143"/>
      <c r="Z28" s="1143"/>
      <c r="AA28" s="1143">
        <v>44</v>
      </c>
      <c r="AB28" s="1143"/>
      <c r="AC28" s="1143"/>
      <c r="AD28" s="1143"/>
      <c r="AE28" s="1144"/>
      <c r="AF28" s="1145">
        <v>44</v>
      </c>
      <c r="AG28" s="1143"/>
      <c r="AH28" s="1143"/>
      <c r="AI28" s="1143"/>
      <c r="AJ28" s="1146"/>
      <c r="AK28" s="1147">
        <v>211</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2491</v>
      </c>
      <c r="R29" s="1133"/>
      <c r="S29" s="1133"/>
      <c r="T29" s="1133"/>
      <c r="U29" s="1133"/>
      <c r="V29" s="1133">
        <v>2427</v>
      </c>
      <c r="W29" s="1133"/>
      <c r="X29" s="1133"/>
      <c r="Y29" s="1133"/>
      <c r="Z29" s="1133"/>
      <c r="AA29" s="1133">
        <v>63</v>
      </c>
      <c r="AB29" s="1133"/>
      <c r="AC29" s="1133"/>
      <c r="AD29" s="1133"/>
      <c r="AE29" s="1134"/>
      <c r="AF29" s="1108">
        <v>63</v>
      </c>
      <c r="AG29" s="1109"/>
      <c r="AH29" s="1109"/>
      <c r="AI29" s="1109"/>
      <c r="AJ29" s="1110"/>
      <c r="AK29" s="1069">
        <v>363</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300</v>
      </c>
      <c r="R30" s="1133"/>
      <c r="S30" s="1133"/>
      <c r="T30" s="1133"/>
      <c r="U30" s="1133"/>
      <c r="V30" s="1133">
        <v>300</v>
      </c>
      <c r="W30" s="1133"/>
      <c r="X30" s="1133"/>
      <c r="Y30" s="1133"/>
      <c r="Z30" s="1133"/>
      <c r="AA30" s="1133">
        <v>0</v>
      </c>
      <c r="AB30" s="1133"/>
      <c r="AC30" s="1133"/>
      <c r="AD30" s="1133"/>
      <c r="AE30" s="1134"/>
      <c r="AF30" s="1108">
        <v>0</v>
      </c>
      <c r="AG30" s="1109"/>
      <c r="AH30" s="1109"/>
      <c r="AI30" s="1109"/>
      <c r="AJ30" s="1110"/>
      <c r="AK30" s="1069">
        <v>89</v>
      </c>
      <c r="AL30" s="1060"/>
      <c r="AM30" s="1060"/>
      <c r="AN30" s="1060"/>
      <c r="AO30" s="1060"/>
      <c r="AP30" s="1060" t="s">
        <v>572</v>
      </c>
      <c r="AQ30" s="1060"/>
      <c r="AR30" s="1060"/>
      <c r="AS30" s="1060"/>
      <c r="AT30" s="1060"/>
      <c r="AU30" s="1060" t="s">
        <v>572</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693</v>
      </c>
      <c r="R31" s="1133"/>
      <c r="S31" s="1133"/>
      <c r="T31" s="1133"/>
      <c r="U31" s="1133"/>
      <c r="V31" s="1133">
        <v>666</v>
      </c>
      <c r="W31" s="1133"/>
      <c r="X31" s="1133"/>
      <c r="Y31" s="1133"/>
      <c r="Z31" s="1133"/>
      <c r="AA31" s="1133">
        <v>27</v>
      </c>
      <c r="AB31" s="1133"/>
      <c r="AC31" s="1133"/>
      <c r="AD31" s="1133"/>
      <c r="AE31" s="1134"/>
      <c r="AF31" s="1108">
        <v>361</v>
      </c>
      <c r="AG31" s="1109"/>
      <c r="AH31" s="1109"/>
      <c r="AI31" s="1109"/>
      <c r="AJ31" s="1110"/>
      <c r="AK31" s="1069">
        <v>14</v>
      </c>
      <c r="AL31" s="1060"/>
      <c r="AM31" s="1060"/>
      <c r="AN31" s="1060"/>
      <c r="AO31" s="1060"/>
      <c r="AP31" s="1060">
        <v>3371</v>
      </c>
      <c r="AQ31" s="1060"/>
      <c r="AR31" s="1060"/>
      <c r="AS31" s="1060"/>
      <c r="AT31" s="1060"/>
      <c r="AU31" s="1060">
        <v>67</v>
      </c>
      <c r="AV31" s="1060"/>
      <c r="AW31" s="1060"/>
      <c r="AX31" s="1060"/>
      <c r="AY31" s="1060"/>
      <c r="AZ31" s="1131" t="s">
        <v>572</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684</v>
      </c>
      <c r="R32" s="1133"/>
      <c r="S32" s="1133"/>
      <c r="T32" s="1133"/>
      <c r="U32" s="1133"/>
      <c r="V32" s="1133">
        <v>680</v>
      </c>
      <c r="W32" s="1133"/>
      <c r="X32" s="1133"/>
      <c r="Y32" s="1133"/>
      <c r="Z32" s="1133"/>
      <c r="AA32" s="1133">
        <v>5</v>
      </c>
      <c r="AB32" s="1133"/>
      <c r="AC32" s="1133"/>
      <c r="AD32" s="1133"/>
      <c r="AE32" s="1134"/>
      <c r="AF32" s="1108">
        <v>213</v>
      </c>
      <c r="AG32" s="1109"/>
      <c r="AH32" s="1109"/>
      <c r="AI32" s="1109"/>
      <c r="AJ32" s="1110"/>
      <c r="AK32" s="1069">
        <v>258</v>
      </c>
      <c r="AL32" s="1060"/>
      <c r="AM32" s="1060"/>
      <c r="AN32" s="1060"/>
      <c r="AO32" s="1060"/>
      <c r="AP32" s="1060">
        <v>522</v>
      </c>
      <c r="AQ32" s="1060"/>
      <c r="AR32" s="1060"/>
      <c r="AS32" s="1060"/>
      <c r="AT32" s="1060"/>
      <c r="AU32" s="1060">
        <v>371</v>
      </c>
      <c r="AV32" s="1060"/>
      <c r="AW32" s="1060"/>
      <c r="AX32" s="1060"/>
      <c r="AY32" s="1060"/>
      <c r="AZ32" s="1131" t="s">
        <v>572</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458</v>
      </c>
      <c r="R33" s="1133"/>
      <c r="S33" s="1133"/>
      <c r="T33" s="1133"/>
      <c r="U33" s="1133"/>
      <c r="V33" s="1133">
        <v>449</v>
      </c>
      <c r="W33" s="1133"/>
      <c r="X33" s="1133"/>
      <c r="Y33" s="1133"/>
      <c r="Z33" s="1133"/>
      <c r="AA33" s="1133">
        <v>8</v>
      </c>
      <c r="AB33" s="1133"/>
      <c r="AC33" s="1133"/>
      <c r="AD33" s="1133"/>
      <c r="AE33" s="1134"/>
      <c r="AF33" s="1108">
        <v>63</v>
      </c>
      <c r="AG33" s="1109"/>
      <c r="AH33" s="1109"/>
      <c r="AI33" s="1109"/>
      <c r="AJ33" s="1110"/>
      <c r="AK33" s="1069">
        <v>214</v>
      </c>
      <c r="AL33" s="1060"/>
      <c r="AM33" s="1060"/>
      <c r="AN33" s="1060"/>
      <c r="AO33" s="1060"/>
      <c r="AP33" s="1060">
        <v>4580</v>
      </c>
      <c r="AQ33" s="1060"/>
      <c r="AR33" s="1060"/>
      <c r="AS33" s="1060"/>
      <c r="AT33" s="1060"/>
      <c r="AU33" s="1060">
        <v>4090</v>
      </c>
      <c r="AV33" s="1060"/>
      <c r="AW33" s="1060"/>
      <c r="AX33" s="1060"/>
      <c r="AY33" s="1060"/>
      <c r="AZ33" s="1131" t="s">
        <v>572</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480</v>
      </c>
      <c r="R34" s="1133"/>
      <c r="S34" s="1133"/>
      <c r="T34" s="1133"/>
      <c r="U34" s="1133"/>
      <c r="V34" s="1133">
        <v>477</v>
      </c>
      <c r="W34" s="1133"/>
      <c r="X34" s="1133"/>
      <c r="Y34" s="1133"/>
      <c r="Z34" s="1133"/>
      <c r="AA34" s="1133">
        <v>3</v>
      </c>
      <c r="AB34" s="1133"/>
      <c r="AC34" s="1133"/>
      <c r="AD34" s="1133"/>
      <c r="AE34" s="1134"/>
      <c r="AF34" s="1108">
        <v>16</v>
      </c>
      <c r="AG34" s="1109"/>
      <c r="AH34" s="1109"/>
      <c r="AI34" s="1109"/>
      <c r="AJ34" s="1110"/>
      <c r="AK34" s="1069">
        <v>210</v>
      </c>
      <c r="AL34" s="1060"/>
      <c r="AM34" s="1060"/>
      <c r="AN34" s="1060"/>
      <c r="AO34" s="1060"/>
      <c r="AP34" s="1060">
        <v>2394</v>
      </c>
      <c r="AQ34" s="1060"/>
      <c r="AR34" s="1060"/>
      <c r="AS34" s="1060"/>
      <c r="AT34" s="1060"/>
      <c r="AU34" s="1060">
        <v>2183</v>
      </c>
      <c r="AV34" s="1060"/>
      <c r="AW34" s="1060"/>
      <c r="AX34" s="1060"/>
      <c r="AY34" s="1060"/>
      <c r="AZ34" s="1131" t="s">
        <v>572</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760</v>
      </c>
      <c r="AG63" s="1048"/>
      <c r="AH63" s="1048"/>
      <c r="AI63" s="1048"/>
      <c r="AJ63" s="1119"/>
      <c r="AK63" s="1120"/>
      <c r="AL63" s="1052"/>
      <c r="AM63" s="1052"/>
      <c r="AN63" s="1052"/>
      <c r="AO63" s="1052"/>
      <c r="AP63" s="1048">
        <v>10866</v>
      </c>
      <c r="AQ63" s="1048"/>
      <c r="AR63" s="1048"/>
      <c r="AS63" s="1048"/>
      <c r="AT63" s="1048"/>
      <c r="AU63" s="1048">
        <v>6712</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391</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12068</v>
      </c>
      <c r="R68" s="1071"/>
      <c r="S68" s="1071"/>
      <c r="T68" s="1071"/>
      <c r="U68" s="1071"/>
      <c r="V68" s="1071">
        <v>11720</v>
      </c>
      <c r="W68" s="1071"/>
      <c r="X68" s="1071"/>
      <c r="Y68" s="1071"/>
      <c r="Z68" s="1071"/>
      <c r="AA68" s="1071">
        <v>347</v>
      </c>
      <c r="AB68" s="1071"/>
      <c r="AC68" s="1071"/>
      <c r="AD68" s="1071"/>
      <c r="AE68" s="1071"/>
      <c r="AF68" s="1071">
        <v>347</v>
      </c>
      <c r="AG68" s="1071"/>
      <c r="AH68" s="1071"/>
      <c r="AI68" s="1071"/>
      <c r="AJ68" s="1071"/>
      <c r="AK68" s="1071" t="s">
        <v>578</v>
      </c>
      <c r="AL68" s="1071"/>
      <c r="AM68" s="1071"/>
      <c r="AN68" s="1071"/>
      <c r="AO68" s="1071"/>
      <c r="AP68" s="1071" t="s">
        <v>578</v>
      </c>
      <c r="AQ68" s="1071"/>
      <c r="AR68" s="1071"/>
      <c r="AS68" s="1071"/>
      <c r="AT68" s="1071"/>
      <c r="AU68" s="1071" t="s">
        <v>578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953</v>
      </c>
      <c r="R69" s="1060"/>
      <c r="S69" s="1060"/>
      <c r="T69" s="1060"/>
      <c r="U69" s="1060"/>
      <c r="V69" s="1060">
        <v>951</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13523</v>
      </c>
      <c r="R70" s="1060"/>
      <c r="S70" s="1060"/>
      <c r="T70" s="1060"/>
      <c r="U70" s="1060"/>
      <c r="V70" s="1060">
        <v>12902</v>
      </c>
      <c r="W70" s="1060"/>
      <c r="X70" s="1060"/>
      <c r="Y70" s="1060"/>
      <c r="Z70" s="1060"/>
      <c r="AA70" s="1060">
        <v>621</v>
      </c>
      <c r="AB70" s="1060"/>
      <c r="AC70" s="1060"/>
      <c r="AD70" s="1060"/>
      <c r="AE70" s="1060"/>
      <c r="AF70" s="1060">
        <v>82</v>
      </c>
      <c r="AG70" s="1060"/>
      <c r="AH70" s="1060"/>
      <c r="AI70" s="1060"/>
      <c r="AJ70" s="1060"/>
      <c r="AK70" s="1060">
        <v>375</v>
      </c>
      <c r="AL70" s="1060"/>
      <c r="AM70" s="1060"/>
      <c r="AN70" s="1060"/>
      <c r="AO70" s="1060"/>
      <c r="AP70" s="1060">
        <v>2490</v>
      </c>
      <c r="AQ70" s="1060"/>
      <c r="AR70" s="1060"/>
      <c r="AS70" s="1060"/>
      <c r="AT70" s="1060"/>
      <c r="AU70" s="1060">
        <v>167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146</v>
      </c>
      <c r="R71" s="1060"/>
      <c r="S71" s="1060"/>
      <c r="T71" s="1060"/>
      <c r="U71" s="1060"/>
      <c r="V71" s="1060">
        <v>138</v>
      </c>
      <c r="W71" s="1060"/>
      <c r="X71" s="1060"/>
      <c r="Y71" s="1060"/>
      <c r="Z71" s="1060"/>
      <c r="AA71" s="1060">
        <v>7</v>
      </c>
      <c r="AB71" s="1060"/>
      <c r="AC71" s="1060"/>
      <c r="AD71" s="1060"/>
      <c r="AE71" s="1060"/>
      <c r="AF71" s="1060">
        <v>7</v>
      </c>
      <c r="AG71" s="1060"/>
      <c r="AH71" s="1060"/>
      <c r="AI71" s="1060"/>
      <c r="AJ71" s="1060"/>
      <c r="AK71" s="1060" t="s">
        <v>578</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269</v>
      </c>
      <c r="R72" s="1060"/>
      <c r="S72" s="1060"/>
      <c r="T72" s="1060"/>
      <c r="U72" s="1060"/>
      <c r="V72" s="1060">
        <v>158</v>
      </c>
      <c r="W72" s="1060"/>
      <c r="X72" s="1060"/>
      <c r="Y72" s="1060"/>
      <c r="Z72" s="1060"/>
      <c r="AA72" s="1060">
        <v>111</v>
      </c>
      <c r="AB72" s="1060"/>
      <c r="AC72" s="1060"/>
      <c r="AD72" s="1060"/>
      <c r="AE72" s="1060"/>
      <c r="AF72" s="1060">
        <v>111</v>
      </c>
      <c r="AG72" s="1060"/>
      <c r="AH72" s="1060"/>
      <c r="AI72" s="1060"/>
      <c r="AJ72" s="1060"/>
      <c r="AK72" s="1060">
        <v>37</v>
      </c>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549</v>
      </c>
      <c r="AG88" s="1048"/>
      <c r="AH88" s="1048"/>
      <c r="AI88" s="1048"/>
      <c r="AJ88" s="1048"/>
      <c r="AK88" s="1052"/>
      <c r="AL88" s="1052"/>
      <c r="AM88" s="1052"/>
      <c r="AN88" s="1052"/>
      <c r="AO88" s="1052"/>
      <c r="AP88" s="1048">
        <v>2490</v>
      </c>
      <c r="AQ88" s="1048"/>
      <c r="AR88" s="1048"/>
      <c r="AS88" s="1048"/>
      <c r="AT88" s="1048"/>
      <c r="AU88" s="1048">
        <v>167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v>
      </c>
      <c r="CS102" s="1040"/>
      <c r="CT102" s="1040"/>
      <c r="CU102" s="1040"/>
      <c r="CV102" s="1041"/>
      <c r="CW102" s="1039" t="s">
        <v>506</v>
      </c>
      <c r="CX102" s="1040"/>
      <c r="CY102" s="1040"/>
      <c r="CZ102" s="1040"/>
      <c r="DA102" s="1041"/>
      <c r="DB102" s="1039" t="s">
        <v>506</v>
      </c>
      <c r="DC102" s="1040"/>
      <c r="DD102" s="1040"/>
      <c r="DE102" s="1040"/>
      <c r="DF102" s="1041"/>
      <c r="DG102" s="1039" t="s">
        <v>506</v>
      </c>
      <c r="DH102" s="1040"/>
      <c r="DI102" s="1040"/>
      <c r="DJ102" s="1040"/>
      <c r="DK102" s="1041"/>
      <c r="DL102" s="1039" t="s">
        <v>506</v>
      </c>
      <c r="DM102" s="1040"/>
      <c r="DN102" s="1040"/>
      <c r="DO102" s="1040"/>
      <c r="DP102" s="1041"/>
      <c r="DQ102" s="1039" t="s">
        <v>506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1399782</v>
      </c>
      <c r="AB110" s="976"/>
      <c r="AC110" s="976"/>
      <c r="AD110" s="976"/>
      <c r="AE110" s="977"/>
      <c r="AF110" s="978">
        <v>1392030</v>
      </c>
      <c r="AG110" s="976"/>
      <c r="AH110" s="976"/>
      <c r="AI110" s="976"/>
      <c r="AJ110" s="977"/>
      <c r="AK110" s="978">
        <v>1323702</v>
      </c>
      <c r="AL110" s="976"/>
      <c r="AM110" s="976"/>
      <c r="AN110" s="976"/>
      <c r="AO110" s="977"/>
      <c r="AP110" s="979">
        <v>22.9</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11878818</v>
      </c>
      <c r="BR110" s="923"/>
      <c r="BS110" s="923"/>
      <c r="BT110" s="923"/>
      <c r="BU110" s="923"/>
      <c r="BV110" s="923">
        <v>11195939</v>
      </c>
      <c r="BW110" s="923"/>
      <c r="BX110" s="923"/>
      <c r="BY110" s="923"/>
      <c r="BZ110" s="923"/>
      <c r="CA110" s="923">
        <v>11014154</v>
      </c>
      <c r="CB110" s="923"/>
      <c r="CC110" s="923"/>
      <c r="CD110" s="923"/>
      <c r="CE110" s="923"/>
      <c r="CF110" s="947">
        <v>190.6</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5082</v>
      </c>
      <c r="BR111" s="895"/>
      <c r="BS111" s="895"/>
      <c r="BT111" s="895"/>
      <c r="BU111" s="895"/>
      <c r="BV111" s="895">
        <v>2541</v>
      </c>
      <c r="BW111" s="895"/>
      <c r="BX111" s="895"/>
      <c r="BY111" s="895"/>
      <c r="BZ111" s="895"/>
      <c r="CA111" s="895" t="s">
        <v>127</v>
      </c>
      <c r="CB111" s="895"/>
      <c r="CC111" s="895"/>
      <c r="CD111" s="895"/>
      <c r="CE111" s="895"/>
      <c r="CF111" s="956" t="s">
        <v>127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7056526</v>
      </c>
      <c r="BR112" s="895"/>
      <c r="BS112" s="895"/>
      <c r="BT112" s="895"/>
      <c r="BU112" s="895"/>
      <c r="BV112" s="895">
        <v>6894434</v>
      </c>
      <c r="BW112" s="895"/>
      <c r="BX112" s="895"/>
      <c r="BY112" s="895"/>
      <c r="BZ112" s="895"/>
      <c r="CA112" s="895">
        <v>6711520</v>
      </c>
      <c r="CB112" s="895"/>
      <c r="CC112" s="895"/>
      <c r="CD112" s="895"/>
      <c r="CE112" s="895"/>
      <c r="CF112" s="956">
        <v>116.2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455880</v>
      </c>
      <c r="AB113" s="1004"/>
      <c r="AC113" s="1004"/>
      <c r="AD113" s="1004"/>
      <c r="AE113" s="1005"/>
      <c r="AF113" s="1006">
        <v>444651</v>
      </c>
      <c r="AG113" s="1004"/>
      <c r="AH113" s="1004"/>
      <c r="AI113" s="1004"/>
      <c r="AJ113" s="1005"/>
      <c r="AK113" s="1006">
        <v>443537</v>
      </c>
      <c r="AL113" s="1004"/>
      <c r="AM113" s="1004"/>
      <c r="AN113" s="1004"/>
      <c r="AO113" s="1005"/>
      <c r="AP113" s="1007">
        <v>7.7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127952</v>
      </c>
      <c r="BR113" s="895"/>
      <c r="BS113" s="895"/>
      <c r="BT113" s="895"/>
      <c r="BU113" s="895"/>
      <c r="BV113" s="895">
        <v>142615</v>
      </c>
      <c r="BW113" s="895"/>
      <c r="BX113" s="895"/>
      <c r="BY113" s="895"/>
      <c r="BZ113" s="895"/>
      <c r="CA113" s="895">
        <v>166861</v>
      </c>
      <c r="CB113" s="895"/>
      <c r="CC113" s="895"/>
      <c r="CD113" s="895"/>
      <c r="CE113" s="895"/>
      <c r="CF113" s="956">
        <v>2.9</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29677</v>
      </c>
      <c r="AB114" s="858"/>
      <c r="AC114" s="858"/>
      <c r="AD114" s="858"/>
      <c r="AE114" s="859"/>
      <c r="AF114" s="860">
        <v>38264</v>
      </c>
      <c r="AG114" s="858"/>
      <c r="AH114" s="858"/>
      <c r="AI114" s="858"/>
      <c r="AJ114" s="859"/>
      <c r="AK114" s="860">
        <v>42352</v>
      </c>
      <c r="AL114" s="858"/>
      <c r="AM114" s="858"/>
      <c r="AN114" s="858"/>
      <c r="AO114" s="859"/>
      <c r="AP114" s="905">
        <v>0.7</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2372568</v>
      </c>
      <c r="BR114" s="895"/>
      <c r="BS114" s="895"/>
      <c r="BT114" s="895"/>
      <c r="BU114" s="895"/>
      <c r="BV114" s="895">
        <v>2210564</v>
      </c>
      <c r="BW114" s="895"/>
      <c r="BX114" s="895"/>
      <c r="BY114" s="895"/>
      <c r="BZ114" s="895"/>
      <c r="CA114" s="895">
        <v>2053375</v>
      </c>
      <c r="CB114" s="895"/>
      <c r="CC114" s="895"/>
      <c r="CD114" s="895"/>
      <c r="CE114" s="895"/>
      <c r="CF114" s="956">
        <v>35.5</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3653</v>
      </c>
      <c r="AB115" s="1004"/>
      <c r="AC115" s="1004"/>
      <c r="AD115" s="1004"/>
      <c r="AE115" s="1005"/>
      <c r="AF115" s="1006">
        <v>3703</v>
      </c>
      <c r="AG115" s="1004"/>
      <c r="AH115" s="1004"/>
      <c r="AI115" s="1004"/>
      <c r="AJ115" s="1005"/>
      <c r="AK115" s="1006">
        <v>4502</v>
      </c>
      <c r="AL115" s="1004"/>
      <c r="AM115" s="1004"/>
      <c r="AN115" s="1004"/>
      <c r="AO115" s="1005"/>
      <c r="AP115" s="1007">
        <v>0.1</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1888992</v>
      </c>
      <c r="AB117" s="990"/>
      <c r="AC117" s="990"/>
      <c r="AD117" s="990"/>
      <c r="AE117" s="991"/>
      <c r="AF117" s="992">
        <v>1878648</v>
      </c>
      <c r="AG117" s="990"/>
      <c r="AH117" s="990"/>
      <c r="AI117" s="990"/>
      <c r="AJ117" s="991"/>
      <c r="AK117" s="992">
        <v>1814093</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21440946</v>
      </c>
      <c r="BR119" s="926"/>
      <c r="BS119" s="926"/>
      <c r="BT119" s="926"/>
      <c r="BU119" s="926"/>
      <c r="BV119" s="926">
        <v>20446093</v>
      </c>
      <c r="BW119" s="926"/>
      <c r="BX119" s="926"/>
      <c r="BY119" s="926"/>
      <c r="BZ119" s="926"/>
      <c r="CA119" s="926">
        <v>19945910</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5082</v>
      </c>
      <c r="DH119" s="841"/>
      <c r="DI119" s="841"/>
      <c r="DJ119" s="841"/>
      <c r="DK119" s="842"/>
      <c r="DL119" s="843">
        <v>2541</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2914982</v>
      </c>
      <c r="BR120" s="923"/>
      <c r="BS120" s="923"/>
      <c r="BT120" s="923"/>
      <c r="BU120" s="923"/>
      <c r="BV120" s="923">
        <v>3288222</v>
      </c>
      <c r="BW120" s="923"/>
      <c r="BX120" s="923"/>
      <c r="BY120" s="923"/>
      <c r="BZ120" s="923"/>
      <c r="CA120" s="923">
        <v>3139901</v>
      </c>
      <c r="CB120" s="923"/>
      <c r="CC120" s="923"/>
      <c r="CD120" s="923"/>
      <c r="CE120" s="923"/>
      <c r="CF120" s="947">
        <v>54.3</v>
      </c>
      <c r="CG120" s="948"/>
      <c r="CH120" s="948"/>
      <c r="CI120" s="948"/>
      <c r="CJ120" s="948"/>
      <c r="CK120" s="949" t="s">
        <v>462</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4058814</v>
      </c>
      <c r="DH120" s="923"/>
      <c r="DI120" s="923"/>
      <c r="DJ120" s="923"/>
      <c r="DK120" s="923"/>
      <c r="DL120" s="923">
        <v>4092818</v>
      </c>
      <c r="DM120" s="923"/>
      <c r="DN120" s="923"/>
      <c r="DO120" s="923"/>
      <c r="DP120" s="923"/>
      <c r="DQ120" s="923">
        <v>4089792</v>
      </c>
      <c r="DR120" s="923"/>
      <c r="DS120" s="923"/>
      <c r="DT120" s="923"/>
      <c r="DU120" s="923"/>
      <c r="DV120" s="924">
        <v>70.8</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1893811</v>
      </c>
      <c r="BR121" s="895"/>
      <c r="BS121" s="895"/>
      <c r="BT121" s="895"/>
      <c r="BU121" s="895"/>
      <c r="BV121" s="895">
        <v>2085327</v>
      </c>
      <c r="BW121" s="895"/>
      <c r="BX121" s="895"/>
      <c r="BY121" s="895"/>
      <c r="BZ121" s="895"/>
      <c r="CA121" s="895">
        <v>2045839</v>
      </c>
      <c r="CB121" s="895"/>
      <c r="CC121" s="895"/>
      <c r="CD121" s="895"/>
      <c r="CE121" s="895"/>
      <c r="CF121" s="956">
        <v>35.4</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2510454</v>
      </c>
      <c r="DH121" s="895"/>
      <c r="DI121" s="895"/>
      <c r="DJ121" s="895"/>
      <c r="DK121" s="895"/>
      <c r="DL121" s="895">
        <v>2342771</v>
      </c>
      <c r="DM121" s="895"/>
      <c r="DN121" s="895"/>
      <c r="DO121" s="895"/>
      <c r="DP121" s="895"/>
      <c r="DQ121" s="895">
        <v>2182878</v>
      </c>
      <c r="DR121" s="895"/>
      <c r="DS121" s="895"/>
      <c r="DT121" s="895"/>
      <c r="DU121" s="895"/>
      <c r="DV121" s="872">
        <v>37.799999999999997</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12825739</v>
      </c>
      <c r="BR122" s="926"/>
      <c r="BS122" s="926"/>
      <c r="BT122" s="926"/>
      <c r="BU122" s="926"/>
      <c r="BV122" s="926">
        <v>12342165</v>
      </c>
      <c r="BW122" s="926"/>
      <c r="BX122" s="926"/>
      <c r="BY122" s="926"/>
      <c r="BZ122" s="926"/>
      <c r="CA122" s="926">
        <v>12438128</v>
      </c>
      <c r="CB122" s="926"/>
      <c r="CC122" s="926"/>
      <c r="CD122" s="926"/>
      <c r="CE122" s="926"/>
      <c r="CF122" s="927">
        <v>215.3</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v>396941</v>
      </c>
      <c r="DH122" s="895"/>
      <c r="DI122" s="895"/>
      <c r="DJ122" s="895"/>
      <c r="DK122" s="895"/>
      <c r="DL122" s="895">
        <v>373615</v>
      </c>
      <c r="DM122" s="895"/>
      <c r="DN122" s="895"/>
      <c r="DO122" s="895"/>
      <c r="DP122" s="895"/>
      <c r="DQ122" s="895">
        <v>371429</v>
      </c>
      <c r="DR122" s="895"/>
      <c r="DS122" s="895"/>
      <c r="DT122" s="895"/>
      <c r="DU122" s="895"/>
      <c r="DV122" s="872">
        <v>6.4</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467</v>
      </c>
      <c r="BP123" s="959"/>
      <c r="BQ123" s="913">
        <v>17634532</v>
      </c>
      <c r="BR123" s="914"/>
      <c r="BS123" s="914"/>
      <c r="BT123" s="914"/>
      <c r="BU123" s="914"/>
      <c r="BV123" s="914">
        <v>17715714</v>
      </c>
      <c r="BW123" s="914"/>
      <c r="BX123" s="914"/>
      <c r="BY123" s="914"/>
      <c r="BZ123" s="914"/>
      <c r="CA123" s="914">
        <v>17623868</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v>90317</v>
      </c>
      <c r="DH123" s="858"/>
      <c r="DI123" s="858"/>
      <c r="DJ123" s="858"/>
      <c r="DK123" s="859"/>
      <c r="DL123" s="860">
        <v>85230</v>
      </c>
      <c r="DM123" s="858"/>
      <c r="DN123" s="858"/>
      <c r="DO123" s="858"/>
      <c r="DP123" s="859"/>
      <c r="DQ123" s="860">
        <v>67421</v>
      </c>
      <c r="DR123" s="858"/>
      <c r="DS123" s="858"/>
      <c r="DT123" s="858"/>
      <c r="DU123" s="859"/>
      <c r="DV123" s="905">
        <v>1.2</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64.8</v>
      </c>
      <c r="BR124" s="912"/>
      <c r="BS124" s="912"/>
      <c r="BT124" s="912"/>
      <c r="BU124" s="912"/>
      <c r="BV124" s="912">
        <v>47.4</v>
      </c>
      <c r="BW124" s="912"/>
      <c r="BX124" s="912"/>
      <c r="BY124" s="912"/>
      <c r="BZ124" s="912"/>
      <c r="CA124" s="912">
        <v>40.1</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2541</v>
      </c>
      <c r="AB126" s="858"/>
      <c r="AC126" s="858"/>
      <c r="AD126" s="858"/>
      <c r="AE126" s="859"/>
      <c r="AF126" s="860">
        <v>2541</v>
      </c>
      <c r="AG126" s="858"/>
      <c r="AH126" s="858"/>
      <c r="AI126" s="858"/>
      <c r="AJ126" s="859"/>
      <c r="AK126" s="860">
        <v>2541</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1112</v>
      </c>
      <c r="AB127" s="858"/>
      <c r="AC127" s="858"/>
      <c r="AD127" s="858"/>
      <c r="AE127" s="859"/>
      <c r="AF127" s="860">
        <v>1162</v>
      </c>
      <c r="AG127" s="858"/>
      <c r="AH127" s="858"/>
      <c r="AI127" s="858"/>
      <c r="AJ127" s="859"/>
      <c r="AK127" s="860">
        <v>1961</v>
      </c>
      <c r="AL127" s="858"/>
      <c r="AM127" s="858"/>
      <c r="AN127" s="858"/>
      <c r="AO127" s="859"/>
      <c r="AP127" s="905">
        <v>0</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139557</v>
      </c>
      <c r="AB128" s="879"/>
      <c r="AC128" s="879"/>
      <c r="AD128" s="879"/>
      <c r="AE128" s="880"/>
      <c r="AF128" s="881">
        <v>138913</v>
      </c>
      <c r="AG128" s="879"/>
      <c r="AH128" s="879"/>
      <c r="AI128" s="879"/>
      <c r="AJ128" s="880"/>
      <c r="AK128" s="881">
        <v>152040</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127</v>
      </c>
      <c r="BG128" s="865"/>
      <c r="BH128" s="865"/>
      <c r="BI128" s="865"/>
      <c r="BJ128" s="865"/>
      <c r="BK128" s="865"/>
      <c r="BL128" s="888"/>
      <c r="BM128" s="864">
        <v>14.06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7069028</v>
      </c>
      <c r="AB129" s="858"/>
      <c r="AC129" s="858"/>
      <c r="AD129" s="858"/>
      <c r="AE129" s="859"/>
      <c r="AF129" s="860">
        <v>6949036</v>
      </c>
      <c r="AG129" s="858"/>
      <c r="AH129" s="858"/>
      <c r="AI129" s="858"/>
      <c r="AJ129" s="859"/>
      <c r="AK129" s="860">
        <v>6968217</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127</v>
      </c>
      <c r="BG129" s="848"/>
      <c r="BH129" s="848"/>
      <c r="BI129" s="848"/>
      <c r="BJ129" s="848"/>
      <c r="BK129" s="848"/>
      <c r="BL129" s="849"/>
      <c r="BM129" s="847">
        <v>19.059999999999999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1196724</v>
      </c>
      <c r="AB130" s="858"/>
      <c r="AC130" s="858"/>
      <c r="AD130" s="858"/>
      <c r="AE130" s="859"/>
      <c r="AF130" s="860">
        <v>1200531</v>
      </c>
      <c r="AG130" s="858"/>
      <c r="AH130" s="858"/>
      <c r="AI130" s="858"/>
      <c r="AJ130" s="859"/>
      <c r="AK130" s="860">
        <v>1190453</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5872304</v>
      </c>
      <c r="AB131" s="841"/>
      <c r="AC131" s="841"/>
      <c r="AD131" s="841"/>
      <c r="AE131" s="842"/>
      <c r="AF131" s="843">
        <v>5748505</v>
      </c>
      <c r="AG131" s="841"/>
      <c r="AH131" s="841"/>
      <c r="AI131" s="841"/>
      <c r="AJ131" s="842"/>
      <c r="AK131" s="843">
        <v>5777764</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40.1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9.4121659910000002</v>
      </c>
      <c r="AB132" s="821"/>
      <c r="AC132" s="821"/>
      <c r="AD132" s="821"/>
      <c r="AE132" s="822"/>
      <c r="AF132" s="823">
        <v>9.3798996429999999</v>
      </c>
      <c r="AG132" s="821"/>
      <c r="AH132" s="821"/>
      <c r="AI132" s="821"/>
      <c r="AJ132" s="822"/>
      <c r="AK132" s="823">
        <v>8.1623271559999999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10</v>
      </c>
      <c r="AB133" s="800"/>
      <c r="AC133" s="800"/>
      <c r="AD133" s="800"/>
      <c r="AE133" s="801"/>
      <c r="AF133" s="799">
        <v>9.5</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oZy1ZhfaXtCQzYqDa5qJfQkJGc4MoJXf+FOXaIq7C+DZrp9bHq/Tq6wt9N7GyOW/Ies0QY/vBXdKqIJ+taqOQ==" saltValue="gGJ2kyKzwaPL25YN643e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ObnIrLW+WZhEQsiToUHsNfuxhsaj0wBHueeIBTudhDuBVMfVgtX7KlFH7j4CVdt1o6cxeX21QjKwSKeP4pPQ==" saltValue="umsTXAJzXIODncZjSKWe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Vg3bSKcFGWo8fsyKCeyXHSFlkW7ky8Oji+6Vw4C1kUG8eUSTBzDVsaqURPR3etVil183DWxrJrLhNMS3/LpKA==" saltValue="rJdNGre4sjtBrXjvNjhPf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1775939</v>
      </c>
      <c r="AP9" s="312">
        <v>72201</v>
      </c>
      <c r="AQ9" s="313">
        <v>56489</v>
      </c>
      <c r="AR9" s="314">
        <v>27.8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262370</v>
      </c>
      <c r="AP10" s="315">
        <v>10667</v>
      </c>
      <c r="AQ10" s="316">
        <v>5759</v>
      </c>
      <c r="AR10" s="317">
        <v>85.2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315490</v>
      </c>
      <c r="AP11" s="315">
        <v>12826</v>
      </c>
      <c r="AQ11" s="316">
        <v>8418</v>
      </c>
      <c r="AR11" s="317">
        <v>52.4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v>100735</v>
      </c>
      <c r="AP12" s="315">
        <v>4095</v>
      </c>
      <c r="AQ12" s="316">
        <v>199</v>
      </c>
      <c r="AR12" s="317">
        <v>1957.8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506</v>
      </c>
      <c r="AP13" s="315" t="s">
        <v>506</v>
      </c>
      <c r="AQ13" s="316">
        <v>11</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70482</v>
      </c>
      <c r="AP14" s="315">
        <v>2865</v>
      </c>
      <c r="AQ14" s="316">
        <v>2749</v>
      </c>
      <c r="AR14" s="317">
        <v>4.2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12326</v>
      </c>
      <c r="AP15" s="315">
        <v>501</v>
      </c>
      <c r="AQ15" s="316">
        <v>1213</v>
      </c>
      <c r="AR15" s="317">
        <v>-58.7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-255485</v>
      </c>
      <c r="AP16" s="315">
        <v>-10387</v>
      </c>
      <c r="AQ16" s="316">
        <v>-4842</v>
      </c>
      <c r="AR16" s="317">
        <v>114.5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2281857</v>
      </c>
      <c r="AP17" s="315">
        <v>92770</v>
      </c>
      <c r="AQ17" s="316">
        <v>69997</v>
      </c>
      <c r="AR17" s="317">
        <v>32.5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8.01</v>
      </c>
      <c r="AP21" s="328">
        <v>6.51</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94.2</v>
      </c>
      <c r="AP22" s="333">
        <v>97.2</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1323702</v>
      </c>
      <c r="AP32" s="342">
        <v>53816</v>
      </c>
      <c r="AQ32" s="343">
        <v>31531</v>
      </c>
      <c r="AR32" s="344">
        <v>70.7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443537</v>
      </c>
      <c r="AP35" s="342">
        <v>18032</v>
      </c>
      <c r="AQ35" s="343">
        <v>9647</v>
      </c>
      <c r="AR35" s="344">
        <v>86.9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42352</v>
      </c>
      <c r="AP36" s="342">
        <v>1722</v>
      </c>
      <c r="AQ36" s="343">
        <v>2316</v>
      </c>
      <c r="AR36" s="344">
        <v>-25.6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4502</v>
      </c>
      <c r="AP37" s="342">
        <v>183</v>
      </c>
      <c r="AQ37" s="343">
        <v>1006</v>
      </c>
      <c r="AR37" s="344">
        <v>-81.8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-152040</v>
      </c>
      <c r="AP39" s="342">
        <v>-6181</v>
      </c>
      <c r="AQ39" s="343">
        <v>-3160</v>
      </c>
      <c r="AR39" s="344">
        <v>95.6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-1190453</v>
      </c>
      <c r="AP40" s="342">
        <v>-48398</v>
      </c>
      <c r="AQ40" s="343">
        <v>-28415</v>
      </c>
      <c r="AR40" s="344">
        <v>70.3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471600</v>
      </c>
      <c r="AP41" s="342">
        <v>19173</v>
      </c>
      <c r="AQ41" s="343">
        <v>12925</v>
      </c>
      <c r="AR41" s="344">
        <v>48.3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796058</v>
      </c>
      <c r="AN51" s="364">
        <v>31512</v>
      </c>
      <c r="AO51" s="365">
        <v>-45.8</v>
      </c>
      <c r="AP51" s="366">
        <v>53292</v>
      </c>
      <c r="AQ51" s="367">
        <v>0</v>
      </c>
      <c r="AR51" s="368">
        <v>-45.8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341281</v>
      </c>
      <c r="AN52" s="372">
        <v>13510</v>
      </c>
      <c r="AO52" s="373">
        <v>-45.1</v>
      </c>
      <c r="AP52" s="374">
        <v>28900</v>
      </c>
      <c r="AQ52" s="375">
        <v>18.899999999999999</v>
      </c>
      <c r="AR52" s="376">
        <v>-64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688455</v>
      </c>
      <c r="AN53" s="364">
        <v>27336</v>
      </c>
      <c r="AO53" s="365">
        <v>-13.3</v>
      </c>
      <c r="AP53" s="366">
        <v>49919</v>
      </c>
      <c r="AQ53" s="367">
        <v>-6.3</v>
      </c>
      <c r="AR53" s="368">
        <v>-7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285465</v>
      </c>
      <c r="AN54" s="372">
        <v>11335</v>
      </c>
      <c r="AO54" s="373">
        <v>-16.100000000000001</v>
      </c>
      <c r="AP54" s="374">
        <v>26398</v>
      </c>
      <c r="AQ54" s="375">
        <v>-8.6999999999999993</v>
      </c>
      <c r="AR54" s="376">
        <v>-7.4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523225</v>
      </c>
      <c r="AN55" s="364">
        <v>20950</v>
      </c>
      <c r="AO55" s="365">
        <v>-23.4</v>
      </c>
      <c r="AP55" s="366">
        <v>47738</v>
      </c>
      <c r="AQ55" s="367">
        <v>-4.4000000000000004</v>
      </c>
      <c r="AR55" s="368">
        <v>-19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371011</v>
      </c>
      <c r="AN56" s="372">
        <v>14855</v>
      </c>
      <c r="AO56" s="373">
        <v>31.1</v>
      </c>
      <c r="AP56" s="374">
        <v>24937</v>
      </c>
      <c r="AQ56" s="375">
        <v>-5.5</v>
      </c>
      <c r="AR56" s="376">
        <v>36.6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542908</v>
      </c>
      <c r="AN57" s="364">
        <v>21974</v>
      </c>
      <c r="AO57" s="365">
        <v>4.9000000000000004</v>
      </c>
      <c r="AP57" s="366">
        <v>52191</v>
      </c>
      <c r="AQ57" s="367">
        <v>9.3000000000000007</v>
      </c>
      <c r="AR57" s="368">
        <v>-4.4000000000000004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318738</v>
      </c>
      <c r="AN58" s="372">
        <v>12901</v>
      </c>
      <c r="AO58" s="373">
        <v>-13.2</v>
      </c>
      <c r="AP58" s="374">
        <v>24843</v>
      </c>
      <c r="AQ58" s="375">
        <v>-0.4</v>
      </c>
      <c r="AR58" s="376">
        <v>-12.8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925284</v>
      </c>
      <c r="AN59" s="364">
        <v>37618</v>
      </c>
      <c r="AO59" s="365">
        <v>71.2</v>
      </c>
      <c r="AP59" s="366">
        <v>47387</v>
      </c>
      <c r="AQ59" s="367">
        <v>-9.1999999999999993</v>
      </c>
      <c r="AR59" s="368">
        <v>80.400000000000006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480850</v>
      </c>
      <c r="AN60" s="372">
        <v>19549</v>
      </c>
      <c r="AO60" s="373">
        <v>51.5</v>
      </c>
      <c r="AP60" s="374">
        <v>24928</v>
      </c>
      <c r="AQ60" s="375">
        <v>0.3</v>
      </c>
      <c r="AR60" s="376">
        <v>51.2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695186</v>
      </c>
      <c r="AN61" s="379">
        <v>27878</v>
      </c>
      <c r="AO61" s="380">
        <v>-1.3</v>
      </c>
      <c r="AP61" s="381">
        <v>50105</v>
      </c>
      <c r="AQ61" s="382">
        <v>-2.1</v>
      </c>
      <c r="AR61" s="368">
        <v>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359469</v>
      </c>
      <c r="AN62" s="372">
        <v>14430</v>
      </c>
      <c r="AO62" s="373">
        <v>1.6</v>
      </c>
      <c r="AP62" s="374">
        <v>26001</v>
      </c>
      <c r="AQ62" s="375">
        <v>0.9</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HBP3clmYEAe4l/hZEovUOZTWExB/6pcZyhPOXR5FUw/y9gyHg9VL4k5u5yUFyAtRlWFiXBgcoeRdb7k2qT6w==" saltValue="vOl/wPLFxXv8L+3xLyUk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Ajfd3zTQzz4VVK/Ve07rBhUCY50+uo6/9jUU0fOISpXWsu0XUpv7MHWwMEZRWtH5kYW0dYLoYYB0Hn86rUQ==" saltValue="O2WnpaB8ABPySw/9WTtZ0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Ko+EXh/CIk0QiXEUo09wB8dtgxRfNXz5t+sidIDDLQ0AxzLKBd3Zsy2wa4iyV4pXFZ0mKkv5WXFY3CpakUSQ==" saltValue="jbu+MBbiW6sPNOENy3fJ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19.63</v>
      </c>
      <c r="G47" s="12">
        <v>18.36</v>
      </c>
      <c r="H47" s="12">
        <v>17.77</v>
      </c>
      <c r="I47" s="12">
        <v>17.36</v>
      </c>
      <c r="J47" s="13">
        <v>15.93</v>
      </c>
    </row>
    <row r="48" spans="2:10" ht="57.75" customHeight="1" x14ac:dyDescent="0.15">
      <c r="B48" s="14"/>
      <c r="C48" s="1234" t="s">
        <v>4</v>
      </c>
      <c r="D48" s="1234"/>
      <c r="E48" s="1235"/>
      <c r="F48" s="15">
        <v>1.7</v>
      </c>
      <c r="G48" s="16">
        <v>2.94</v>
      </c>
      <c r="H48" s="16">
        <v>2.34</v>
      </c>
      <c r="I48" s="16">
        <v>1.24</v>
      </c>
      <c r="J48" s="17">
        <v>1.99</v>
      </c>
    </row>
    <row r="49" spans="2:10" ht="57.75" customHeight="1" thickBot="1" x14ac:dyDescent="0.2">
      <c r="B49" s="18"/>
      <c r="C49" s="1236" t="s">
        <v>5</v>
      </c>
      <c r="D49" s="1236"/>
      <c r="E49" s="1237"/>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8jdF+aBIjeQIVqE70MYPdS1tyeAKO2LNadxtuMZ+bIwL36shymN4mvrCpFKETQHqIqDrSYaMkTFtWjJbLU6aQ==" saltValue="fZH8ZI6jJiKmqClsZTMgs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2020-09-18T01:37:14Z</cp:lastPrinted>
  <dcterms:created xsi:type="dcterms:W3CDTF">2020-02-10T02:27:52Z</dcterms:created>
  <dcterms:modified xsi:type="dcterms:W3CDTF">2020-09-18T01:42:53Z</dcterms:modified>
  <cp:category/>
</cp:coreProperties>
</file>