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13 大崎市○○\"/>
    </mc:Choice>
  </mc:AlternateContent>
  <bookViews>
    <workbookView xWindow="0" yWindow="0" windowWidth="20490" windowHeight="7620" tabRatio="78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E41" i="10"/>
  <c r="AM41" i="10"/>
  <c r="U41" i="10"/>
  <c r="C41" i="10"/>
  <c r="BE40" i="10"/>
  <c r="AM40" i="10"/>
  <c r="U40" i="10"/>
  <c r="C40" i="10"/>
  <c r="BE39" i="10"/>
  <c r="AM39" i="10"/>
  <c r="U39" i="10"/>
  <c r="C39" i="10"/>
  <c r="AM38" i="10"/>
  <c r="U38" i="10"/>
  <c r="C38" i="10"/>
  <c r="AM37" i="10"/>
  <c r="U37" i="10"/>
  <c r="AM36"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AM35" i="10" s="1"/>
  <c r="BE34" i="10" l="1"/>
  <c r="BE35" i="10" s="1"/>
  <c r="BE36" i="10" s="1"/>
  <c r="BE37" i="10" s="1"/>
  <c r="BE38" i="10" s="1"/>
  <c r="BW34" i="10" l="1"/>
  <c r="BW35" i="10" s="1"/>
  <c r="BW36" i="10" s="1"/>
  <c r="BW37" i="10" s="1"/>
  <c r="BW38" i="10" s="1"/>
  <c r="BW39" i="10" s="1"/>
  <c r="BW40" i="10" s="1"/>
  <c r="BW41" i="10" s="1"/>
  <c r="CO34" i="10" s="1"/>
  <c r="CO35" i="10" s="1"/>
  <c r="CO36" i="10" s="1"/>
  <c r="CO37" i="10" s="1"/>
  <c r="CO38" i="10" s="1"/>
  <c r="CO39" i="10" s="1"/>
  <c r="CO40" i="10" s="1"/>
  <c r="CO41" i="10" s="1"/>
  <c r="CO42" i="10" s="1"/>
</calcChain>
</file>

<file path=xl/sharedStrings.xml><?xml version="1.0" encoding="utf-8"?>
<sst xmlns="http://schemas.openxmlformats.org/spreadsheetml/2006/main" count="1120" uniqueCount="631">
  <si>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</si>
  <si>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</si>
  <si>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</si>
  <si>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</si>
  <si>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</si>
  <si>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</si>
  <si>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</si>
  <si>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</si>
  <si>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</si>
  <si>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</si>
  <si>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</si>
  <si>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</si>
  <si>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</si>
  <si>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</si>
  <si>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</si>
  <si>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</si>
  <si>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</si>
  <si>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</si>
  <si>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</si>
  <si>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</si>
  <si>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</si>
  <si>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</si>
  <si>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</si>
  <si>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</si>
  <si>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</si>
  <si>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</si>
  <si>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</si>
  <si>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</si>
  <si>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</si>
  <si>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</si>
  <si>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</si>
  <si>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</si>
  <si>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</si>
  <si>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</si>
  <si>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</si>
  <si>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</si>
  <si>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</si>
  <si>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</si>
  <si>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</si>
  <si>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</si>
  <si>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</si>
  <si>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</si>
  <si>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</si>
  <si>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</si>
  <si>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</si>
  <si>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</si>
  <si>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</si>
  <si>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</si>
  <si>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</si>
  <si>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</si>
  <si>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</si>
  <si>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</si>
  <si>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</si>
  <si>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</si>
  <si>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</si>
  <si>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</si>
  <si>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</si>
  <si>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</si>
  <si>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</si>
  <si>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</si>
  <si>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</si>
  <si>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</si>
  <si>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</si>
  <si>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</si>
  <si>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</si>
  <si>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</si>
  <si>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</si>
  <si>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</si>
  <si>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</si>
  <si>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</si>
  <si>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</si>
  <si>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</si>
  <si>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</si>
  <si>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</si>
  <si>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</si>
  <si>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</si>
  <si>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</si>
  <si>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</si>
  <si>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</si>
  <si>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</si>
  <si>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</si>
  <si>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</si>
  <si>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</si>
  <si>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</si>
  <si>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</si>
  <si>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</si>
  <si>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</si>
  <si>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</si>
  <si>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</si>
  <si>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</si>
  <si>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</si>
  <si>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</si>
  <si>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</si>
  <si>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</si>
  <si>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</si>
  <si>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</si>
  <si>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</si>
  <si>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</si>
  <si>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</si>
  <si>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</si>
  <si>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</si>
  <si>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</si>
  <si>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</si>
  <si>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</si>
  <si>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</si>
  <si>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</si>
  <si>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</si>
  <si>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</si>
  <si>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</si>
  <si>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</si>
  <si>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</si>
  <si>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</si>
  <si>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</si>
  <si>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</si>
  <si>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</si>
  <si>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</si>
  <si>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</si>
  <si>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</si>
  <si>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</si>
  <si>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</si>
  <si>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</si>
  <si>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</si>
  <si>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</si>
  <si>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</si>
  <si>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</si>
  <si>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</si>
  <si>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</si>
  <si>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</si>
  <si>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</si>
  <si>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</si>
  <si>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</si>
  <si>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</si>
  <si>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</si>
  <si>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</si>
  <si>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</si>
  <si>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</si>
  <si>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</si>
  <si>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</si>
  <si>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</si>
  <si>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</si>
  <si>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</si>
  <si>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</si>
  <si>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</si>
  <si>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</si>
  <si>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</si>
  <si>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</si>
  <si>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</si>
  <si>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</si>
  <si>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</si>
  <si>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</si>
  <si>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</si>
  <si>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</si>
  <si>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</si>
  <si>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</si>
  <si>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</si>
  <si>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</si>
  <si>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</si>
  <si>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</si>
  <si>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</si>
  <si>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</si>
  <si>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</si>
  <si>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</si>
  <si>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</si>
  <si>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</si>
  <si>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</si>
  <si>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</si>
  <si>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</si>
  <si>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</si>
  <si>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</si>
  <si>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</si>
  <si>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</si>
  <si>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</si>
  <si>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</si>
  <si>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</si>
  <si>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</si>
  <si>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</si>
  <si>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</si>
  <si>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</si>
  <si>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</si>
  <si>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</si>
  <si>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</si>
  <si>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</si>
  <si>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</si>
  <si>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</si>
  <si>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</si>
  <si>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</si>
  <si>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</si>
  <si>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</si>
  <si>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</si>
  <si>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</si>
  <si>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</si>
  <si>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</si>
  <si>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</si>
  <si>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</si>
  <si>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</si>
  <si>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</si>
  <si>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</si>
  <si>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</si>
  <si>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</si>
  <si>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</si>
  <si>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</si>
  <si>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</si>
  <si>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</si>
  <si>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</si>
  <si>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</si>
  <si>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</si>
  <si>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</si>
  <si>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</si>
  <si>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</si>
  <si>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</si>
  <si>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</si>
  <si>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</si>
  <si>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</si>
  <si>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</si>
  <si>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</si>
  <si>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</si>
  <si>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宮城県大崎市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</si>
  <si>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</si>
  <si>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</si>
  <si>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</si>
  <si>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</si>
  <si>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</si>
  <si>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</si>
  <si>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</si>
  <si>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</si>
  <si>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</si>
  <si>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</si>
  <si>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</si>
  <si>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</si>
  <si>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</si>
  <si>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</si>
  <si>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</si>
  <si>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</si>
  <si>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</si>
  <si>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</si>
  <si>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</si>
  <si>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</si>
  <si>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</si>
  <si>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</si>
  <si>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</si>
  <si>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</si>
  <si>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</si>
  <si>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</si>
  <si>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</si>
  <si>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</si>
  <si>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</si>
  <si>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</si>
  <si>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</si>
  <si>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</si>
  <si>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</si>
  <si>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</si>
  <si>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</si>
  <si>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</si>
  <si>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</si>
  <si>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</si>
  <si>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</si>
  <si>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</si>
  <si>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</si>
  <si>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</si>
  <si>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</si>
  <si>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</si>
  <si>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</si>
  <si>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</si>
  <si>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</si>
  <si>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</si>
  <si>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</si>
  <si>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</si>
  <si>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</si>
  <si>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</si>
  <si>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</si>
  <si>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</si>
  <si>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</si>
  <si>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</si>
  <si>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</si>
  <si>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</si>
  <si>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</si>
  <si>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</si>
  <si>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</si>
  <si>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</si>
  <si>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</si>
  <si>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</si>
  <si>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</si>
  <si>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</si>
  <si>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</si>
  <si>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</si>
  <si>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</si>
  <si>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</si>
  <si>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</si>
  <si>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</si>
  <si>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</si>
  <si>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</si>
  <si>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</si>
  <si>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</si>
  <si>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</si>
  <si>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</si>
  <si>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</si>
  <si>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</si>
  <si>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</si>
  <si>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</si>
  <si>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</si>
  <si>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</si>
  <si>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</si>
  <si>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</si>
  <si>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</si>
  <si>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</si>
  <si>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</si>
  <si>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</si>
  <si>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</si>
  <si>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</si>
  <si>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</si>
  <si>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</si>
  <si>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</si>
  <si>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</si>
  <si>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</si>
  <si>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</si>
  <si>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</si>
  <si>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</si>
  <si>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</si>
  <si>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</si>
  <si>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</si>
  <si>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</si>
  <si>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</si>
  <si>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</si>
  <si>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</si>
  <si>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</si>
  <si>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</si>
  <si>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</si>
  <si>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</si>
  <si>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</si>
  <si>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</si>
  <si>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</si>
  <si>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</si>
  <si>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</si>
  <si>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</si>
  <si>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</si>
  <si>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</si>
  <si>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</si>
  <si>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</si>
  <si>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</si>
  <si>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</si>
  <si>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</si>
  <si>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</si>
  <si>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</si>
  <si>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</si>
  <si>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</si>
  <si>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</si>
  <si>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</si>
  <si>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</si>
  <si>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</si>
  <si>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</si>
  <si>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</si>
  <si>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</si>
  <si>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</si>
  <si>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</si>
  <si>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</si>
  <si>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</si>
  <si>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</si>
  <si>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</si>
  <si>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</si>
  <si>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</si>
  <si>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</si>
  <si>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</si>
  <si>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</si>
  <si>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</si>
  <si>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</si>
  <si>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</si>
  <si>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</si>
  <si>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</si>
  <si>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</si>
  <si>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</si>
  <si>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宮城県大崎市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</si>
  <si>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</si>
  <si>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</si>
  <si>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</si>
  <si>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</si>
  <si>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</si>
  <si>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</si>
  <si>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</si>
  <si>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</si>
  <si>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</si>
  <si>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</si>
  <si>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</si>
  <si>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</si>
  <si>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</si>
  <si>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</si>
  <si>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</si>
  <si>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</si>
  <si>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</si>
  <si>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</si>
  <si>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</si>
  <si>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</si>
  <si>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市有林事業特別会計</t>
    <phoneticPr fontId="5"/>
  </si>
  <si>
    <t>奨学資金貸与事業特別会計</t>
    <phoneticPr fontId="5"/>
  </si>
  <si>
    <t>夜間急患センター事業特別会計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</si>
  <si>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</si>
  <si>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</si>
  <si>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</si>
  <si>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</si>
  <si>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</si>
  <si>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</si>
  <si>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</si>
  <si>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</si>
  <si>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</si>
  <si>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</si>
  <si>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</si>
  <si>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</si>
  <si>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</si>
  <si>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</si>
  <si>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</si>
  <si>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</si>
  <si>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</si>
  <si>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</si>
  <si>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</si>
  <si>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</si>
  <si>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</si>
  <si>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</si>
  <si>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</si>
  <si>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</si>
  <si>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浄化槽事業特別会計</t>
    <phoneticPr fontId="5"/>
  </si>
  <si>
    <t>宅地造成事業特別会計</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</si>
  <si>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</si>
  <si>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</si>
  <si>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</si>
  <si>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</si>
  <si>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</si>
  <si>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</si>
  <si>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</si>
  <si>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</si>
  <si>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</si>
  <si>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</si>
  <si>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</si>
  <si>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</si>
  <si>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</si>
  <si>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</si>
  <si>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</si>
  <si>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</si>
  <si>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</si>
  <si>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</si>
  <si>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</si>
  <si>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</si>
  <si>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</si>
  <si>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</si>
  <si>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</si>
  <si>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</si>
  <si>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</si>
  <si>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</si>
  <si>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</si>
  <si>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</si>
  <si>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</si>
  <si>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</si>
  <si>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</si>
  <si>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</si>
  <si>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</si>
  <si>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</si>
  <si>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</si>
  <si>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</si>
  <si>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</si>
  <si>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</si>
  <si>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</si>
  <si>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</si>
  <si>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</si>
  <si>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</si>
  <si>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</si>
  <si>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</si>
  <si>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</si>
  <si>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</si>
  <si>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</si>
  <si>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</si>
  <si>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</si>
  <si>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</si>
  <si>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</si>
  <si>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</si>
  <si>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</si>
  <si>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</si>
  <si>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</si>
  <si>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</si>
  <si>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</si>
  <si>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</si>
  <si>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</si>
  <si>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</si>
  <si>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</si>
  <si>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</si>
  <si>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</si>
  <si>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</si>
  <si>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</si>
  <si>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</si>
  <si>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</si>
  <si>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</si>
  <si>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</si>
  <si>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</si>
  <si>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</si>
  <si>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</si>
  <si>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</si>
  <si>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</si>
  <si>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</si>
  <si>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</si>
  <si>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</si>
  <si>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</si>
  <si>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</si>
  <si>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</si>
  <si>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</si>
  <si>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</si>
  <si>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</si>
  <si>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</si>
  <si>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</si>
  <si>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</si>
  <si>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</si>
  <si>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</si>
  <si>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</si>
  <si>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</si>
  <si>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</si>
  <si>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</si>
  <si>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</si>
  <si>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</si>
  <si>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</si>
  <si>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</si>
  <si>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</si>
  <si>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</si>
  <si>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</si>
  <si>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</si>
  <si>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</si>
  <si>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</si>
  <si>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</si>
  <si>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</si>
  <si>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</si>
  <si>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</si>
  <si>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</si>
  <si>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</si>
  <si>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</si>
  <si>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</si>
  <si>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</si>
  <si>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</si>
  <si>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</si>
  <si>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</si>
  <si>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</si>
  <si>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</si>
  <si>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</si>
  <si>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</si>
  <si>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</si>
  <si>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</si>
  <si>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</si>
  <si>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</si>
  <si>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</si>
  <si>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</si>
  <si>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</si>
  <si>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</si>
  <si>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</si>
  <si>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</si>
  <si>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</si>
  <si>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</si>
  <si>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</si>
  <si>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</si>
  <si>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</si>
  <si>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</si>
  <si>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</si>
  <si>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</si>
  <si>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</si>
  <si>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</si>
  <si>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</si>
  <si>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</si>
  <si>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</si>
  <si>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</si>
  <si>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</si>
  <si>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</si>
  <si>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</si>
  <si>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</si>
  <si>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</si>
  <si>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</si>
  <si>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0.28</t>
  </si>
  <si>
    <t>▲ 3.15</t>
  </si>
  <si>
    <t>▲ 2.99</t>
  </si>
  <si>
    <t>▲ 5.02</t>
  </si>
  <si>
    <t>▲ 8.82</t>
  </si>
  <si>
    <t>水道事業会計</t>
  </si>
  <si>
    <t>病院事業会計</t>
  </si>
  <si>
    <t>一般会計</t>
  </si>
  <si>
    <t>国民健康保険特別会計</t>
  </si>
  <si>
    <t>介護保険特別会計</t>
  </si>
  <si>
    <t>下水道事業特別会計</t>
  </si>
  <si>
    <t>宅地造成事業特別会計</t>
  </si>
  <si>
    <t>浄化槽事業特別会計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</si>
  <si>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</si>
  <si>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</si>
  <si>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</si>
  <si>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</si>
  <si>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</si>
  <si>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</si>
  <si>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</si>
  <si>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</si>
  <si>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地域自治組織支援基金</t>
  </si>
  <si>
    <t>まちづくり基金</t>
  </si>
  <si>
    <t>賀家地区排水処理施設維持管理基金</t>
  </si>
  <si>
    <t>災害公営住宅維持管理基金</t>
  </si>
  <si>
    <t>奨学資金貸与基金</t>
    <rPh sb="0" eb="4">
      <t>ショウガクシキン</t>
    </rPh>
    <rPh sb="4" eb="6">
      <t>タイヨ</t>
    </rPh>
    <rPh sb="6" eb="8">
      <t>キキン</t>
    </rPh>
    <phoneticPr fontId="2"/>
  </si>
  <si>
    <t>-</t>
    <phoneticPr fontId="2"/>
  </si>
  <si>
    <t>-</t>
    <phoneticPr fontId="2"/>
  </si>
  <si>
    <t>色麻町外一市一ヶ村花川ダム管理組合</t>
    <phoneticPr fontId="2"/>
  </si>
  <si>
    <t>吉田川流域溜池大和町外３市３ヶ町村組合</t>
    <phoneticPr fontId="2"/>
  </si>
  <si>
    <t>宮城県市町村職員退職手当組合</t>
    <phoneticPr fontId="2"/>
  </si>
  <si>
    <t>宮城県市町村非常勤消防団員補償報償組合</t>
    <phoneticPr fontId="2"/>
  </si>
  <si>
    <t>大崎地域広域行政事務組合</t>
    <phoneticPr fontId="2"/>
  </si>
  <si>
    <t>宮城県市町村自治振興センター</t>
    <phoneticPr fontId="2"/>
  </si>
  <si>
    <t>宮城県後期高齢者医療広域連合</t>
    <phoneticPr fontId="2"/>
  </si>
  <si>
    <t>宮城県後期高齢者医療事業会計</t>
    <phoneticPr fontId="2"/>
  </si>
  <si>
    <t>-</t>
    <phoneticPr fontId="2"/>
  </si>
  <si>
    <t>-</t>
    <phoneticPr fontId="2"/>
  </si>
  <si>
    <t>-</t>
    <phoneticPr fontId="2"/>
  </si>
  <si>
    <t>-</t>
    <phoneticPr fontId="2"/>
  </si>
  <si>
    <t>古川体育協会</t>
  </si>
  <si>
    <t>まちづくり古川</t>
  </si>
  <si>
    <t>アクアライト台町</t>
  </si>
  <si>
    <t>醸室</t>
  </si>
  <si>
    <t>大崎市三本木振興公社</t>
  </si>
  <si>
    <t>池月道の駅</t>
  </si>
  <si>
    <t>鳴子まちづくり</t>
  </si>
  <si>
    <t>オニコウベ</t>
  </si>
  <si>
    <t>-</t>
    <phoneticPr fontId="2"/>
  </si>
  <si>
    <t>たじり穂波公社</t>
    <rPh sb="3" eb="5">
      <t>ホナミ</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</si>
  <si>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</si>
  <si>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</si>
  <si>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</si>
  <si>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</si>
  <si>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該当なし</t>
    <rPh sb="0" eb="2">
      <t>ガイトウ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</si>
  <si>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</si>
  <si>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</si>
  <si>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</si>
  <si>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</si>
  <si>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</si>
  <si>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</si>
  <si>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</si>
  <si>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将来負担比率ともに類似団体平均値を下回っている。将来負担比率については，本市が活用している旧合併特例事業債や過疎対策事業債が元利償還後，普通交付税の基準財政需要額として償還額の７割が算入され後年度に財政措置されることから，地方債現在高は増加しているものの，伸びが比較的抑えられる結果となっている。
　しかしながら，旧合併特例事業債には発行限度があり，庁舎建設等の重点事業に充当する予定となっていることから，今後，指数の悪化を抑制するための抜本的な普通建設事業の見直し，地方債借入の抑制が必要となっている。</t>
    <rPh sb="18" eb="20">
      <t>ルイジ</t>
    </rPh>
    <rPh sb="20" eb="22">
      <t>ダンタイ</t>
    </rPh>
    <rPh sb="22" eb="24">
      <t>ヘイキン</t>
    </rPh>
    <rPh sb="24" eb="25">
      <t>チ</t>
    </rPh>
    <rPh sb="140" eb="143">
      <t>ヒカクテキ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</si>
</sst>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F42C-4E51-A524-7B77314664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84386</c:v>
                </c:pt>
                <c:pt idx="1">
                  <c:v>81266</c:v>
                </c:pt>
                <c:pt idx="2">
                  <c:v>63510</c:v>
                </c:pt>
                <c:pt idx="3">
                  <c:v>71000</c:v>
                </c:pt>
                <c:pt idx="4">
                  <c:v>73622</c:v>
                </c:pt>
              </c:numCache>
            </c:numRef>
          </c:val>
          <c:smooth val="0"/>
          <c:extLst>
            <c:ext xmlns:c16="http://schemas.microsoft.com/office/drawing/2014/chart" uri="{C3380CC4-5D6E-409C-BE32-E72D297353CC}">
              <c16:uniqueId val="{00000001-F42C-4E51-A524-7B77314664CD}"/>
            </c:ext>
          </c:extLst>
        </c:ser>
        <c:dLbls>
          <c:showLegendKey val="0"/>
          <c:showVal val="0"/>
          <c:showCatName val="0"/>
          <c:showSerName val="0"/>
          <c:showPercent val="0"/>
          <c:showBubbleSize val="0"/>
        </c:dLbls>
        <c:marker val="1"/>
        <c:smooth val="0"/>
        <c:axId val="254647680"/>
        <c:axId val="254649856"/>
      </c:lineChart>
      <c:catAx>
        <c:axId val="254647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649856"/>
        <c:crosses val="autoZero"/>
        <c:auto val="1"/>
        <c:lblAlgn val="ctr"/>
        <c:lblOffset val="100"/>
        <c:tickLblSkip val="1"/>
        <c:tickMarkSkip val="1"/>
        <c:noMultiLvlLbl val="0"/>
      </c:catAx>
      <c:valAx>
        <c:axId val="2546498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647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6.18</c:v>
                </c:pt>
                <c:pt idx="1">
                  <c:v>4.3899999999999997</c:v>
                </c:pt>
                <c:pt idx="2">
                  <c:v>4.63</c:v>
                </c:pt>
                <c:pt idx="3">
                  <c:v>3.93</c:v>
                </c:pt>
                <c:pt idx="4">
                  <c:v>4.5199999999999996</c:v>
                </c:pt>
              </c:numCache>
            </c:numRef>
          </c:val>
          <c:extLst>
            <c:ext xmlns:c16="http://schemas.microsoft.com/office/drawing/2014/chart" uri="{C3380CC4-5D6E-409C-BE32-E72D297353CC}">
              <c16:uniqueId val="{00000000-15B7-4B5C-9825-E5072B0EDE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35.03</c:v>
                </c:pt>
                <c:pt idx="1">
                  <c:v>36.31</c:v>
                </c:pt>
                <c:pt idx="2">
                  <c:v>35.9</c:v>
                </c:pt>
                <c:pt idx="3">
                  <c:v>34.380000000000003</c:v>
                </c:pt>
                <c:pt idx="4">
                  <c:v>27.38</c:v>
                </c:pt>
              </c:numCache>
            </c:numRef>
          </c:val>
          <c:extLst>
            <c:ext xmlns:c16="http://schemas.microsoft.com/office/drawing/2014/chart" uri="{C3380CC4-5D6E-409C-BE32-E72D297353CC}">
              <c16:uniqueId val="{00000001-15B7-4B5C-9825-E5072B0EDEDF}"/>
            </c:ext>
          </c:extLst>
        </c:ser>
        <c:dLbls>
          <c:showLegendKey val="0"/>
          <c:showVal val="0"/>
          <c:showCatName val="0"/>
          <c:showSerName val="0"/>
          <c:showPercent val="0"/>
          <c:showBubbleSize val="0"/>
        </c:dLbls>
        <c:gapWidth val="250"/>
        <c:overlap val="100"/>
        <c:axId val="457087616"/>
        <c:axId val="45708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-0.28000000000000003</c:v>
                </c:pt>
                <c:pt idx="1">
                  <c:v>-3.15</c:v>
                </c:pt>
                <c:pt idx="2">
                  <c:v>-2.99</c:v>
                </c:pt>
                <c:pt idx="3">
                  <c:v>-5.0199999999999996</c:v>
                </c:pt>
                <c:pt idx="4">
                  <c:v>-8.82</c:v>
                </c:pt>
              </c:numCache>
            </c:numRef>
          </c:val>
          <c:smooth val="0"/>
          <c:extLst>
            <c:ext xmlns:c16="http://schemas.microsoft.com/office/drawing/2014/chart" uri="{C3380CC4-5D6E-409C-BE32-E72D297353CC}">
              <c16:uniqueId val="{00000002-15B7-4B5C-9825-E5072B0EDEDF}"/>
            </c:ext>
          </c:extLst>
        </c:ser>
        <c:dLbls>
          <c:showLegendKey val="0"/>
          <c:showVal val="0"/>
          <c:showCatName val="0"/>
          <c:showSerName val="0"/>
          <c:showPercent val="0"/>
          <c:showBubbleSize val="0"/>
        </c:dLbls>
        <c:marker val="1"/>
        <c:smooth val="0"/>
        <c:axId val="457087616"/>
        <c:axId val="457089792"/>
      </c:lineChart>
      <c:catAx>
        <c:axId val="45708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7089792"/>
        <c:crosses val="autoZero"/>
        <c:auto val="1"/>
        <c:lblAlgn val="ctr"/>
        <c:lblOffset val="100"/>
        <c:tickLblSkip val="1"/>
        <c:tickMarkSkip val="1"/>
        <c:noMultiLvlLbl val="0"/>
      </c:catAx>
      <c:valAx>
        <c:axId val="45708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08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0.28999999999999998</c:v>
                </c:pt>
                <c:pt idx="2">
                  <c:v>#N/A</c:v>
                </c:pt>
                <c:pt idx="3">
                  <c:v>0.26</c:v>
                </c:pt>
                <c:pt idx="4">
                  <c:v>#N/A</c:v>
                </c:pt>
                <c:pt idx="5">
                  <c:v>0.28000000000000003</c:v>
                </c:pt>
                <c:pt idx="6">
                  <c:v>#N/A</c:v>
                </c:pt>
                <c:pt idx="7">
                  <c:v>0.32</c:v>
                </c:pt>
                <c:pt idx="8">
                  <c:v>#N/A</c:v>
                </c:pt>
                <c:pt idx="9">
                  <c:v>0.33</c:v>
                </c:pt>
              </c:numCache>
            </c:numRef>
          </c:val>
          <c:extLst>
            <c:ext xmlns:c16="http://schemas.microsoft.com/office/drawing/2014/chart" uri="{C3380CC4-5D6E-409C-BE32-E72D297353CC}">
              <c16:uniqueId val="{00000000-205E-4575-A7F8-0D73CC51DD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5E-4575-A7F8-0D73CC51DDEB}"/>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0.15</c:v>
                </c:pt>
                <c:pt idx="4">
                  <c:v>#N/A</c:v>
                </c:pt>
                <c:pt idx="5">
                  <c:v>0.13</c:v>
                </c:pt>
                <c:pt idx="6">
                  <c:v>#N/A</c:v>
                </c:pt>
                <c:pt idx="7">
                  <c:v>0.21</c:v>
                </c:pt>
                <c:pt idx="8">
                  <c:v>#N/A</c:v>
                </c:pt>
                <c:pt idx="9">
                  <c:v>0.2</c:v>
                </c:pt>
              </c:numCache>
            </c:numRef>
          </c:val>
          <c:extLst>
            <c:ext xmlns:c16="http://schemas.microsoft.com/office/drawing/2014/chart" uri="{C3380CC4-5D6E-409C-BE32-E72D297353CC}">
              <c16:uniqueId val="{00000002-205E-4575-A7F8-0D73CC51DDEB}"/>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0.39</c:v>
                </c:pt>
                <c:pt idx="2">
                  <c:v>#N/A</c:v>
                </c:pt>
                <c:pt idx="3">
                  <c:v>0.39</c:v>
                </c:pt>
                <c:pt idx="4">
                  <c:v>#N/A</c:v>
                </c:pt>
                <c:pt idx="5">
                  <c:v>0.39</c:v>
                </c:pt>
                <c:pt idx="6">
                  <c:v>#N/A</c:v>
                </c:pt>
                <c:pt idx="7">
                  <c:v>0.42</c:v>
                </c:pt>
                <c:pt idx="8">
                  <c:v>#N/A</c:v>
                </c:pt>
                <c:pt idx="9">
                  <c:v>0.42</c:v>
                </c:pt>
              </c:numCache>
            </c:numRef>
          </c:val>
          <c:extLst>
            <c:ext xmlns:c16="http://schemas.microsoft.com/office/drawing/2014/chart" uri="{C3380CC4-5D6E-409C-BE32-E72D297353CC}">
              <c16:uniqueId val="{00000003-205E-4575-A7F8-0D73CC51DDE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0.28999999999999998</c:v>
                </c:pt>
                <c:pt idx="2">
                  <c:v>#N/A</c:v>
                </c:pt>
                <c:pt idx="3">
                  <c:v>0.27</c:v>
                </c:pt>
                <c:pt idx="4">
                  <c:v>#N/A</c:v>
                </c:pt>
                <c:pt idx="5">
                  <c:v>0.41</c:v>
                </c:pt>
                <c:pt idx="6">
                  <c:v>#N/A</c:v>
                </c:pt>
                <c:pt idx="7">
                  <c:v>0.34</c:v>
                </c:pt>
                <c:pt idx="8">
                  <c:v>#N/A</c:v>
                </c:pt>
                <c:pt idx="9">
                  <c:v>0.45</c:v>
                </c:pt>
              </c:numCache>
            </c:numRef>
          </c:val>
          <c:extLst>
            <c:ext xmlns:c16="http://schemas.microsoft.com/office/drawing/2014/chart" uri="{C3380CC4-5D6E-409C-BE32-E72D297353CC}">
              <c16:uniqueId val="{00000004-205E-4575-A7F8-0D73CC51DDE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0.43</c:v>
                </c:pt>
                <c:pt idx="4">
                  <c:v>#N/A</c:v>
                </c:pt>
                <c:pt idx="5">
                  <c:v>0.46</c:v>
                </c:pt>
                <c:pt idx="6">
                  <c:v>#N/A</c:v>
                </c:pt>
                <c:pt idx="7">
                  <c:v>0.89</c:v>
                </c:pt>
                <c:pt idx="8">
                  <c:v>#N/A</c:v>
                </c:pt>
                <c:pt idx="9">
                  <c:v>0.55000000000000004</c:v>
                </c:pt>
              </c:numCache>
            </c:numRef>
          </c:val>
          <c:extLst>
            <c:ext xmlns:c16="http://schemas.microsoft.com/office/drawing/2014/chart" uri="{C3380CC4-5D6E-409C-BE32-E72D297353CC}">
              <c16:uniqueId val="{00000005-205E-4575-A7F8-0D73CC51DDE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2.17</c:v>
                </c:pt>
                <c:pt idx="2">
                  <c:v>#N/A</c:v>
                </c:pt>
                <c:pt idx="3">
                  <c:v>2.82</c:v>
                </c:pt>
                <c:pt idx="4">
                  <c:v>#N/A</c:v>
                </c:pt>
                <c:pt idx="5">
                  <c:v>3.43</c:v>
                </c:pt>
                <c:pt idx="6">
                  <c:v>#N/A</c:v>
                </c:pt>
                <c:pt idx="7">
                  <c:v>0.78</c:v>
                </c:pt>
                <c:pt idx="8">
                  <c:v>#N/A</c:v>
                </c:pt>
                <c:pt idx="9">
                  <c:v>0.84</c:v>
                </c:pt>
              </c:numCache>
            </c:numRef>
          </c:val>
          <c:extLst>
            <c:ext xmlns:c16="http://schemas.microsoft.com/office/drawing/2014/chart" uri="{C3380CC4-5D6E-409C-BE32-E72D297353CC}">
              <c16:uniqueId val="{00000006-205E-4575-A7F8-0D73CC51DDE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6.13</c:v>
                </c:pt>
                <c:pt idx="2">
                  <c:v>#N/A</c:v>
                </c:pt>
                <c:pt idx="3">
                  <c:v>4.29</c:v>
                </c:pt>
                <c:pt idx="4">
                  <c:v>#N/A</c:v>
                </c:pt>
                <c:pt idx="5">
                  <c:v>4.53</c:v>
                </c:pt>
                <c:pt idx="6">
                  <c:v>#N/A</c:v>
                </c:pt>
                <c:pt idx="7">
                  <c:v>3.8</c:v>
                </c:pt>
                <c:pt idx="8">
                  <c:v>#N/A</c:v>
                </c:pt>
                <c:pt idx="9">
                  <c:v>4.47</c:v>
                </c:pt>
              </c:numCache>
            </c:numRef>
          </c:val>
          <c:extLst>
            <c:ext xmlns:c16="http://schemas.microsoft.com/office/drawing/2014/chart" uri="{C3380CC4-5D6E-409C-BE32-E72D297353CC}">
              <c16:uniqueId val="{00000007-205E-4575-A7F8-0D73CC51DDEB}"/>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11.61</c:v>
                </c:pt>
                <c:pt idx="2">
                  <c:v>#N/A</c:v>
                </c:pt>
                <c:pt idx="3">
                  <c:v>12.28</c:v>
                </c:pt>
                <c:pt idx="4">
                  <c:v>#N/A</c:v>
                </c:pt>
                <c:pt idx="5">
                  <c:v>12.17</c:v>
                </c:pt>
                <c:pt idx="6">
                  <c:v>#N/A</c:v>
                </c:pt>
                <c:pt idx="7">
                  <c:v>13.58</c:v>
                </c:pt>
                <c:pt idx="8">
                  <c:v>#N/A</c:v>
                </c:pt>
                <c:pt idx="9">
                  <c:v>13.62</c:v>
                </c:pt>
              </c:numCache>
            </c:numRef>
          </c:val>
          <c:extLst>
            <c:ext xmlns:c16="http://schemas.microsoft.com/office/drawing/2014/chart" uri="{C3380CC4-5D6E-409C-BE32-E72D297353CC}">
              <c16:uniqueId val="{00000008-205E-4575-A7F8-0D73CC51DDE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9.92</c:v>
                </c:pt>
                <c:pt idx="2">
                  <c:v>#N/A</c:v>
                </c:pt>
                <c:pt idx="3">
                  <c:v>10.67</c:v>
                </c:pt>
                <c:pt idx="4">
                  <c:v>#N/A</c:v>
                </c:pt>
                <c:pt idx="5">
                  <c:v>12.4</c:v>
                </c:pt>
                <c:pt idx="6">
                  <c:v>#N/A</c:v>
                </c:pt>
                <c:pt idx="7">
                  <c:v>14.01</c:v>
                </c:pt>
                <c:pt idx="8">
                  <c:v>#N/A</c:v>
                </c:pt>
                <c:pt idx="9">
                  <c:v>14.95</c:v>
                </c:pt>
              </c:numCache>
            </c:numRef>
          </c:val>
          <c:extLst>
            <c:ext xmlns:c16="http://schemas.microsoft.com/office/drawing/2014/chart" uri="{C3380CC4-5D6E-409C-BE32-E72D297353CC}">
              <c16:uniqueId val="{00000009-205E-4575-A7F8-0D73CC51DDEB}"/>
            </c:ext>
          </c:extLst>
        </c:ser>
        <c:dLbls>
          <c:showLegendKey val="0"/>
          <c:showVal val="0"/>
          <c:showCatName val="0"/>
          <c:showSerName val="0"/>
          <c:showPercent val="0"/>
          <c:showBubbleSize val="0"/>
        </c:dLbls>
        <c:gapWidth val="150"/>
        <c:overlap val="100"/>
        <c:axId val="457216384"/>
        <c:axId val="457217920"/>
      </c:barChart>
      <c:catAx>
        <c:axId val="45721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217920"/>
        <c:crosses val="autoZero"/>
        <c:auto val="1"/>
        <c:lblAlgn val="ctr"/>
        <c:lblOffset val="100"/>
        <c:tickLblSkip val="1"/>
        <c:tickMarkSkip val="1"/>
        <c:noMultiLvlLbl val="0"/>
      </c:catAx>
      <c:valAx>
        <c:axId val="45721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216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6982</c:v>
                </c:pt>
                <c:pt idx="5">
                  <c:v>7208</c:v>
                </c:pt>
                <c:pt idx="8">
                  <c:v>7290</c:v>
                </c:pt>
                <c:pt idx="11">
                  <c:v>7218</c:v>
                </c:pt>
                <c:pt idx="14">
                  <c:v>7309</c:v>
                </c:pt>
              </c:numCache>
            </c:numRef>
          </c:val>
          <c:extLst>
            <c:ext xmlns:c16="http://schemas.microsoft.com/office/drawing/2014/chart" uri="{C3380CC4-5D6E-409C-BE32-E72D297353CC}">
              <c16:uniqueId val="{00000000-5A52-4FFC-845E-C205A442B2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2</c:v>
                </c:pt>
                <c:pt idx="6">
                  <c:v>3</c:v>
                </c:pt>
                <c:pt idx="9">
                  <c:v>2</c:v>
                </c:pt>
                <c:pt idx="12">
                  <c:v>1</c:v>
                </c:pt>
              </c:numCache>
            </c:numRef>
          </c:val>
          <c:extLst>
            <c:ext xmlns:c16="http://schemas.microsoft.com/office/drawing/2014/chart" uri="{C3380CC4-5D6E-409C-BE32-E72D297353CC}">
              <c16:uniqueId val="{00000001-5A52-4FFC-845E-C205A442B2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102</c:v>
                </c:pt>
                <c:pt idx="3">
                  <c:v>103</c:v>
                </c:pt>
                <c:pt idx="6">
                  <c:v>100</c:v>
                </c:pt>
                <c:pt idx="9">
                  <c:v>83</c:v>
                </c:pt>
                <c:pt idx="12">
                  <c:v>81</c:v>
                </c:pt>
              </c:numCache>
            </c:numRef>
          </c:val>
          <c:extLst>
            <c:ext xmlns:c16="http://schemas.microsoft.com/office/drawing/2014/chart" uri="{C3380CC4-5D6E-409C-BE32-E72D297353CC}">
              <c16:uniqueId val="{00000002-5A52-4FFC-845E-C205A442B2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225</c:v>
                </c:pt>
                <c:pt idx="3">
                  <c:v>228</c:v>
                </c:pt>
                <c:pt idx="6">
                  <c:v>295</c:v>
                </c:pt>
                <c:pt idx="9">
                  <c:v>201</c:v>
                </c:pt>
                <c:pt idx="12">
                  <c:v>251</c:v>
                </c:pt>
              </c:numCache>
            </c:numRef>
          </c:val>
          <c:extLst>
            <c:ext xmlns:c16="http://schemas.microsoft.com/office/drawing/2014/chart" uri="{C3380CC4-5D6E-409C-BE32-E72D297353CC}">
              <c16:uniqueId val="{00000003-5A52-4FFC-845E-C205A442B2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2847</c:v>
                </c:pt>
                <c:pt idx="3">
                  <c:v>3072</c:v>
                </c:pt>
                <c:pt idx="6">
                  <c:v>2782</c:v>
                </c:pt>
                <c:pt idx="9">
                  <c:v>2801</c:v>
                </c:pt>
                <c:pt idx="12">
                  <c:v>3031</c:v>
                </c:pt>
              </c:numCache>
            </c:numRef>
          </c:val>
          <c:extLst>
            <c:ext xmlns:c16="http://schemas.microsoft.com/office/drawing/2014/chart" uri="{C3380CC4-5D6E-409C-BE32-E72D297353CC}">
              <c16:uniqueId val="{00000004-5A52-4FFC-845E-C205A442B2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52-4FFC-845E-C205A442B2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52-4FFC-845E-C205A442B2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6654</c:v>
                </c:pt>
                <c:pt idx="3">
                  <c:v>6482</c:v>
                </c:pt>
                <c:pt idx="6">
                  <c:v>6580</c:v>
                </c:pt>
                <c:pt idx="9">
                  <c:v>6064</c:v>
                </c:pt>
                <c:pt idx="12">
                  <c:v>6207</c:v>
                </c:pt>
              </c:numCache>
            </c:numRef>
          </c:val>
          <c:extLst>
            <c:ext xmlns:c16="http://schemas.microsoft.com/office/drawing/2014/chart" uri="{C3380CC4-5D6E-409C-BE32-E72D297353CC}">
              <c16:uniqueId val="{00000007-5A52-4FFC-845E-C205A442B264}"/>
            </c:ext>
          </c:extLst>
        </c:ser>
        <c:dLbls>
          <c:showLegendKey val="0"/>
          <c:showVal val="0"/>
          <c:showCatName val="0"/>
          <c:showSerName val="0"/>
          <c:showPercent val="0"/>
          <c:showBubbleSize val="0"/>
        </c:dLbls>
        <c:gapWidth val="100"/>
        <c:overlap val="100"/>
        <c:axId val="457387008"/>
        <c:axId val="457405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2846</c:v>
                </c:pt>
                <c:pt idx="2">
                  <c:v>#N/A</c:v>
                </c:pt>
                <c:pt idx="3">
                  <c:v>#N/A</c:v>
                </c:pt>
                <c:pt idx="4">
                  <c:v>2679</c:v>
                </c:pt>
                <c:pt idx="5">
                  <c:v>#N/A</c:v>
                </c:pt>
                <c:pt idx="6">
                  <c:v>#N/A</c:v>
                </c:pt>
                <c:pt idx="7">
                  <c:v>2470</c:v>
                </c:pt>
                <c:pt idx="8">
                  <c:v>#N/A</c:v>
                </c:pt>
                <c:pt idx="9">
                  <c:v>#N/A</c:v>
                </c:pt>
                <c:pt idx="10">
                  <c:v>1933</c:v>
                </c:pt>
                <c:pt idx="11">
                  <c:v>#N/A</c:v>
                </c:pt>
                <c:pt idx="12">
                  <c:v>#N/A</c:v>
                </c:pt>
                <c:pt idx="13">
                  <c:v>2262</c:v>
                </c:pt>
                <c:pt idx="14">
                  <c:v>#N/A</c:v>
                </c:pt>
              </c:numCache>
            </c:numRef>
          </c:val>
          <c:smooth val="0"/>
          <c:extLst>
            <c:ext xmlns:c16="http://schemas.microsoft.com/office/drawing/2014/chart" uri="{C3380CC4-5D6E-409C-BE32-E72D297353CC}">
              <c16:uniqueId val="{00000008-5A52-4FFC-845E-C205A442B264}"/>
            </c:ext>
          </c:extLst>
        </c:ser>
        <c:dLbls>
          <c:showLegendKey val="0"/>
          <c:showVal val="0"/>
          <c:showCatName val="0"/>
          <c:showSerName val="0"/>
          <c:showPercent val="0"/>
          <c:showBubbleSize val="0"/>
        </c:dLbls>
        <c:marker val="1"/>
        <c:smooth val="0"/>
        <c:axId val="457387008"/>
        <c:axId val="457405568"/>
      </c:lineChart>
      <c:catAx>
        <c:axId val="45738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405568"/>
        <c:crosses val="autoZero"/>
        <c:auto val="1"/>
        <c:lblAlgn val="ctr"/>
        <c:lblOffset val="100"/>
        <c:tickLblSkip val="1"/>
        <c:tickMarkSkip val="1"/>
        <c:noMultiLvlLbl val="0"/>
      </c:catAx>
      <c:valAx>
        <c:axId val="45740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38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71953</c:v>
                </c:pt>
                <c:pt idx="5">
                  <c:v>75408</c:v>
                </c:pt>
                <c:pt idx="8">
                  <c:v>76062</c:v>
                </c:pt>
                <c:pt idx="11">
                  <c:v>77862</c:v>
                </c:pt>
                <c:pt idx="14">
                  <c:v>78545</c:v>
                </c:pt>
              </c:numCache>
            </c:numRef>
          </c:val>
          <c:extLst>
            <c:ext xmlns:c16="http://schemas.microsoft.com/office/drawing/2014/chart" uri="{C3380CC4-5D6E-409C-BE32-E72D297353CC}">
              <c16:uniqueId val="{00000000-3DB1-430A-ACB3-E22A9A4B75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9623</c:v>
                </c:pt>
                <c:pt idx="5">
                  <c:v>10224</c:v>
                </c:pt>
                <c:pt idx="8">
                  <c:v>11114</c:v>
                </c:pt>
                <c:pt idx="11">
                  <c:v>12073</c:v>
                </c:pt>
                <c:pt idx="14">
                  <c:v>12664</c:v>
                </c:pt>
              </c:numCache>
            </c:numRef>
          </c:val>
          <c:extLst>
            <c:ext xmlns:c16="http://schemas.microsoft.com/office/drawing/2014/chart" uri="{C3380CC4-5D6E-409C-BE32-E72D297353CC}">
              <c16:uniqueId val="{00000001-3DB1-430A-ACB3-E22A9A4B75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16207</c:v>
                </c:pt>
                <c:pt idx="5">
                  <c:v>17779</c:v>
                </c:pt>
                <c:pt idx="8">
                  <c:v>18018</c:v>
                </c:pt>
                <c:pt idx="11">
                  <c:v>18605</c:v>
                </c:pt>
                <c:pt idx="14">
                  <c:v>16469</c:v>
                </c:pt>
              </c:numCache>
            </c:numRef>
          </c:val>
          <c:extLst>
            <c:ext xmlns:c16="http://schemas.microsoft.com/office/drawing/2014/chart" uri="{C3380CC4-5D6E-409C-BE32-E72D297353CC}">
              <c16:uniqueId val="{00000002-3DB1-430A-ACB3-E22A9A4B75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B1-430A-ACB3-E22A9A4B75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B1-430A-ACB3-E22A9A4B75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237</c:v>
                </c:pt>
                <c:pt idx="3">
                  <c:v>19</c:v>
                </c:pt>
                <c:pt idx="6">
                  <c:v>12</c:v>
                </c:pt>
                <c:pt idx="9">
                  <c:v>13</c:v>
                </c:pt>
                <c:pt idx="12">
                  <c:v>13</c:v>
                </c:pt>
              </c:numCache>
            </c:numRef>
          </c:val>
          <c:extLst>
            <c:ext xmlns:c16="http://schemas.microsoft.com/office/drawing/2014/chart" uri="{C3380CC4-5D6E-409C-BE32-E72D297353CC}">
              <c16:uniqueId val="{00000005-3DB1-430A-ACB3-E22A9A4B75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7067</c:v>
                </c:pt>
                <c:pt idx="3">
                  <c:v>6565</c:v>
                </c:pt>
                <c:pt idx="6">
                  <c:v>6237</c:v>
                </c:pt>
                <c:pt idx="9">
                  <c:v>6001</c:v>
                </c:pt>
                <c:pt idx="12">
                  <c:v>5982</c:v>
                </c:pt>
              </c:numCache>
            </c:numRef>
          </c:val>
          <c:extLst>
            <c:ext xmlns:c16="http://schemas.microsoft.com/office/drawing/2014/chart" uri="{C3380CC4-5D6E-409C-BE32-E72D297353CC}">
              <c16:uniqueId val="{00000006-3DB1-430A-ACB3-E22A9A4B75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1343</c:v>
                </c:pt>
                <c:pt idx="3">
                  <c:v>1303</c:v>
                </c:pt>
                <c:pt idx="6">
                  <c:v>1272</c:v>
                </c:pt>
                <c:pt idx="9">
                  <c:v>1273</c:v>
                </c:pt>
                <c:pt idx="12">
                  <c:v>1481</c:v>
                </c:pt>
              </c:numCache>
            </c:numRef>
          </c:val>
          <c:extLst>
            <c:ext xmlns:c16="http://schemas.microsoft.com/office/drawing/2014/chart" uri="{C3380CC4-5D6E-409C-BE32-E72D297353CC}">
              <c16:uniqueId val="{00000007-3DB1-430A-ACB3-E22A9A4B75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39595</c:v>
                </c:pt>
                <c:pt idx="3">
                  <c:v>40352</c:v>
                </c:pt>
                <c:pt idx="6">
                  <c:v>39169</c:v>
                </c:pt>
                <c:pt idx="9">
                  <c:v>37945</c:v>
                </c:pt>
                <c:pt idx="12">
                  <c:v>37584</c:v>
                </c:pt>
              </c:numCache>
            </c:numRef>
          </c:val>
          <c:extLst>
            <c:ext xmlns:c16="http://schemas.microsoft.com/office/drawing/2014/chart" uri="{C3380CC4-5D6E-409C-BE32-E72D297353CC}">
              <c16:uniqueId val="{00000008-3DB1-430A-ACB3-E22A9A4B75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411</c:v>
                </c:pt>
                <c:pt idx="3">
                  <c:v>315</c:v>
                </c:pt>
                <c:pt idx="6">
                  <c:v>219</c:v>
                </c:pt>
                <c:pt idx="9">
                  <c:v>140</c:v>
                </c:pt>
                <c:pt idx="12">
                  <c:v>64</c:v>
                </c:pt>
              </c:numCache>
            </c:numRef>
          </c:val>
          <c:extLst>
            <c:ext xmlns:c16="http://schemas.microsoft.com/office/drawing/2014/chart" uri="{C3380CC4-5D6E-409C-BE32-E72D297353CC}">
              <c16:uniqueId val="{00000009-3DB1-430A-ACB3-E22A9A4B75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65551</c:v>
                </c:pt>
                <c:pt idx="3">
                  <c:v>67690</c:v>
                </c:pt>
                <c:pt idx="6">
                  <c:v>69164</c:v>
                </c:pt>
                <c:pt idx="9">
                  <c:v>71748</c:v>
                </c:pt>
                <c:pt idx="12">
                  <c:v>72145</c:v>
                </c:pt>
              </c:numCache>
            </c:numRef>
          </c:val>
          <c:extLst>
            <c:ext xmlns:c16="http://schemas.microsoft.com/office/drawing/2014/chart" uri="{C3380CC4-5D6E-409C-BE32-E72D297353CC}">
              <c16:uniqueId val="{0000000A-3DB1-430A-ACB3-E22A9A4B75E7}"/>
            </c:ext>
          </c:extLst>
        </c:ser>
        <c:dLbls>
          <c:showLegendKey val="0"/>
          <c:showVal val="0"/>
          <c:showCatName val="0"/>
          <c:showSerName val="0"/>
          <c:showPercent val="0"/>
          <c:showBubbleSize val="0"/>
        </c:dLbls>
        <c:gapWidth val="100"/>
        <c:overlap val="100"/>
        <c:axId val="457669248"/>
        <c:axId val="45767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16422</c:v>
                </c:pt>
                <c:pt idx="2">
                  <c:v>#N/A</c:v>
                </c:pt>
                <c:pt idx="3">
                  <c:v>#N/A</c:v>
                </c:pt>
                <c:pt idx="4">
                  <c:v>12831</c:v>
                </c:pt>
                <c:pt idx="5">
                  <c:v>#N/A</c:v>
                </c:pt>
                <c:pt idx="6">
                  <c:v>#N/A</c:v>
                </c:pt>
                <c:pt idx="7">
                  <c:v>10880</c:v>
                </c:pt>
                <c:pt idx="8">
                  <c:v>#N/A</c:v>
                </c:pt>
                <c:pt idx="9">
                  <c:v>#N/A</c:v>
                </c:pt>
                <c:pt idx="10">
                  <c:v>8579</c:v>
                </c:pt>
                <c:pt idx="11">
                  <c:v>#N/A</c:v>
                </c:pt>
                <c:pt idx="12">
                  <c:v>#N/A</c:v>
                </c:pt>
                <c:pt idx="13">
                  <c:v>9590</c:v>
                </c:pt>
                <c:pt idx="14">
                  <c:v>#N/A</c:v>
                </c:pt>
              </c:numCache>
            </c:numRef>
          </c:val>
          <c:smooth val="0"/>
          <c:extLst>
            <c:ext xmlns:c16="http://schemas.microsoft.com/office/drawing/2014/chart" uri="{C3380CC4-5D6E-409C-BE32-E72D297353CC}">
              <c16:uniqueId val="{0000000B-3DB1-430A-ACB3-E22A9A4B75E7}"/>
            </c:ext>
          </c:extLst>
        </c:ser>
        <c:dLbls>
          <c:showLegendKey val="0"/>
          <c:showVal val="0"/>
          <c:showCatName val="0"/>
          <c:showSerName val="0"/>
          <c:showPercent val="0"/>
          <c:showBubbleSize val="0"/>
        </c:dLbls>
        <c:marker val="1"/>
        <c:smooth val="0"/>
        <c:axId val="457669248"/>
        <c:axId val="457675520"/>
      </c:lineChart>
      <c:catAx>
        <c:axId val="45766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7675520"/>
        <c:crosses val="autoZero"/>
        <c:auto val="1"/>
        <c:lblAlgn val="ctr"/>
        <c:lblOffset val="100"/>
        <c:tickLblSkip val="1"/>
        <c:tickMarkSkip val="1"/>
        <c:noMultiLvlLbl val="0"/>
      </c:catAx>
      <c:valAx>
        <c:axId val="45767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66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13102</c:v>
                </c:pt>
                <c:pt idx="1">
                  <c:v>12432</c:v>
                </c:pt>
                <c:pt idx="2">
                  <c:v>9850</c:v>
                </c:pt>
              </c:numCache>
            </c:numRef>
          </c:val>
          <c:extLst>
            <c:ext xmlns:c16="http://schemas.microsoft.com/office/drawing/2014/chart" uri="{C3380CC4-5D6E-409C-BE32-E72D297353CC}">
              <c16:uniqueId val="{00000000-5825-47BF-AD1D-4BAA8C0D41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436</c:v>
                </c:pt>
                <c:pt idx="1">
                  <c:v>437</c:v>
                </c:pt>
                <c:pt idx="2">
                  <c:v>448</c:v>
                </c:pt>
              </c:numCache>
            </c:numRef>
          </c:val>
          <c:extLst>
            <c:ext xmlns:c16="http://schemas.microsoft.com/office/drawing/2014/chart" uri="{C3380CC4-5D6E-409C-BE32-E72D297353CC}">
              <c16:uniqueId val="{00000001-5825-47BF-AD1D-4BAA8C0D41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7389</c:v>
                </c:pt>
                <c:pt idx="1">
                  <c:v>7585</c:v>
                </c:pt>
                <c:pt idx="2">
                  <c:v>8093</c:v>
                </c:pt>
              </c:numCache>
            </c:numRef>
          </c:val>
          <c:extLst>
            <c:ext xmlns:c16="http://schemas.microsoft.com/office/drawing/2014/chart" uri="{C3380CC4-5D6E-409C-BE32-E72D297353CC}">
              <c16:uniqueId val="{00000002-5825-47BF-AD1D-4BAA8C0D4188}"/>
            </c:ext>
          </c:extLst>
        </c:ser>
        <c:dLbls>
          <c:showLegendKey val="0"/>
          <c:showVal val="0"/>
          <c:showCatName val="0"/>
          <c:showSerName val="0"/>
          <c:showPercent val="0"/>
          <c:showBubbleSize val="0"/>
        </c:dLbls>
        <c:gapWidth val="120"/>
        <c:overlap val="100"/>
        <c:axId val="458038656"/>
        <c:axId val="458048640"/>
      </c:barChart>
      <c:catAx>
        <c:axId val="4580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8048640"/>
        <c:crosses val="autoZero"/>
        <c:auto val="1"/>
        <c:lblAlgn val="ctr"/>
        <c:lblOffset val="100"/>
        <c:tickLblSkip val="1"/>
        <c:tickMarkSkip val="1"/>
        <c:noMultiLvlLbl val="0"/>
      </c:catAx>
      <c:valAx>
        <c:axId val="458048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803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{8548E2F7-70EB-46A1-9C2E-475A7F3E7D8D}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3E6-4A29-A259-677D2E28C4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{C6623796-4808-4B42-86BF-44926A14C733}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E6-4A29-A259-677D2E28C4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{BC443EBD-E2E0-41FB-8F0B-B26123A413D8}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E6-4A29-A259-677D2E28C4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{E196CE2A-35F1-434F-A1BC-9A50D160AA98}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E6-4A29-A259-677D2E28C4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{03851D0D-8FA3-488C-97C1-724A00F35CEC}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E6-4A29-A259-677D2E28C4C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{71C26AAB-1ABA-4E21-A01C-1265DA351D94}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3E6-4A29-A259-677D2E28C4C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{7C071AE3-178E-49B8-8596-BD9AFB0DA255}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3E6-4A29-A259-677D2E28C4C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{20608D9A-F434-4526-84FF-A9F97C398F0A}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3E6-4A29-A259-677D2E28C4C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{2D1ECF8E-AD70-4043-87CE-E41EC96470C0}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3E6-4A29-A259-677D2E28C4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E6-4A29-A259-677D2E28C4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{70F296CD-6C49-4591-A2B6-3B7A9A7CA0DB}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3E6-4A29-A259-677D2E28C4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{C1023141-7AA6-4CDE-B653-CD66B4E9AD85}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E6-4A29-A259-677D2E28C4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{68AD046E-A5BA-4C94-8989-6B33DA4B2671}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E6-4A29-A259-677D2E28C4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{09317A8E-2A65-4C73-BA47-AE503CC60755}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E6-4A29-A259-677D2E28C4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{D61BA922-D7AB-46E6-AECE-8C7488589D62}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E6-4A29-A259-677D2E28C4C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{B3DEBD21-528A-440C-A215-FF52CC788F2F}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3E6-4A29-A259-677D2E28C4C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{FC03F291-CB3A-4217-A0D2-93ADBB14CF47}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3E6-4A29-A259-677D2E28C4C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{F8958F33-14DF-43AC-88AA-B7EFBCDF3539}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3E6-4A29-A259-677D2E28C4C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{E717CD40-7FD1-4DE9-8018-9973506E5731}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3E6-4A29-A259-677D2E28C4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E3E6-4A29-A259-677D2E28C4C5}"/>
            </c:ext>
          </c:extLst>
        </c:ser>
        <c:dLbls>
          <c:showLegendKey val="0"/>
          <c:showVal val="1"/>
          <c:showCatName val="0"/>
          <c:showSerName val="0"/>
          <c:showPercent val="0"/>
          <c:showBubbleSize val="0"/>
        </c:dLbls>
        <c:axId val="132773760"/>
        <c:axId val="132956160"/>
      </c:scatterChart>
      <c:valAx>
        <c:axId val="132773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956160"/>
        <c:crosses val="autoZero"/>
        <c:crossBetween val="midCat"/>
      </c:valAx>
      <c:valAx>
        <c:axId val="1329561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773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{1DF77763-209F-4C8A-8684-8F0BEF0E269D}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B68-4E7F-AF43-0272EB73D5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{0A5E7EAF-A324-42E6-AE9B-C6182AE16573}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68-4E7F-AF43-0272EB73D5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{29FC705F-F9B4-4F4B-A399-4B640114080F}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68-4E7F-AF43-0272EB73D5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{1A577F2B-99BB-49AA-AA72-7B7FEEE41235}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68-4E7F-AF43-0272EB73D5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{AEBAE55F-DEF3-45A4-9CDD-0D95E804E5DF}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68-4E7F-AF43-0272EB73D57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{3988598D-E95F-4725-9EB1-6C8BF41A34DA}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B68-4E7F-AF43-0272EB73D57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{4339E91E-DE84-4F85-888E-75D5885287DE}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B68-4E7F-AF43-0272EB73D57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{896A82A6-E929-4CAF-A7A7-E0C63B0F5E96}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B68-4E7F-AF43-0272EB73D57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{3ABDE664-01AB-423B-AB85-CC6E19A628EF}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B68-4E7F-AF43-0272EB73D5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9.1</c:v>
                </c:pt>
                <c:pt idx="16">
                  <c:v>8.6999999999999993</c:v>
                </c:pt>
                <c:pt idx="24">
                  <c:v>7.8</c:v>
                </c:pt>
                <c:pt idx="32">
                  <c:v>7.4</c:v>
                </c:pt>
              </c:numCache>
            </c:numRef>
          </c:xVal>
          <c:yVal>
            <c:numRef>
              <c:f>公会計指標分析・財政指標組合せ分析表!$BP$73:$DC$73</c:f>
              <c:numCache>
                <c:formatCode>#,##0.0;"▲ "#,##0.0</c:formatCode>
                <c:ptCount val="40"/>
                <c:pt idx="0">
                  <c:v>53.3</c:v>
                </c:pt>
                <c:pt idx="8">
                  <c:v>41.9</c:v>
                </c:pt>
                <c:pt idx="16">
                  <c:v>36.200000000000003</c:v>
                </c:pt>
                <c:pt idx="24">
                  <c:v>28.8</c:v>
                </c:pt>
                <c:pt idx="32">
                  <c:v>32.5</c:v>
                </c:pt>
              </c:numCache>
            </c:numRef>
          </c:yVal>
          <c:smooth val="0"/>
          <c:extLst>
            <c:ext xmlns:c16="http://schemas.microsoft.com/office/drawing/2014/chart" uri="{C3380CC4-5D6E-409C-BE32-E72D297353CC}">
              <c16:uniqueId val="{00000009-9B68-4E7F-AF43-0272EB73D5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{1AE1EBD9-F75A-4125-8F4F-DC11A27AA296}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B68-4E7F-AF43-0272EB73D5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{1A36012E-343D-4A8D-BBB0-23B87E068457}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68-4E7F-AF43-0272EB73D5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{47C2FECA-E785-4A8A-A3C2-F0986B0EA00C}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68-4E7F-AF43-0272EB73D5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{4A01DD3D-81DB-4F1A-BEFF-474CE16C3155}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68-4E7F-AF43-0272EB73D5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{E2A80A8C-019B-42B0-A361-0C639652F1BE}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68-4E7F-AF43-0272EB73D57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{41728D6B-A126-4CDB-8A92-4D06F2D50A32}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B68-4E7F-AF43-0272EB73D57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{A31A1E27-A53E-461D-B0D3-B35AAD2F13E9}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B68-4E7F-AF43-0272EB73D57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{411AF46B-9EEA-4B93-B3B7-227D11BA86E4}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B68-4E7F-AF43-0272EB73D57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{6238D806-4F41-4CAA-BF5F-3CCAC72718D8}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B68-4E7F-AF43-0272EB73D5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9B68-4E7F-AF43-0272EB73D574}"/>
            </c:ext>
          </c:extLst>
        </c:ser>
        <c:dLbls>
          <c:showLegendKey val="0"/>
          <c:showVal val="1"/>
          <c:showCatName val="0"/>
          <c:showSerName val="0"/>
          <c:showPercent val="0"/>
          <c:showBubbleSize val="0"/>
        </c:dLbls>
        <c:axId val="133109248"/>
        <c:axId val="133111168"/>
      </c:scatterChart>
      <c:valAx>
        <c:axId val="133109248"/>
        <c:scaling>
          <c:orientation val="minMax"/>
          <c:max val="10"/>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111168"/>
        <c:crosses val="autoZero"/>
        <c:crossBetween val="midCat"/>
      </c:valAx>
      <c:valAx>
        <c:axId val="133111168"/>
        <c:scaling>
          <c:orientation val="minMax"/>
          <c:max val="58"/>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109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年度においては，公営企業債の元利償還金に対する繰入金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により，元利償還金等の総額としては前年度より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となった。算入公債費等は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しているものの，元利償還金等の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幅がより顕著であるため，実質公債費比率の分子は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満期一括償還の地方債の借り入れが無いため，利用していない。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年度においては，分子の額は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1,011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地方債現在高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や組合等負担見込額に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ついて増となっており，将来負担額として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，充当可能財源等について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充当可能特定歳入</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前年度より増となった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充当可能基金が大きく減少し，充当可能財源等でも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862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将来負担比率の分子総額が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増加する結果となった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財政調整基金に関しては，例年，決算剰余金の一部を財政調整基金に積み立てるものの，市役所周辺整備事業や本庁舎</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，鳴子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総合支所の建て替え事業等，総合計画や新市建設計画を実施するため例年多額の取崩しが必要となっている。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年度以降，取崩額は年々増加の一途をたどっており，中・長期の財政計画において，基金残高の推移は，今後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年で，現在の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億円台から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億円台まで減少する見込みとなっている。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普通交付税の逓減と大型事業の実施に伴う一般財源の投入が基金残高の減少に繋がっている。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その他，特目基金は，施設の維持管理を目的といるものが多く，概ね残高は減少傾向にある。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財政調整基金については，基金残高の必要額を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億円台と考えていることから，しっかりとした行財政改革のもと，歳出予算の適正化を図りながら，基金残高の確保に努める。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特定目的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基金については，全体的に減少傾向にある。設置目的と基金残高の推移を考慮し，適正に管理する。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地域自治組織支援基金：持続的で活力ある地域の醸成をめざし，地域自治組織の育成と活動を支援し，市民協働のまちづくりを推進する。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地域自治組織への安定的な財政支援を行うための果実運用型基金である。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まちづくり基金：住みよい豊かなまちづくりを推進する。主に，ふるさと納税や指定寄附を積み立てている。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災害公営住宅維持管理基金：災害公営住宅として建設された市営住宅及び共同施設の整備，修繕及び改良並びに地方債の償還に要する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経費に充当する。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地域自治組織支援基金：市内</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地域にある地域自治組織に対する活動支援や施設改修（集会所等）に伴う事業補助金の財源として活用</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している。年間</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億円を超える補助金を支出しているが運用益がそれ程多く見込めないため減少傾向にある。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まちづくり基金：ふるさと納税や指定寄附は一時的に基金に積み立てるものの，翌年には寄付者の意向を踏まえ事業充当を行っている。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各年度の寄付額により年度末の残高に大きく影響している。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災害公営住宅維持管理基金：家賃の低廉・低減化を踏まえ，震災復興交付金を財源に基金に積み立てているが，大きな費用負担がない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ため増加している。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地域自治組織支援基金：安定的な財政支援を行うため，預金利子のみならず，有価証券の購入等，より効果的な果実運用を実施する。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災害公営住宅維持管理基金：令和２年度の震災復興交付金の制度が終了するまでは基金への積立を行い，その後，整備，修繕，改良</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及び地方債償還費用に充当予定。</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12,431,283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千円に対して，決算剰余積立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800,000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年度中の積立等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18,704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千円を基金に積み立てたものの，一方で，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3,400,309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千円の繰り入れ（取崩し）を実施した結果，</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年度末残高として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9,850,076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2,581,207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普通交付税の合併算定替による特例措置の適用期限終了に合わせ，東日本大震災後の復旧・復興事業の終了に伴い，総合計画，新市建設計画事業を確実に実行するための大型事業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と，東日本台風への対応経費が大きかったことから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繰入額が増大している。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年後には財政調整基金残高が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台になる見込みである。行政運営を推進するためには，財政調整基金からの繰り入れは避けられないが，歳出予算規模の適正化を図るなど，適切な財政運営に努め，急激な基金残高の減少とならないよう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減債基金に関しては，積立によって微増している。（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448,022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+11,406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公債費の推移に留意しながら，適切に管理していく。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129,444
128,597
796.81
68,735,747
66,289,911
1,626,528
35,978,068
74,863,593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algn="ctr"/>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algn="l"/>
          <a:r>
            <a:rPr kumimoji="1" lang="ja-JP" altLang="en-US" sz="1100">
              <a:latin typeface="ＭＳ Ｐゴシック" panose="020B0600070205080204" pitchFamily="50" charset="-128"/>
              <a:ea typeface="ＭＳ Ｐゴシック" panose="020B0600070205080204" pitchFamily="50" charset="-128"/>
            </a:rPr>
            <a:t>　債務償還比率は県平均よりは低いものの，全国平均より高い水準である。算定上の分子となる金額は，財政調整基金の取り崩し額が多額になり，特定目的基金が減少したことにより増加した。また，普通交付税の逓減措置に伴う普通交付税の減等，経常一般財源が減少した影響により分母は減となり，分子分母双方の影響で前年度より悪化している。今後，財政調整基金の減少，維持補修費等の増加が見込まれることから，抜本的な歳出抑制が必要となっている。</a:t>
          </a:r>
        </a:p>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3" name="テキスト ボックス 6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69" name="テキスト ボックス 68"/>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75" name="テキスト ボックス 74"/>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77" name="テキスト ボックス 76"/>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79" name="直線コネクタ 78"/>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80" name="債務償還比率最小値テキスト"/>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81" name="直線コネクタ 80"/>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82" name="債務償還比率最大値テキスト"/>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83" name="直線コネクタ 82"/>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155931</xdr:rowOff>
    </xdr:from>
    <xdr:ext cx="469744" cy="259045"/>
    <xdr:sp macro="" textlink="">
      <xdr:nvSpPr>
        <xdr:cNvPr id="84" name="債務償還比率平均値テキスト"/>
        <xdr:cNvSpPr txBox="1"/>
      </xdr:nvSpPr>
      <xdr:spPr>
        <a:xfrm>
          <a:off x="14846300" y="572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85" name="フローチャート: 判断 84"/>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86" name="フローチャート: 判断 85"/>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87" name="フローチャート: 判断 86"/>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88" name="フローチャート: 判断 87"/>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89" name="フローチャート: 判断 88"/>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30332</xdr:rowOff>
    </xdr:from>
    <xdr:to>
      <xdr:col>76</xdr:col>
      <xdr:colOff>73025</xdr:colOff>
      <xdr:row>30</xdr:row>
      <xdr:rowOff>131932</xdr:rowOff>
    </xdr:to>
    <xdr:sp macro="" textlink="">
      <xdr:nvSpPr>
        <xdr:cNvPr id="95" name="楕円 94"/>
        <xdr:cNvSpPr/>
      </xdr:nvSpPr>
      <xdr:spPr>
        <a:xfrm>
          <a:off x="14744700" y="594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8759</xdr:rowOff>
    </xdr:from>
    <xdr:ext cx="469744" cy="259045"/>
    <xdr:sp macro="" textlink="">
      <xdr:nvSpPr>
        <xdr:cNvPr id="96" name="債務償還比率該当値テキスト"/>
        <xdr:cNvSpPr txBox="1"/>
      </xdr:nvSpPr>
      <xdr:spPr>
        <a:xfrm>
          <a:off x="14846300" y="592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110744</xdr:rowOff>
    </xdr:from>
    <xdr:to>
      <xdr:col>72</xdr:col>
      <xdr:colOff>123825</xdr:colOff>
      <xdr:row>30</xdr:row>
      <xdr:rowOff>40894</xdr:rowOff>
    </xdr:to>
    <xdr:sp macro="" textlink="">
      <xdr:nvSpPr>
        <xdr:cNvPr id="97" name="楕円 96"/>
        <xdr:cNvSpPr/>
      </xdr:nvSpPr>
      <xdr:spPr>
        <a:xfrm>
          <a:off x="14033500" y="58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161544</xdr:rowOff>
    </xdr:from>
    <xdr:to>
      <xdr:col>76</xdr:col>
      <xdr:colOff>22225</xdr:colOff>
      <xdr:row>30</xdr:row>
      <xdr:rowOff>81132</xdr:rowOff>
    </xdr:to>
    <xdr:cxnSp macro="">
      <xdr:nvCxnSpPr>
        <xdr:cNvPr id="98" name="直線コネクタ 97"/>
        <xdr:cNvCxnSpPr/>
      </xdr:nvCxnSpPr>
      <xdr:spPr>
        <a:xfrm>
          <a:off x="14084300" y="5905119"/>
          <a:ext cx="711200" cy="9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10171</xdr:rowOff>
    </xdr:from>
    <xdr:to>
      <xdr:col>68</xdr:col>
      <xdr:colOff>123825</xdr:colOff>
      <xdr:row>29</xdr:row>
      <xdr:rowOff>111771</xdr:rowOff>
    </xdr:to>
    <xdr:sp macro="" textlink="">
      <xdr:nvSpPr>
        <xdr:cNvPr id="99" name="楕円 98"/>
        <xdr:cNvSpPr/>
      </xdr:nvSpPr>
      <xdr:spPr>
        <a:xfrm>
          <a:off x="13271500" y="57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60971</xdr:rowOff>
    </xdr:from>
    <xdr:to>
      <xdr:col>72</xdr:col>
      <xdr:colOff>73025</xdr:colOff>
      <xdr:row>29</xdr:row>
      <xdr:rowOff>161544</xdr:rowOff>
    </xdr:to>
    <xdr:cxnSp macro="">
      <xdr:nvCxnSpPr>
        <xdr:cNvPr id="100" name="直線コネクタ 99"/>
        <xdr:cNvCxnSpPr/>
      </xdr:nvCxnSpPr>
      <xdr:spPr>
        <a:xfrm>
          <a:off x="13322300" y="5804546"/>
          <a:ext cx="762000" cy="10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146537</xdr:rowOff>
    </xdr:from>
    <xdr:to>
      <xdr:col>64</xdr:col>
      <xdr:colOff>123825</xdr:colOff>
      <xdr:row>29</xdr:row>
      <xdr:rowOff>76687</xdr:rowOff>
    </xdr:to>
    <xdr:sp macro="" textlink="">
      <xdr:nvSpPr>
        <xdr:cNvPr id="101" name="楕円 100"/>
        <xdr:cNvSpPr/>
      </xdr:nvSpPr>
      <xdr:spPr>
        <a:xfrm>
          <a:off x="12509500" y="57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25887</xdr:rowOff>
    </xdr:from>
    <xdr:to>
      <xdr:col>68</xdr:col>
      <xdr:colOff>73025</xdr:colOff>
      <xdr:row>29</xdr:row>
      <xdr:rowOff>60971</xdr:rowOff>
    </xdr:to>
    <xdr:cxnSp macro="">
      <xdr:nvCxnSpPr>
        <xdr:cNvPr id="102" name="直線コネクタ 101"/>
        <xdr:cNvCxnSpPr/>
      </xdr:nvCxnSpPr>
      <xdr:spPr>
        <a:xfrm>
          <a:off x="12560300" y="5769462"/>
          <a:ext cx="762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161650</xdr:rowOff>
    </xdr:from>
    <xdr:to>
      <xdr:col>60</xdr:col>
      <xdr:colOff>123825</xdr:colOff>
      <xdr:row>29</xdr:row>
      <xdr:rowOff>91800</xdr:rowOff>
    </xdr:to>
    <xdr:sp macro="" textlink="">
      <xdr:nvSpPr>
        <xdr:cNvPr id="103" name="楕円 102"/>
        <xdr:cNvSpPr/>
      </xdr:nvSpPr>
      <xdr:spPr>
        <a:xfrm>
          <a:off x="11747500" y="57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25887</xdr:rowOff>
    </xdr:from>
    <xdr:to>
      <xdr:col>64</xdr:col>
      <xdr:colOff>73025</xdr:colOff>
      <xdr:row>29</xdr:row>
      <xdr:rowOff>41000</xdr:rowOff>
    </xdr:to>
    <xdr:cxnSp macro="">
      <xdr:nvCxnSpPr>
        <xdr:cNvPr id="104" name="直線コネクタ 103"/>
        <xdr:cNvCxnSpPr/>
      </xdr:nvCxnSpPr>
      <xdr:spPr>
        <a:xfrm flipV="1">
          <a:off x="11798300" y="576946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161942</xdr:rowOff>
    </xdr:from>
    <xdr:ext cx="469744" cy="259045"/>
    <xdr:sp macro="" textlink="">
      <xdr:nvSpPr>
        <xdr:cNvPr id="105" name="n_1aveValue債務償還比率"/>
        <xdr:cNvSpPr txBox="1"/>
      </xdr:nvSpPr>
      <xdr:spPr>
        <a:xfrm>
          <a:off x="13836727"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119810</xdr:rowOff>
    </xdr:from>
    <xdr:ext cx="469744" cy="259045"/>
    <xdr:sp macro="" textlink="">
      <xdr:nvSpPr>
        <xdr:cNvPr id="106" name="n_2aveValue債務償還比率"/>
        <xdr:cNvSpPr txBox="1"/>
      </xdr:nvSpPr>
      <xdr:spPr>
        <a:xfrm>
          <a:off x="13087427" y="58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118370</xdr:rowOff>
    </xdr:from>
    <xdr:ext cx="469744" cy="259045"/>
    <xdr:sp macro="" textlink="">
      <xdr:nvSpPr>
        <xdr:cNvPr id="107" name="n_3aveValue債務償還比率"/>
        <xdr:cNvSpPr txBox="1"/>
      </xdr:nvSpPr>
      <xdr:spPr>
        <a:xfrm>
          <a:off x="12325427" y="58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113534</xdr:rowOff>
    </xdr:from>
    <xdr:ext cx="469744" cy="259045"/>
    <xdr:sp macro="" textlink="">
      <xdr:nvSpPr>
        <xdr:cNvPr id="108" name="n_4aveValue債務償還比率"/>
        <xdr:cNvSpPr txBox="1"/>
      </xdr:nvSpPr>
      <xdr:spPr>
        <a:xfrm>
          <a:off x="11563427" y="534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32021</xdr:rowOff>
    </xdr:from>
    <xdr:ext cx="469744" cy="259045"/>
    <xdr:sp macro="" textlink="">
      <xdr:nvSpPr>
        <xdr:cNvPr id="109" name="n_1mainValue債務償還比率"/>
        <xdr:cNvSpPr txBox="1"/>
      </xdr:nvSpPr>
      <xdr:spPr>
        <a:xfrm>
          <a:off x="13836727" y="594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128298</xdr:rowOff>
    </xdr:from>
    <xdr:ext cx="469744" cy="259045"/>
    <xdr:sp macro="" textlink="">
      <xdr:nvSpPr>
        <xdr:cNvPr id="110" name="n_2mainValue債務償還比率"/>
        <xdr:cNvSpPr txBox="1"/>
      </xdr:nvSpPr>
      <xdr:spPr>
        <a:xfrm>
          <a:off x="13087427" y="552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93214</xdr:rowOff>
    </xdr:from>
    <xdr:ext cx="469744" cy="259045"/>
    <xdr:sp macro="" textlink="">
      <xdr:nvSpPr>
        <xdr:cNvPr id="111" name="n_3mainValue債務償還比率"/>
        <xdr:cNvSpPr txBox="1"/>
      </xdr:nvSpPr>
      <xdr:spPr>
        <a:xfrm>
          <a:off x="12325427" y="549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82927</xdr:rowOff>
    </xdr:from>
    <xdr:ext cx="469744" cy="259045"/>
    <xdr:sp macro="" textlink="">
      <xdr:nvSpPr>
        <xdr:cNvPr id="112" name="n_4mainValue債務償還比率"/>
        <xdr:cNvSpPr txBox="1"/>
      </xdr:nvSpPr>
      <xdr:spPr>
        <a:xfrm>
          <a:off x="11563427" y="58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3" name="正方形/長方形 11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4" name="正方形/長方形 11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5" name="正方形/長方形 11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6" name="正方形/長方形 11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7" name="テキスト ボックス 11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8" name="テキスト ボックス 11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129,444
128,597
796.81
68,735,747
66,289,911
1,626,528
35,978,068
74,863,593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129,444
128,597
796.81
68,735,747
66,289,911
1,626,528
35,978,068
74,863,593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129,444
128,597
796.81
68,735,747
66,289,911
1,626,528
35,978,068
74,863,593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ポイントとなっ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ているものの，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単年度での分子となる基準財政収入額，分母となる基準財政需要額の増額傾向は継続している。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基準財政需要額は，主に合併特例債及び臨時財政対策債の償還費，高齢者保健福祉費等において増加し，基準財政収入額は，償却資産に係る固定資産税が太陽光発電設備の新設等を背景に増加している。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1" name="直線コネクタ 70"/>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130628</xdr:rowOff>
    </xdr:to>
    <xdr:cxnSp macro="">
      <xdr:nvCxnSpPr>
        <xdr:cNvPr id="74" name="直線コネクタ 73"/>
        <xdr:cNvCxnSpPr/>
      </xdr:nvCxnSpPr>
      <xdr:spPr>
        <a:xfrm>
          <a:off x="3225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113393</xdr:rowOff>
    </xdr:to>
    <xdr:cxnSp macro="">
      <xdr:nvCxnSpPr>
        <xdr:cNvPr id="77" name="直線コネクタ 76"/>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113393</xdr:rowOff>
    </xdr:to>
    <xdr:cxnSp macro="">
      <xdr:nvCxnSpPr>
        <xdr:cNvPr id="80" name="直線コネクタ 79"/>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51905</xdr:rowOff>
    </xdr:from>
    <xdr:ext cx="762000" cy="259045"/>
    <xdr:sp macro="" textlink="">
      <xdr:nvSpPr>
        <xdr:cNvPr id="91" name="財政力該当値テキスト"/>
        <xdr:cNvSpPr txBox="1"/>
      </xdr:nvSpPr>
      <xdr:spPr>
        <a:xfrm>
          <a:off x="50419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2" name="楕円 91"/>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3" name="テキスト ボックス 92"/>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4" name="楕円 93"/>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5" name="テキスト ボックス 94"/>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6" name="楕円 95"/>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7" name="テキスト ボックス 96"/>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9" name="テキスト ボックス 98"/>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この要因として，歳入面では市町村民税が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したものの，普通交付税がそれを上回る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増額となり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，経常一財が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増額となっているが，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歳出面</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の補助費等で大崎広域行政事務組合の消防庁舎やリサイクルセンターの建設事業が終了し，経常一般財源に対する負担割合が増加したこと等で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経常一財が増加し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，経常収支比率の上昇の要因となった。</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76623</xdr:rowOff>
    </xdr:to>
    <xdr:cxnSp macro="">
      <xdr:nvCxnSpPr>
        <xdr:cNvPr id="134" name="直線コネクタ 133"/>
        <xdr:cNvCxnSpPr/>
      </xdr:nvCxnSpPr>
      <xdr:spPr>
        <a:xfrm>
          <a:off x="4114800" y="10481310"/>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2133</xdr:rowOff>
    </xdr:from>
    <xdr:ext cx="762000" cy="259045"/>
    <xdr:sp macro="" textlink="">
      <xdr:nvSpPr>
        <xdr:cNvPr id="135" name="財政構造の弾力性平均値テキスト"/>
        <xdr:cNvSpPr txBox="1"/>
      </xdr:nvSpPr>
      <xdr:spPr>
        <a:xfrm>
          <a:off x="5041900" y="1046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61</xdr:row>
      <xdr:rowOff>22860</xdr:rowOff>
    </xdr:to>
    <xdr:cxnSp macro="">
      <xdr:nvCxnSpPr>
        <xdr:cNvPr id="137" name="直線コネクタ 136"/>
        <xdr:cNvCxnSpPr/>
      </xdr:nvCxnSpPr>
      <xdr:spPr>
        <a:xfrm>
          <a:off x="3225800" y="103767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9" name="テキスト ボックス 138"/>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140546</xdr:rowOff>
    </xdr:from>
    <xdr:to>
      <xdr:col>15</xdr:col>
      <xdr:colOff>82550</xdr:colOff>
      <xdr:row>60</xdr:row>
      <xdr:rowOff>89746</xdr:rowOff>
    </xdr:to>
    <xdr:cxnSp macro="">
      <xdr:nvCxnSpPr>
        <xdr:cNvPr id="140" name="直線コネクタ 139"/>
        <xdr:cNvCxnSpPr/>
      </xdr:nvCxnSpPr>
      <xdr:spPr>
        <a:xfrm>
          <a:off x="2336800" y="102560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42" name="テキスト ボックス 141"/>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59</xdr:row>
      <xdr:rowOff>140546</xdr:rowOff>
    </xdr:to>
    <xdr:cxnSp macro="">
      <xdr:nvCxnSpPr>
        <xdr:cNvPr id="143" name="直線コネクタ 142"/>
        <xdr:cNvCxnSpPr/>
      </xdr:nvCxnSpPr>
      <xdr:spPr>
        <a:xfrm>
          <a:off x="1447800" y="102319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45" name="テキスト ボックス 144"/>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20760</xdr:rowOff>
    </xdr:from>
    <xdr:ext cx="762000" cy="259045"/>
    <xdr:sp macro="" textlink="">
      <xdr:nvSpPr>
        <xdr:cNvPr id="147" name="テキスト ボックス 146"/>
        <xdr:cNvSpPr txBox="1"/>
      </xdr:nvSpPr>
      <xdr:spPr>
        <a:xfrm>
          <a:off x="1066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3" name="楕円 152"/>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169350</xdr:rowOff>
    </xdr:from>
    <xdr:ext cx="762000" cy="259045"/>
    <xdr:sp macro="" textlink="">
      <xdr:nvSpPr>
        <xdr:cNvPr id="154" name="財政構造の弾力性該当値テキスト"/>
        <xdr:cNvSpPr txBox="1"/>
      </xdr:nvSpPr>
      <xdr:spPr>
        <a:xfrm>
          <a:off x="5041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5" name="楕円 154"/>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6" name="テキスト ボックス 155"/>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7" name="楕円 156"/>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8" name="テキスト ボックス 157"/>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89746</xdr:rowOff>
    </xdr:from>
    <xdr:to>
      <xdr:col>11</xdr:col>
      <xdr:colOff>82550</xdr:colOff>
      <xdr:row>60</xdr:row>
      <xdr:rowOff>19896</xdr:rowOff>
    </xdr:to>
    <xdr:sp macro="" textlink="">
      <xdr:nvSpPr>
        <xdr:cNvPr id="159" name="楕円 158"/>
        <xdr:cNvSpPr/>
      </xdr:nvSpPr>
      <xdr:spPr>
        <a:xfrm>
          <a:off x="2286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30073</xdr:rowOff>
    </xdr:from>
    <xdr:ext cx="762000" cy="259045"/>
    <xdr:sp macro="" textlink="">
      <xdr:nvSpPr>
        <xdr:cNvPr id="160" name="テキスト ボックス 159"/>
        <xdr:cNvSpPr txBox="1"/>
      </xdr:nvSpPr>
      <xdr:spPr>
        <a:xfrm>
          <a:off x="1955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61" name="楕円 160"/>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62" name="テキスト ボックス 161"/>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前年度比約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％の増加となっている。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人件費に関しては，昨年度に比べ減額している。要因としては，定員適正化計画のもと職員採用を行っているものの，退職者が多く，新採職員を補充した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ことで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職員年齢の若返りが進み，給与格差分が減額に影響したものと考えられる。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一方，物件費に関しては，東日本台風に伴う災害廃棄物の運搬・処理や被災家屋の解体など災害対応に係る経費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が多額に上ったため増加する大きな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要因とな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，全体として前年度よりも増となった。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45372</xdr:rowOff>
    </xdr:from>
    <xdr:to>
      <xdr:col>23</xdr:col>
      <xdr:colOff>133350</xdr:colOff>
      <xdr:row>86</xdr:row>
      <xdr:rowOff>2753</xdr:rowOff>
    </xdr:to>
    <xdr:cxnSp macro="">
      <xdr:nvCxnSpPr>
        <xdr:cNvPr id="199" name="直線コネクタ 198"/>
        <xdr:cNvCxnSpPr/>
      </xdr:nvCxnSpPr>
      <xdr:spPr>
        <a:xfrm>
          <a:off x="4114800" y="14447172"/>
          <a:ext cx="838200" cy="30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138989</xdr:rowOff>
    </xdr:from>
    <xdr:ext cx="762000" cy="259045"/>
    <xdr:sp macro="" textlink="">
      <xdr:nvSpPr>
        <xdr:cNvPr id="200" name="人件費・物件費等の状況平均値テキスト"/>
        <xdr:cNvSpPr txBox="1"/>
      </xdr:nvSpPr>
      <xdr:spPr>
        <a:xfrm>
          <a:off x="5041900" y="14369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155567</xdr:rowOff>
    </xdr:from>
    <xdr:to>
      <xdr:col>19</xdr:col>
      <xdr:colOff>133350</xdr:colOff>
      <xdr:row>84</xdr:row>
      <xdr:rowOff>45372</xdr:rowOff>
    </xdr:to>
    <xdr:cxnSp macro="">
      <xdr:nvCxnSpPr>
        <xdr:cNvPr id="202" name="直線コネクタ 201"/>
        <xdr:cNvCxnSpPr/>
      </xdr:nvCxnSpPr>
      <xdr:spPr>
        <a:xfrm>
          <a:off x="3225800" y="14385917"/>
          <a:ext cx="889000" cy="6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150896</xdr:rowOff>
    </xdr:from>
    <xdr:to>
      <xdr:col>15</xdr:col>
      <xdr:colOff>82550</xdr:colOff>
      <xdr:row>83</xdr:row>
      <xdr:rowOff>155567</xdr:rowOff>
    </xdr:to>
    <xdr:cxnSp macro="">
      <xdr:nvCxnSpPr>
        <xdr:cNvPr id="205" name="直線コネクタ 204"/>
        <xdr:cNvCxnSpPr/>
      </xdr:nvCxnSpPr>
      <xdr:spPr>
        <a:xfrm>
          <a:off x="2336800" y="14381246"/>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114787</xdr:rowOff>
    </xdr:from>
    <xdr:to>
      <xdr:col>11</xdr:col>
      <xdr:colOff>31750</xdr:colOff>
      <xdr:row>83</xdr:row>
      <xdr:rowOff>150896</xdr:rowOff>
    </xdr:to>
    <xdr:cxnSp macro="">
      <xdr:nvCxnSpPr>
        <xdr:cNvPr id="208" name="直線コネクタ 207"/>
        <xdr:cNvCxnSpPr/>
      </xdr:nvCxnSpPr>
      <xdr:spPr>
        <a:xfrm>
          <a:off x="1447800" y="14345137"/>
          <a:ext cx="889000" cy="3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2" name="テキスト ボックス 211"/>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123403</xdr:rowOff>
    </xdr:from>
    <xdr:to>
      <xdr:col>23</xdr:col>
      <xdr:colOff>184150</xdr:colOff>
      <xdr:row>86</xdr:row>
      <xdr:rowOff>53553</xdr:rowOff>
    </xdr:to>
    <xdr:sp macro="" textlink="">
      <xdr:nvSpPr>
        <xdr:cNvPr id="218" name="楕円 217"/>
        <xdr:cNvSpPr/>
      </xdr:nvSpPr>
      <xdr:spPr>
        <a:xfrm>
          <a:off x="4902200" y="146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95480</xdr:rowOff>
    </xdr:from>
    <xdr:ext cx="762000" cy="259045"/>
    <xdr:sp macro="" textlink="">
      <xdr:nvSpPr>
        <xdr:cNvPr id="219" name="人件費・物件費等の状況該当値テキスト"/>
        <xdr:cNvSpPr txBox="1"/>
      </xdr:nvSpPr>
      <xdr:spPr>
        <a:xfrm>
          <a:off x="5041900" y="146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166022</xdr:rowOff>
    </xdr:from>
    <xdr:to>
      <xdr:col>19</xdr:col>
      <xdr:colOff>184150</xdr:colOff>
      <xdr:row>84</xdr:row>
      <xdr:rowOff>96172</xdr:rowOff>
    </xdr:to>
    <xdr:sp macro="" textlink="">
      <xdr:nvSpPr>
        <xdr:cNvPr id="220" name="楕円 219"/>
        <xdr:cNvSpPr/>
      </xdr:nvSpPr>
      <xdr:spPr>
        <a:xfrm>
          <a:off x="4064000" y="1439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106349</xdr:rowOff>
    </xdr:from>
    <xdr:ext cx="736600" cy="259045"/>
    <xdr:sp macro="" textlink="">
      <xdr:nvSpPr>
        <xdr:cNvPr id="221" name="テキスト ボックス 220"/>
        <xdr:cNvSpPr txBox="1"/>
      </xdr:nvSpPr>
      <xdr:spPr>
        <a:xfrm>
          <a:off x="3733800" y="1416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104767</xdr:rowOff>
    </xdr:from>
    <xdr:to>
      <xdr:col>15</xdr:col>
      <xdr:colOff>133350</xdr:colOff>
      <xdr:row>84</xdr:row>
      <xdr:rowOff>34917</xdr:rowOff>
    </xdr:to>
    <xdr:sp macro="" textlink="">
      <xdr:nvSpPr>
        <xdr:cNvPr id="222" name="楕円 221"/>
        <xdr:cNvSpPr/>
      </xdr:nvSpPr>
      <xdr:spPr>
        <a:xfrm>
          <a:off x="3175000" y="1433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45094</xdr:rowOff>
    </xdr:from>
    <xdr:ext cx="762000" cy="259045"/>
    <xdr:sp macro="" textlink="">
      <xdr:nvSpPr>
        <xdr:cNvPr id="223" name="テキスト ボックス 222"/>
        <xdr:cNvSpPr txBox="1"/>
      </xdr:nvSpPr>
      <xdr:spPr>
        <a:xfrm>
          <a:off x="2844800" y="1410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100096</xdr:rowOff>
    </xdr:from>
    <xdr:to>
      <xdr:col>11</xdr:col>
      <xdr:colOff>82550</xdr:colOff>
      <xdr:row>84</xdr:row>
      <xdr:rowOff>30246</xdr:rowOff>
    </xdr:to>
    <xdr:sp macro="" textlink="">
      <xdr:nvSpPr>
        <xdr:cNvPr id="224" name="楕円 223"/>
        <xdr:cNvSpPr/>
      </xdr:nvSpPr>
      <xdr:spPr>
        <a:xfrm>
          <a:off x="2286000" y="1433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40423</xdr:rowOff>
    </xdr:from>
    <xdr:ext cx="762000" cy="259045"/>
    <xdr:sp macro="" textlink="">
      <xdr:nvSpPr>
        <xdr:cNvPr id="225" name="テキスト ボックス 224"/>
        <xdr:cNvSpPr txBox="1"/>
      </xdr:nvSpPr>
      <xdr:spPr>
        <a:xfrm>
          <a:off x="1955800" y="1409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63987</xdr:rowOff>
    </xdr:from>
    <xdr:to>
      <xdr:col>7</xdr:col>
      <xdr:colOff>31750</xdr:colOff>
      <xdr:row>83</xdr:row>
      <xdr:rowOff>165587</xdr:rowOff>
    </xdr:to>
    <xdr:sp macro="" textlink="">
      <xdr:nvSpPr>
        <xdr:cNvPr id="226" name="楕円 225"/>
        <xdr:cNvSpPr/>
      </xdr:nvSpPr>
      <xdr:spPr>
        <a:xfrm>
          <a:off x="1397000" y="142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150364</xdr:rowOff>
    </xdr:from>
    <xdr:ext cx="762000" cy="259045"/>
    <xdr:sp macro="" textlink="">
      <xdr:nvSpPr>
        <xdr:cNvPr id="227" name="テキスト ボックス 226"/>
        <xdr:cNvSpPr txBox="1"/>
      </xdr:nvSpPr>
      <xdr:spPr>
        <a:xfrm>
          <a:off x="1066800" y="1438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ポイント上昇したが，各部における各課業務の調整や取りまとめなど部の総括を行う所属長については参事職に整理したことが主な要因となっている。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依然，類似団体内平均を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ポイント，全国市平均を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ポイント下回っているが，今後も国の制度に準拠することを基本としながら，より一層の給与の適正化に努める。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11641</xdr:rowOff>
    </xdr:to>
    <xdr:cxnSp macro="">
      <xdr:nvCxnSpPr>
        <xdr:cNvPr id="261" name="直線コネクタ 260"/>
        <xdr:cNvCxnSpPr/>
      </xdr:nvCxnSpPr>
      <xdr:spPr>
        <a:xfrm>
          <a:off x="16179800" y="145647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162984</xdr:rowOff>
    </xdr:to>
    <xdr:cxnSp macro="">
      <xdr:nvCxnSpPr>
        <xdr:cNvPr id="264" name="直線コネクタ 263"/>
        <xdr:cNvCxnSpPr/>
      </xdr:nvCxnSpPr>
      <xdr:spPr>
        <a:xfrm>
          <a:off x="15290800" y="144843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82550</xdr:rowOff>
    </xdr:to>
    <xdr:cxnSp macro="">
      <xdr:nvCxnSpPr>
        <xdr:cNvPr id="267" name="直線コネクタ 266"/>
        <xdr:cNvCxnSpPr/>
      </xdr:nvCxnSpPr>
      <xdr:spPr>
        <a:xfrm>
          <a:off x="14401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82550</xdr:rowOff>
    </xdr:to>
    <xdr:cxnSp macro="">
      <xdr:nvCxnSpPr>
        <xdr:cNvPr id="270" name="直線コネクタ 269"/>
        <xdr:cNvCxnSpPr/>
      </xdr:nvCxnSpPr>
      <xdr:spPr>
        <a:xfrm>
          <a:off x="13512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80" name="楕円 279"/>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148818</xdr:rowOff>
    </xdr:from>
    <xdr:ext cx="762000" cy="259045"/>
    <xdr:sp macro="" textlink="">
      <xdr:nvSpPr>
        <xdr:cNvPr id="281" name="給与水準   （国との比較）該当値テキスト"/>
        <xdr:cNvSpPr txBox="1"/>
      </xdr:nvSpPr>
      <xdr:spPr>
        <a:xfrm>
          <a:off x="17106900" y="1437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82" name="楕円 281"/>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83" name="テキスト ボックス 282"/>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4" name="楕円 283"/>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5" name="テキスト ボックス 284"/>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6" name="楕円 285"/>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7" name="テキスト ボックス 286"/>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8" name="楕円 287"/>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9" name="テキスト ボックス 288"/>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合併以降，集中改革プランと連動した定員適正化計画のもとで，一貫して職員の削減を行ってきたことから，平成２７年４月１日には定員適正化計画の目標値（合併時から４００人削減）を達成した。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現在は，効率的で質の高い行政運営を実現するために，行政需要の変化や地域特性などに配慮した新たな定員管理計画に基づき，職員採用・人員配置を実施し，職員人件費の動向に配慮しつつ，組織運営の安定に努め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人増加したものの，全国及び県平均を下回る状況には変わりなく，今後も適正な定員管理に努める。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164193</xdr:rowOff>
    </xdr:from>
    <xdr:to>
      <xdr:col>81</xdr:col>
      <xdr:colOff>44450</xdr:colOff>
      <xdr:row>62</xdr:row>
      <xdr:rowOff>44450</xdr:rowOff>
    </xdr:to>
    <xdr:cxnSp macro="">
      <xdr:nvCxnSpPr>
        <xdr:cNvPr id="326" name="直線コネクタ 325"/>
        <xdr:cNvCxnSpPr/>
      </xdr:nvCxnSpPr>
      <xdr:spPr>
        <a:xfrm>
          <a:off x="16179800" y="106226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154412</xdr:rowOff>
    </xdr:from>
    <xdr:ext cx="762000" cy="259045"/>
    <xdr:sp macro="" textlink="">
      <xdr:nvSpPr>
        <xdr:cNvPr id="327" name="定員管理の状況平均値テキスト"/>
        <xdr:cNvSpPr txBox="1"/>
      </xdr:nvSpPr>
      <xdr:spPr>
        <a:xfrm>
          <a:off x="17106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164193</xdr:rowOff>
    </xdr:to>
    <xdr:cxnSp macro="">
      <xdr:nvCxnSpPr>
        <xdr:cNvPr id="329" name="直線コネクタ 328"/>
        <xdr:cNvCxnSpPr/>
      </xdr:nvCxnSpPr>
      <xdr:spPr>
        <a:xfrm>
          <a:off x="15290800" y="1057783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83474</xdr:rowOff>
    </xdr:from>
    <xdr:ext cx="736600" cy="259045"/>
    <xdr:sp macro="" textlink="">
      <xdr:nvSpPr>
        <xdr:cNvPr id="331" name="テキスト ボックス 330"/>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109038</xdr:rowOff>
    </xdr:from>
    <xdr:to>
      <xdr:col>72</xdr:col>
      <xdr:colOff>203200</xdr:colOff>
      <xdr:row>61</xdr:row>
      <xdr:rowOff>119380</xdr:rowOff>
    </xdr:to>
    <xdr:cxnSp macro="">
      <xdr:nvCxnSpPr>
        <xdr:cNvPr id="332" name="直線コネクタ 331"/>
        <xdr:cNvCxnSpPr/>
      </xdr:nvCxnSpPr>
      <xdr:spPr>
        <a:xfrm>
          <a:off x="14401800" y="1056748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34" name="テキスト ボックス 333"/>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91803</xdr:rowOff>
    </xdr:from>
    <xdr:to>
      <xdr:col>68</xdr:col>
      <xdr:colOff>152400</xdr:colOff>
      <xdr:row>61</xdr:row>
      <xdr:rowOff>109038</xdr:rowOff>
    </xdr:to>
    <xdr:cxnSp macro="">
      <xdr:nvCxnSpPr>
        <xdr:cNvPr id="335" name="直線コネクタ 334"/>
        <xdr:cNvCxnSpPr/>
      </xdr:nvCxnSpPr>
      <xdr:spPr>
        <a:xfrm>
          <a:off x="13512800" y="1055025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37" name="テキスト ボックス 336"/>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9" name="テキスト ボックス 338"/>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5" name="楕円 344"/>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10177</xdr:rowOff>
    </xdr:from>
    <xdr:ext cx="762000" cy="259045"/>
    <xdr:sp macro="" textlink="">
      <xdr:nvSpPr>
        <xdr:cNvPr id="346" name="定員管理の状況該当値テキスト"/>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113393</xdr:rowOff>
    </xdr:from>
    <xdr:to>
      <xdr:col>77</xdr:col>
      <xdr:colOff>95250</xdr:colOff>
      <xdr:row>62</xdr:row>
      <xdr:rowOff>43543</xdr:rowOff>
    </xdr:to>
    <xdr:sp macro="" textlink="">
      <xdr:nvSpPr>
        <xdr:cNvPr id="347" name="楕円 346"/>
        <xdr:cNvSpPr/>
      </xdr:nvSpPr>
      <xdr:spPr>
        <a:xfrm>
          <a:off x="16129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53720</xdr:rowOff>
    </xdr:from>
    <xdr:ext cx="736600" cy="259045"/>
    <xdr:sp macro="" textlink="">
      <xdr:nvSpPr>
        <xdr:cNvPr id="348" name="テキスト ボックス 347"/>
        <xdr:cNvSpPr txBox="1"/>
      </xdr:nvSpPr>
      <xdr:spPr>
        <a:xfrm>
          <a:off x="15798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9" name="楕円 348"/>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8907</xdr:rowOff>
    </xdr:from>
    <xdr:ext cx="762000" cy="259045"/>
    <xdr:sp macro="" textlink="">
      <xdr:nvSpPr>
        <xdr:cNvPr id="350" name="テキスト ボックス 349"/>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58238</xdr:rowOff>
    </xdr:from>
    <xdr:to>
      <xdr:col>68</xdr:col>
      <xdr:colOff>203200</xdr:colOff>
      <xdr:row>61</xdr:row>
      <xdr:rowOff>159838</xdr:rowOff>
    </xdr:to>
    <xdr:sp macro="" textlink="">
      <xdr:nvSpPr>
        <xdr:cNvPr id="351" name="楕円 350"/>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170015</xdr:rowOff>
    </xdr:from>
    <xdr:ext cx="762000" cy="259045"/>
    <xdr:sp macro="" textlink="">
      <xdr:nvSpPr>
        <xdr:cNvPr id="352" name="テキスト ボックス 351"/>
        <xdr:cNvSpPr txBox="1"/>
      </xdr:nvSpPr>
      <xdr:spPr>
        <a:xfrm>
          <a:off x="14020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41003</xdr:rowOff>
    </xdr:from>
    <xdr:to>
      <xdr:col>64</xdr:col>
      <xdr:colOff>152400</xdr:colOff>
      <xdr:row>61</xdr:row>
      <xdr:rowOff>142603</xdr:rowOff>
    </xdr:to>
    <xdr:sp macro="" textlink="">
      <xdr:nvSpPr>
        <xdr:cNvPr id="353" name="楕円 352"/>
        <xdr:cNvSpPr/>
      </xdr:nvSpPr>
      <xdr:spPr>
        <a:xfrm>
          <a:off x="13462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127380</xdr:rowOff>
    </xdr:from>
    <xdr:ext cx="762000" cy="259045"/>
    <xdr:sp macro="" textlink="">
      <xdr:nvSpPr>
        <xdr:cNvPr id="354" name="テキスト ボックス 353"/>
        <xdr:cNvSpPr txBox="1"/>
      </xdr:nvSpPr>
      <xdr:spPr>
        <a:xfrm>
          <a:off x="13131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ポイント改善し，類似団体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平均を下回る結果</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元利償還金の減により，元利償還金等の総額としては前年度より減となった。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元利償還金及び準元利償還金に係る基準財政需要額が増となったことで数値が改善した。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今後も大規模建設事業を控えており公債費の増加は見込まれるものの，交付税算入率の高い地方債発行により急激な上昇は抑えられるが，適正な事業実施を図り，健全な財政運営に努める必要がある。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121496</xdr:rowOff>
    </xdr:to>
    <xdr:cxnSp macro="">
      <xdr:nvCxnSpPr>
        <xdr:cNvPr id="388" name="直線コネクタ 387"/>
        <xdr:cNvCxnSpPr/>
      </xdr:nvCxnSpPr>
      <xdr:spPr>
        <a:xfrm flipV="1">
          <a:off x="16179800" y="67758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9" name="公債費負担の状況平均値テキスト"/>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22437</xdr:rowOff>
    </xdr:to>
    <xdr:cxnSp macro="">
      <xdr:nvCxnSpPr>
        <xdr:cNvPr id="391" name="直線コネクタ 390"/>
        <xdr:cNvCxnSpPr/>
      </xdr:nvCxnSpPr>
      <xdr:spPr>
        <a:xfrm flipV="1">
          <a:off x="15290800" y="68080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3" name="テキスト ボックス 392"/>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54610</xdr:rowOff>
    </xdr:to>
    <xdr:cxnSp macro="">
      <xdr:nvCxnSpPr>
        <xdr:cNvPr id="394" name="直線コネクタ 393"/>
        <xdr:cNvCxnSpPr/>
      </xdr:nvCxnSpPr>
      <xdr:spPr>
        <a:xfrm flipV="1">
          <a:off x="14401800" y="688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96" name="テキスト ボックス 395"/>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102870</xdr:rowOff>
    </xdr:to>
    <xdr:cxnSp macro="">
      <xdr:nvCxnSpPr>
        <xdr:cNvPr id="397" name="直線コネクタ 396"/>
        <xdr:cNvCxnSpPr/>
      </xdr:nvCxnSpPr>
      <xdr:spPr>
        <a:xfrm flipV="1">
          <a:off x="13512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9" name="テキスト ボックス 398"/>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407" name="楕円 406"/>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408" name="公債費負担の状況該当値テキスト"/>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9" name="楕円 408"/>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410" name="テキスト ボックス 409"/>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11" name="楕円 410"/>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412" name="テキスト ボックス 411"/>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13" name="楕円 412"/>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414" name="テキスト ボックス 413"/>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5" name="楕円 414"/>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416" name="テキスト ボックス 415"/>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下回る結果となった。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悪化の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主な要因は，将来負担に対する充当可能財源の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る。過疎対策事業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や防災・減災・国土強靭化緊急対策事業債等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の発行による基準財政需要額算入見込額の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増加があったものの，財政調整基金残高の大幅な減少などによる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充当可能</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基金の減少が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大きく影響した。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地方債現在高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いる中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，今後も大規模建設事業を控えていることから，事業の適正実施を図り，健全な財政運営に努める必要がある。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72390</xdr:rowOff>
    </xdr:from>
    <xdr:to>
      <xdr:col>81</xdr:col>
      <xdr:colOff>44450</xdr:colOff>
      <xdr:row>15</xdr:row>
      <xdr:rowOff>114905</xdr:rowOff>
    </xdr:to>
    <xdr:cxnSp macro="">
      <xdr:nvCxnSpPr>
        <xdr:cNvPr id="452" name="直線コネクタ 451"/>
        <xdr:cNvCxnSpPr/>
      </xdr:nvCxnSpPr>
      <xdr:spPr>
        <a:xfrm>
          <a:off x="16179800" y="2644140"/>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60070</xdr:rowOff>
    </xdr:from>
    <xdr:ext cx="762000" cy="259045"/>
    <xdr:sp macro="" textlink="">
      <xdr:nvSpPr>
        <xdr:cNvPr id="453" name="将来負担の状況平均値テキスト"/>
        <xdr:cNvSpPr txBox="1"/>
      </xdr:nvSpPr>
      <xdr:spPr>
        <a:xfrm>
          <a:off x="17106900" y="280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4" name="フローチャート: 判断 453"/>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72390</xdr:rowOff>
    </xdr:from>
    <xdr:to>
      <xdr:col>77</xdr:col>
      <xdr:colOff>44450</xdr:colOff>
      <xdr:row>15</xdr:row>
      <xdr:rowOff>157419</xdr:rowOff>
    </xdr:to>
    <xdr:cxnSp macro="">
      <xdr:nvCxnSpPr>
        <xdr:cNvPr id="455" name="直線コネクタ 454"/>
        <xdr:cNvCxnSpPr/>
      </xdr:nvCxnSpPr>
      <xdr:spPr>
        <a:xfrm flipV="1">
          <a:off x="15290800" y="2644140"/>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6" name="フローチャート: 判断 455"/>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147942</xdr:rowOff>
    </xdr:from>
    <xdr:ext cx="736600" cy="259045"/>
    <xdr:sp macro="" textlink="">
      <xdr:nvSpPr>
        <xdr:cNvPr id="457" name="テキスト ボックス 456"/>
        <xdr:cNvSpPr txBox="1"/>
      </xdr:nvSpPr>
      <xdr:spPr>
        <a:xfrm>
          <a:off x="15798800" y="289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157419</xdr:rowOff>
    </xdr:from>
    <xdr:to>
      <xdr:col>72</xdr:col>
      <xdr:colOff>203200</xdr:colOff>
      <xdr:row>16</xdr:row>
      <xdr:rowOff>51465</xdr:rowOff>
    </xdr:to>
    <xdr:cxnSp macro="">
      <xdr:nvCxnSpPr>
        <xdr:cNvPr id="458" name="直線コネクタ 457"/>
        <xdr:cNvCxnSpPr/>
      </xdr:nvCxnSpPr>
      <xdr:spPr>
        <a:xfrm flipV="1">
          <a:off x="14401800" y="2729169"/>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9" name="フローチャート: 判断 458"/>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22454</xdr:rowOff>
    </xdr:from>
    <xdr:ext cx="762000" cy="259045"/>
    <xdr:sp macro="" textlink="">
      <xdr:nvSpPr>
        <xdr:cNvPr id="460" name="テキスト ボックス 459"/>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51465</xdr:rowOff>
    </xdr:from>
    <xdr:to>
      <xdr:col>68</xdr:col>
      <xdr:colOff>152400</xdr:colOff>
      <xdr:row>17</xdr:row>
      <xdr:rowOff>11007</xdr:rowOff>
    </xdr:to>
    <xdr:cxnSp macro="">
      <xdr:nvCxnSpPr>
        <xdr:cNvPr id="461" name="直線コネクタ 460"/>
        <xdr:cNvCxnSpPr/>
      </xdr:nvCxnSpPr>
      <xdr:spPr>
        <a:xfrm flipV="1">
          <a:off x="13512800" y="2794665"/>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62" name="フローチャート: 判断 461"/>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44286</xdr:rowOff>
    </xdr:from>
    <xdr:ext cx="762000" cy="259045"/>
    <xdr:sp macro="" textlink="">
      <xdr:nvSpPr>
        <xdr:cNvPr id="463" name="テキスト ボックス 462"/>
        <xdr:cNvSpPr txBox="1"/>
      </xdr:nvSpPr>
      <xdr:spPr>
        <a:xfrm>
          <a:off x="14020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4" name="フローチャート: 判断 463"/>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5" name="テキスト ボックス 464"/>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64105</xdr:rowOff>
    </xdr:from>
    <xdr:to>
      <xdr:col>81</xdr:col>
      <xdr:colOff>95250</xdr:colOff>
      <xdr:row>15</xdr:row>
      <xdr:rowOff>165705</xdr:rowOff>
    </xdr:to>
    <xdr:sp macro="" textlink="">
      <xdr:nvSpPr>
        <xdr:cNvPr id="471" name="楕円 470"/>
        <xdr:cNvSpPr/>
      </xdr:nvSpPr>
      <xdr:spPr>
        <a:xfrm>
          <a:off x="16967200" y="2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80632</xdr:rowOff>
    </xdr:from>
    <xdr:ext cx="762000" cy="259045"/>
    <xdr:sp macro="" textlink="">
      <xdr:nvSpPr>
        <xdr:cNvPr id="472" name="将来負担の状況該当値テキスト"/>
        <xdr:cNvSpPr txBox="1"/>
      </xdr:nvSpPr>
      <xdr:spPr>
        <a:xfrm>
          <a:off x="17106900" y="248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21590</xdr:rowOff>
    </xdr:from>
    <xdr:to>
      <xdr:col>77</xdr:col>
      <xdr:colOff>95250</xdr:colOff>
      <xdr:row>15</xdr:row>
      <xdr:rowOff>123190</xdr:rowOff>
    </xdr:to>
    <xdr:sp macro="" textlink="">
      <xdr:nvSpPr>
        <xdr:cNvPr id="473" name="楕円 472"/>
        <xdr:cNvSpPr/>
      </xdr:nvSpPr>
      <xdr:spPr>
        <a:xfrm>
          <a:off x="16129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74" name="テキスト ボックス 473"/>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106619</xdr:rowOff>
    </xdr:from>
    <xdr:to>
      <xdr:col>73</xdr:col>
      <xdr:colOff>44450</xdr:colOff>
      <xdr:row>16</xdr:row>
      <xdr:rowOff>36769</xdr:rowOff>
    </xdr:to>
    <xdr:sp macro="" textlink="">
      <xdr:nvSpPr>
        <xdr:cNvPr id="475" name="楕円 474"/>
        <xdr:cNvSpPr/>
      </xdr:nvSpPr>
      <xdr:spPr>
        <a:xfrm>
          <a:off x="15240000" y="26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46946</xdr:rowOff>
    </xdr:from>
    <xdr:ext cx="762000" cy="259045"/>
    <xdr:sp macro="" textlink="">
      <xdr:nvSpPr>
        <xdr:cNvPr id="476" name="テキスト ボックス 475"/>
        <xdr:cNvSpPr txBox="1"/>
      </xdr:nvSpPr>
      <xdr:spPr>
        <a:xfrm>
          <a:off x="14909800" y="244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665</xdr:rowOff>
    </xdr:from>
    <xdr:to>
      <xdr:col>68</xdr:col>
      <xdr:colOff>203200</xdr:colOff>
      <xdr:row>16</xdr:row>
      <xdr:rowOff>102265</xdr:rowOff>
    </xdr:to>
    <xdr:sp macro="" textlink="">
      <xdr:nvSpPr>
        <xdr:cNvPr id="477" name="楕円 476"/>
        <xdr:cNvSpPr/>
      </xdr:nvSpPr>
      <xdr:spPr>
        <a:xfrm>
          <a:off x="14351000" y="27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112442</xdr:rowOff>
    </xdr:from>
    <xdr:ext cx="762000" cy="259045"/>
    <xdr:sp macro="" textlink="">
      <xdr:nvSpPr>
        <xdr:cNvPr id="478" name="テキスト ボックス 477"/>
        <xdr:cNvSpPr txBox="1"/>
      </xdr:nvSpPr>
      <xdr:spPr>
        <a:xfrm>
          <a:off x="14020800" y="25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131657</xdr:rowOff>
    </xdr:from>
    <xdr:to>
      <xdr:col>64</xdr:col>
      <xdr:colOff>152400</xdr:colOff>
      <xdr:row>17</xdr:row>
      <xdr:rowOff>61807</xdr:rowOff>
    </xdr:to>
    <xdr:sp macro="" textlink="">
      <xdr:nvSpPr>
        <xdr:cNvPr id="479" name="楕円 478"/>
        <xdr:cNvSpPr/>
      </xdr:nvSpPr>
      <xdr:spPr>
        <a:xfrm>
          <a:off x="13462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46584</xdr:rowOff>
    </xdr:from>
    <xdr:ext cx="762000" cy="259045"/>
    <xdr:sp macro="" textlink="">
      <xdr:nvSpPr>
        <xdr:cNvPr id="480" name="テキスト ボックス 479"/>
        <xdr:cNvSpPr txBox="1"/>
      </xdr:nvSpPr>
      <xdr:spPr>
        <a:xfrm>
          <a:off x="13131800" y="29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129,444
128,597
796.81
68,735,747
66,289,911
1,626,528
35,978,068
74,863,593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ポイント減少し，類似団体の平均値を下回る結果となっている。減少要因としては，定員適正化計画のもと職員採用を行っているものの，退職者が多く，新採職員を補充した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ことで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職員年齢の若返りが進み，給与格差分が減額に影響したものと考えられる。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53522</xdr:rowOff>
    </xdr:from>
    <xdr:to>
      <xdr:col>24</xdr:col>
      <xdr:colOff>25400</xdr:colOff>
      <xdr:row>33</xdr:row>
      <xdr:rowOff>69850</xdr:rowOff>
    </xdr:to>
    <xdr:cxnSp macro="">
      <xdr:nvCxnSpPr>
        <xdr:cNvPr id="68" name="直線コネクタ 67"/>
        <xdr:cNvCxnSpPr/>
      </xdr:nvCxnSpPr>
      <xdr:spPr>
        <a:xfrm flipV="1">
          <a:off x="3987800" y="57113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80934</xdr:rowOff>
    </xdr:from>
    <xdr:ext cx="762000" cy="259045"/>
    <xdr:sp macro="" textlink="">
      <xdr:nvSpPr>
        <xdr:cNvPr id="69" name="人件費平均値テキスト"/>
        <xdr:cNvSpPr txBox="1"/>
      </xdr:nvSpPr>
      <xdr:spPr>
        <a:xfrm>
          <a:off x="4914900" y="6253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69850</xdr:rowOff>
    </xdr:from>
    <xdr:to>
      <xdr:col>19</xdr:col>
      <xdr:colOff>187325</xdr:colOff>
      <xdr:row>33</xdr:row>
      <xdr:rowOff>86178</xdr:rowOff>
    </xdr:to>
    <xdr:cxnSp macro="">
      <xdr:nvCxnSpPr>
        <xdr:cNvPr id="71" name="直線コネクタ 70"/>
        <xdr:cNvCxnSpPr/>
      </xdr:nvCxnSpPr>
      <xdr:spPr>
        <a:xfrm flipV="1">
          <a:off x="3098800" y="5727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37193</xdr:rowOff>
    </xdr:from>
    <xdr:to>
      <xdr:col>15</xdr:col>
      <xdr:colOff>98425</xdr:colOff>
      <xdr:row>33</xdr:row>
      <xdr:rowOff>86178</xdr:rowOff>
    </xdr:to>
    <xdr:cxnSp macro="">
      <xdr:nvCxnSpPr>
        <xdr:cNvPr id="74" name="直線コネクタ 73"/>
        <xdr:cNvCxnSpPr/>
      </xdr:nvCxnSpPr>
      <xdr:spPr>
        <a:xfrm>
          <a:off x="2209800" y="5695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37193</xdr:rowOff>
    </xdr:from>
    <xdr:to>
      <xdr:col>11</xdr:col>
      <xdr:colOff>9525</xdr:colOff>
      <xdr:row>33</xdr:row>
      <xdr:rowOff>37193</xdr:rowOff>
    </xdr:to>
    <xdr:cxnSp macro="">
      <xdr:nvCxnSpPr>
        <xdr:cNvPr id="77" name="直線コネクタ 76"/>
        <xdr:cNvCxnSpPr/>
      </xdr:nvCxnSpPr>
      <xdr:spPr>
        <a:xfrm>
          <a:off x="1320800" y="5695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129920</xdr:rowOff>
    </xdr:from>
    <xdr:ext cx="762000" cy="259045"/>
    <xdr:sp macro="" textlink="">
      <xdr:nvSpPr>
        <xdr:cNvPr id="81" name="テキスト ボックス 80"/>
        <xdr:cNvSpPr txBox="1"/>
      </xdr:nvSpPr>
      <xdr:spPr>
        <a:xfrm>
          <a:off x="939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2722</xdr:rowOff>
    </xdr:from>
    <xdr:to>
      <xdr:col>24</xdr:col>
      <xdr:colOff>76200</xdr:colOff>
      <xdr:row>33</xdr:row>
      <xdr:rowOff>104322</xdr:rowOff>
    </xdr:to>
    <xdr:sp macro="" textlink="">
      <xdr:nvSpPr>
        <xdr:cNvPr id="87" name="楕円 86"/>
        <xdr:cNvSpPr/>
      </xdr:nvSpPr>
      <xdr:spPr>
        <a:xfrm>
          <a:off x="47752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82749</xdr:rowOff>
    </xdr:from>
    <xdr:ext cx="762000" cy="259045"/>
    <xdr:sp macro="" textlink="">
      <xdr:nvSpPr>
        <xdr:cNvPr id="88" name="人件費該当値テキスト"/>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19050</xdr:rowOff>
    </xdr:from>
    <xdr:to>
      <xdr:col>20</xdr:col>
      <xdr:colOff>38100</xdr:colOff>
      <xdr:row>33</xdr:row>
      <xdr:rowOff>120650</xdr:rowOff>
    </xdr:to>
    <xdr:sp macro="" textlink="">
      <xdr:nvSpPr>
        <xdr:cNvPr id="89" name="楕円 88"/>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130827</xdr:rowOff>
    </xdr:from>
    <xdr:ext cx="736600" cy="259045"/>
    <xdr:sp macro="" textlink="">
      <xdr:nvSpPr>
        <xdr:cNvPr id="90" name="テキスト ボックス 89"/>
        <xdr:cNvSpPr txBox="1"/>
      </xdr:nvSpPr>
      <xdr:spPr>
        <a:xfrm>
          <a:off x="3606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35378</xdr:rowOff>
    </xdr:from>
    <xdr:to>
      <xdr:col>15</xdr:col>
      <xdr:colOff>149225</xdr:colOff>
      <xdr:row>33</xdr:row>
      <xdr:rowOff>136978</xdr:rowOff>
    </xdr:to>
    <xdr:sp macro="" textlink="">
      <xdr:nvSpPr>
        <xdr:cNvPr id="91" name="楕円 90"/>
        <xdr:cNvSpPr/>
      </xdr:nvSpPr>
      <xdr:spPr>
        <a:xfrm>
          <a:off x="3048000" y="56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147155</xdr:rowOff>
    </xdr:from>
    <xdr:ext cx="762000" cy="259045"/>
    <xdr:sp macro="" textlink="">
      <xdr:nvSpPr>
        <xdr:cNvPr id="92" name="テキスト ボックス 91"/>
        <xdr:cNvSpPr txBox="1"/>
      </xdr:nvSpPr>
      <xdr:spPr>
        <a:xfrm>
          <a:off x="2717800" y="546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157843</xdr:rowOff>
    </xdr:from>
    <xdr:to>
      <xdr:col>11</xdr:col>
      <xdr:colOff>60325</xdr:colOff>
      <xdr:row>33</xdr:row>
      <xdr:rowOff>87993</xdr:rowOff>
    </xdr:to>
    <xdr:sp macro="" textlink="">
      <xdr:nvSpPr>
        <xdr:cNvPr id="93" name="楕円 92"/>
        <xdr:cNvSpPr/>
      </xdr:nvSpPr>
      <xdr:spPr>
        <a:xfrm>
          <a:off x="2159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98170</xdr:rowOff>
    </xdr:from>
    <xdr:ext cx="762000" cy="259045"/>
    <xdr:sp macro="" textlink="">
      <xdr:nvSpPr>
        <xdr:cNvPr id="94" name="テキスト ボックス 93"/>
        <xdr:cNvSpPr txBox="1"/>
      </xdr:nvSpPr>
      <xdr:spPr>
        <a:xfrm>
          <a:off x="1828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157843</xdr:rowOff>
    </xdr:from>
    <xdr:to>
      <xdr:col>6</xdr:col>
      <xdr:colOff>171450</xdr:colOff>
      <xdr:row>33</xdr:row>
      <xdr:rowOff>87993</xdr:rowOff>
    </xdr:to>
    <xdr:sp macro="" textlink="">
      <xdr:nvSpPr>
        <xdr:cNvPr id="95" name="楕円 94"/>
        <xdr:cNvSpPr/>
      </xdr:nvSpPr>
      <xdr:spPr>
        <a:xfrm>
          <a:off x="1270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98170</xdr:rowOff>
    </xdr:from>
    <xdr:ext cx="762000" cy="259045"/>
    <xdr:sp macro="" textlink="">
      <xdr:nvSpPr>
        <xdr:cNvPr id="96" name="テキスト ボックス 95"/>
        <xdr:cNvSpPr txBox="1"/>
      </xdr:nvSpPr>
      <xdr:spPr>
        <a:xfrm>
          <a:off x="939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し，類似団体の平均値を下回る結果となっている。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東日本台風に伴う災害廃棄物の運搬・処理や被災家屋の解体など災害対応に係る臨時的な経費が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したことにより，相対的に経常的な経費の減少につながったことが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要因となっている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151493</xdr:rowOff>
    </xdr:to>
    <xdr:cxnSp macro="">
      <xdr:nvCxnSpPr>
        <xdr:cNvPr id="131" name="直線コネクタ 130"/>
        <xdr:cNvCxnSpPr/>
      </xdr:nvCxnSpPr>
      <xdr:spPr>
        <a:xfrm flipV="1">
          <a:off x="15671800" y="26416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15</xdr:row>
      <xdr:rowOff>151493</xdr:rowOff>
    </xdr:to>
    <xdr:cxnSp macro="">
      <xdr:nvCxnSpPr>
        <xdr:cNvPr id="134" name="直線コネクタ 133"/>
        <xdr:cNvCxnSpPr/>
      </xdr:nvCxnSpPr>
      <xdr:spPr>
        <a:xfrm>
          <a:off x="14782800" y="246198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89098</xdr:rowOff>
    </xdr:from>
    <xdr:ext cx="736600" cy="259045"/>
    <xdr:sp macro="" textlink="">
      <xdr:nvSpPr>
        <xdr:cNvPr id="136" name="テキスト ボックス 135"/>
        <xdr:cNvSpPr txBox="1"/>
      </xdr:nvSpPr>
      <xdr:spPr>
        <a:xfrm>
          <a:off x="15290800" y="300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14</xdr:row>
      <xdr:rowOff>61686</xdr:rowOff>
    </xdr:to>
    <xdr:cxnSp macro="">
      <xdr:nvCxnSpPr>
        <xdr:cNvPr id="137" name="直線コネクタ 136"/>
        <xdr:cNvCxnSpPr/>
      </xdr:nvCxnSpPr>
      <xdr:spPr>
        <a:xfrm>
          <a:off x="13893800" y="2331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37193</xdr:rowOff>
    </xdr:from>
    <xdr:to>
      <xdr:col>69</xdr:col>
      <xdr:colOff>92075</xdr:colOff>
      <xdr:row>13</xdr:row>
      <xdr:rowOff>102507</xdr:rowOff>
    </xdr:to>
    <xdr:cxnSp macro="">
      <xdr:nvCxnSpPr>
        <xdr:cNvPr id="140" name="直線コネクタ 139"/>
        <xdr:cNvCxnSpPr/>
      </xdr:nvCxnSpPr>
      <xdr:spPr>
        <a:xfrm>
          <a:off x="13004800" y="226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50" name="楕円 149"/>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51"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2" name="楕円 151"/>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3" name="テキスト ボックス 152"/>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4" name="楕円 153"/>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5" name="テキスト ボックス 154"/>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6" name="楕円 155"/>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7" name="テキスト ボックス 156"/>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157843</xdr:rowOff>
    </xdr:from>
    <xdr:to>
      <xdr:col>65</xdr:col>
      <xdr:colOff>53975</xdr:colOff>
      <xdr:row>13</xdr:row>
      <xdr:rowOff>87993</xdr:rowOff>
    </xdr:to>
    <xdr:sp macro="" textlink="">
      <xdr:nvSpPr>
        <xdr:cNvPr id="158" name="楕円 157"/>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98170</xdr:rowOff>
    </xdr:from>
    <xdr:ext cx="762000" cy="259045"/>
    <xdr:sp macro="" textlink="">
      <xdr:nvSpPr>
        <xdr:cNvPr id="159" name="テキスト ボックス 158"/>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たが，類似団体の平均値を下回る結果となっている。上昇の要因としては，子どもや高齢者に対する医療扶助・給付型の扶助費が増加したことがあげられる。社会保障関連経費は，景気状況や雇用環境に大きく左右されるため，市単独の取り組みだけでは改善が難しい状況に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133858</xdr:rowOff>
    </xdr:from>
    <xdr:to>
      <xdr:col>24</xdr:col>
      <xdr:colOff>25400</xdr:colOff>
      <xdr:row>54</xdr:row>
      <xdr:rowOff>26416</xdr:rowOff>
    </xdr:to>
    <xdr:cxnSp macro="">
      <xdr:nvCxnSpPr>
        <xdr:cNvPr id="190" name="直線コネクタ 189"/>
        <xdr:cNvCxnSpPr/>
      </xdr:nvCxnSpPr>
      <xdr:spPr>
        <a:xfrm>
          <a:off x="3987800" y="92207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91" name="扶助費平均値テキスト"/>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60706</xdr:rowOff>
    </xdr:from>
    <xdr:to>
      <xdr:col>19</xdr:col>
      <xdr:colOff>187325</xdr:colOff>
      <xdr:row>53</xdr:row>
      <xdr:rowOff>133858</xdr:rowOff>
    </xdr:to>
    <xdr:cxnSp macro="">
      <xdr:nvCxnSpPr>
        <xdr:cNvPr id="193" name="直線コネクタ 192"/>
        <xdr:cNvCxnSpPr/>
      </xdr:nvCxnSpPr>
      <xdr:spPr>
        <a:xfrm>
          <a:off x="3098800" y="91475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73423</xdr:rowOff>
    </xdr:from>
    <xdr:ext cx="736600" cy="259045"/>
    <xdr:sp macro="" textlink="">
      <xdr:nvSpPr>
        <xdr:cNvPr id="195" name="テキスト ボックス 194"/>
        <xdr:cNvSpPr txBox="1"/>
      </xdr:nvSpPr>
      <xdr:spPr>
        <a:xfrm>
          <a:off x="3606800" y="9503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51562</xdr:rowOff>
    </xdr:from>
    <xdr:to>
      <xdr:col>15</xdr:col>
      <xdr:colOff>98425</xdr:colOff>
      <xdr:row>53</xdr:row>
      <xdr:rowOff>60706</xdr:rowOff>
    </xdr:to>
    <xdr:cxnSp macro="">
      <xdr:nvCxnSpPr>
        <xdr:cNvPr id="196" name="直線コネクタ 195"/>
        <xdr:cNvCxnSpPr/>
      </xdr:nvCxnSpPr>
      <xdr:spPr>
        <a:xfrm>
          <a:off x="2209800" y="9138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45991</xdr:rowOff>
    </xdr:from>
    <xdr:ext cx="762000" cy="259045"/>
    <xdr:sp macro="" textlink="">
      <xdr:nvSpPr>
        <xdr:cNvPr id="198" name="テキスト ボックス 197"/>
        <xdr:cNvSpPr txBox="1"/>
      </xdr:nvSpPr>
      <xdr:spPr>
        <a:xfrm>
          <a:off x="2717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51562</xdr:rowOff>
    </xdr:from>
    <xdr:to>
      <xdr:col>11</xdr:col>
      <xdr:colOff>9525</xdr:colOff>
      <xdr:row>53</xdr:row>
      <xdr:rowOff>51562</xdr:rowOff>
    </xdr:to>
    <xdr:cxnSp macro="">
      <xdr:nvCxnSpPr>
        <xdr:cNvPr id="199" name="直線コネクタ 198"/>
        <xdr:cNvCxnSpPr/>
      </xdr:nvCxnSpPr>
      <xdr:spPr>
        <a:xfrm>
          <a:off x="1320800" y="9138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9415</xdr:rowOff>
    </xdr:from>
    <xdr:ext cx="762000" cy="259045"/>
    <xdr:sp macro="" textlink="">
      <xdr:nvSpPr>
        <xdr:cNvPr id="201" name="テキスト ボックス 200"/>
        <xdr:cNvSpPr txBox="1"/>
      </xdr:nvSpPr>
      <xdr:spPr>
        <a:xfrm>
          <a:off x="1828800" y="943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18559</xdr:rowOff>
    </xdr:from>
    <xdr:ext cx="762000" cy="259045"/>
    <xdr:sp macro="" textlink="">
      <xdr:nvSpPr>
        <xdr:cNvPr id="203" name="テキスト ボックス 202"/>
        <xdr:cNvSpPr txBox="1"/>
      </xdr:nvSpPr>
      <xdr:spPr>
        <a:xfrm>
          <a:off x="939800" y="944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147066</xdr:rowOff>
    </xdr:from>
    <xdr:to>
      <xdr:col>24</xdr:col>
      <xdr:colOff>76200</xdr:colOff>
      <xdr:row>54</xdr:row>
      <xdr:rowOff>77216</xdr:rowOff>
    </xdr:to>
    <xdr:sp macro="" textlink="">
      <xdr:nvSpPr>
        <xdr:cNvPr id="209" name="楕円 208"/>
        <xdr:cNvSpPr/>
      </xdr:nvSpPr>
      <xdr:spPr>
        <a:xfrm>
          <a:off x="47752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163593</xdr:rowOff>
    </xdr:from>
    <xdr:ext cx="762000" cy="259045"/>
    <xdr:sp macro="" textlink="">
      <xdr:nvSpPr>
        <xdr:cNvPr id="210" name="扶助費該当値テキスト"/>
        <xdr:cNvSpPr txBox="1"/>
      </xdr:nvSpPr>
      <xdr:spPr>
        <a:xfrm>
          <a:off x="4914900" y="90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83058</xdr:rowOff>
    </xdr:from>
    <xdr:to>
      <xdr:col>20</xdr:col>
      <xdr:colOff>38100</xdr:colOff>
      <xdr:row>54</xdr:row>
      <xdr:rowOff>13208</xdr:rowOff>
    </xdr:to>
    <xdr:sp macro="" textlink="">
      <xdr:nvSpPr>
        <xdr:cNvPr id="211" name="楕円 210"/>
        <xdr:cNvSpPr/>
      </xdr:nvSpPr>
      <xdr:spPr>
        <a:xfrm>
          <a:off x="3937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23385</xdr:rowOff>
    </xdr:from>
    <xdr:ext cx="736600" cy="259045"/>
    <xdr:sp macro="" textlink="">
      <xdr:nvSpPr>
        <xdr:cNvPr id="212" name="テキスト ボックス 211"/>
        <xdr:cNvSpPr txBox="1"/>
      </xdr:nvSpPr>
      <xdr:spPr>
        <a:xfrm>
          <a:off x="3606800" y="89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9906</xdr:rowOff>
    </xdr:from>
    <xdr:to>
      <xdr:col>15</xdr:col>
      <xdr:colOff>149225</xdr:colOff>
      <xdr:row>53</xdr:row>
      <xdr:rowOff>111506</xdr:rowOff>
    </xdr:to>
    <xdr:sp macro="" textlink="">
      <xdr:nvSpPr>
        <xdr:cNvPr id="213" name="楕円 212"/>
        <xdr:cNvSpPr/>
      </xdr:nvSpPr>
      <xdr:spPr>
        <a:xfrm>
          <a:off x="3048000" y="90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121683</xdr:rowOff>
    </xdr:from>
    <xdr:ext cx="762000" cy="259045"/>
    <xdr:sp macro="" textlink="">
      <xdr:nvSpPr>
        <xdr:cNvPr id="214" name="テキスト ボックス 213"/>
        <xdr:cNvSpPr txBox="1"/>
      </xdr:nvSpPr>
      <xdr:spPr>
        <a:xfrm>
          <a:off x="2717800" y="88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xdr:rowOff>
    </xdr:from>
    <xdr:to>
      <xdr:col>11</xdr:col>
      <xdr:colOff>60325</xdr:colOff>
      <xdr:row>53</xdr:row>
      <xdr:rowOff>102362</xdr:rowOff>
    </xdr:to>
    <xdr:sp macro="" textlink="">
      <xdr:nvSpPr>
        <xdr:cNvPr id="215" name="楕円 214"/>
        <xdr:cNvSpPr/>
      </xdr:nvSpPr>
      <xdr:spPr>
        <a:xfrm>
          <a:off x="2159000" y="90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112539</xdr:rowOff>
    </xdr:from>
    <xdr:ext cx="762000" cy="259045"/>
    <xdr:sp macro="" textlink="">
      <xdr:nvSpPr>
        <xdr:cNvPr id="216" name="テキスト ボックス 215"/>
        <xdr:cNvSpPr txBox="1"/>
      </xdr:nvSpPr>
      <xdr:spPr>
        <a:xfrm>
          <a:off x="1828800" y="885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xdr:rowOff>
    </xdr:from>
    <xdr:to>
      <xdr:col>6</xdr:col>
      <xdr:colOff>171450</xdr:colOff>
      <xdr:row>53</xdr:row>
      <xdr:rowOff>102362</xdr:rowOff>
    </xdr:to>
    <xdr:sp macro="" textlink="">
      <xdr:nvSpPr>
        <xdr:cNvPr id="217" name="楕円 216"/>
        <xdr:cNvSpPr/>
      </xdr:nvSpPr>
      <xdr:spPr>
        <a:xfrm>
          <a:off x="1270000" y="90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112539</xdr:rowOff>
    </xdr:from>
    <xdr:ext cx="762000" cy="259045"/>
    <xdr:sp macro="" textlink="">
      <xdr:nvSpPr>
        <xdr:cNvPr id="218" name="テキスト ボックス 217"/>
        <xdr:cNvSpPr txBox="1"/>
      </xdr:nvSpPr>
      <xdr:spPr>
        <a:xfrm>
          <a:off x="939800" y="885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，類似団体の平均値を上回る結果となっている。維持補修費に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おいて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，東日本台風に伴う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施設等の臨時的な修繕経費が大きくなったことにより，相対的に経常的な修繕費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減少することとなった。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159657</xdr:rowOff>
    </xdr:from>
    <xdr:to>
      <xdr:col>82</xdr:col>
      <xdr:colOff>107950</xdr:colOff>
      <xdr:row>61</xdr:row>
      <xdr:rowOff>37193</xdr:rowOff>
    </xdr:to>
    <xdr:cxnSp macro="">
      <xdr:nvCxnSpPr>
        <xdr:cNvPr id="253" name="直線コネクタ 252"/>
        <xdr:cNvCxnSpPr/>
      </xdr:nvCxnSpPr>
      <xdr:spPr>
        <a:xfrm flipV="1">
          <a:off x="15671800" y="104466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68234</xdr:rowOff>
    </xdr:from>
    <xdr:ext cx="762000" cy="259045"/>
    <xdr:sp macro="" textlink="">
      <xdr:nvSpPr>
        <xdr:cNvPr id="254" name="その他平均値テキスト"/>
        <xdr:cNvSpPr txBox="1"/>
      </xdr:nvSpPr>
      <xdr:spPr>
        <a:xfrm>
          <a:off x="16598900" y="9669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61685</xdr:rowOff>
    </xdr:from>
    <xdr:to>
      <xdr:col>78</xdr:col>
      <xdr:colOff>69850</xdr:colOff>
      <xdr:row>61</xdr:row>
      <xdr:rowOff>37193</xdr:rowOff>
    </xdr:to>
    <xdr:cxnSp macro="">
      <xdr:nvCxnSpPr>
        <xdr:cNvPr id="256" name="直線コネクタ 255"/>
        <xdr:cNvCxnSpPr/>
      </xdr:nvCxnSpPr>
      <xdr:spPr>
        <a:xfrm>
          <a:off x="14782800" y="103486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58" name="テキスト ボックス 257"/>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61685</xdr:rowOff>
    </xdr:from>
    <xdr:to>
      <xdr:col>73</xdr:col>
      <xdr:colOff>180975</xdr:colOff>
      <xdr:row>61</xdr:row>
      <xdr:rowOff>20865</xdr:rowOff>
    </xdr:to>
    <xdr:cxnSp macro="">
      <xdr:nvCxnSpPr>
        <xdr:cNvPr id="259" name="直線コネクタ 258"/>
        <xdr:cNvCxnSpPr/>
      </xdr:nvCxnSpPr>
      <xdr:spPr>
        <a:xfrm flipV="1">
          <a:off x="13893800" y="103486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8362</xdr:rowOff>
    </xdr:from>
    <xdr:ext cx="762000" cy="259045"/>
    <xdr:sp macro="" textlink="">
      <xdr:nvSpPr>
        <xdr:cNvPr id="261" name="テキスト ボックス 260"/>
        <xdr:cNvSpPr txBox="1"/>
      </xdr:nvSpPr>
      <xdr:spPr>
        <a:xfrm>
          <a:off x="14401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61</xdr:row>
      <xdr:rowOff>20865</xdr:rowOff>
    </xdr:to>
    <xdr:cxnSp macro="">
      <xdr:nvCxnSpPr>
        <xdr:cNvPr id="262" name="直線コネクタ 261"/>
        <xdr:cNvCxnSpPr/>
      </xdr:nvCxnSpPr>
      <xdr:spPr>
        <a:xfrm>
          <a:off x="13004800" y="10365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4" name="テキスト ボックス 263"/>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6" name="テキスト ボックス 265"/>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108857</xdr:rowOff>
    </xdr:from>
    <xdr:to>
      <xdr:col>82</xdr:col>
      <xdr:colOff>158750</xdr:colOff>
      <xdr:row>61</xdr:row>
      <xdr:rowOff>39007</xdr:rowOff>
    </xdr:to>
    <xdr:sp macro="" textlink="">
      <xdr:nvSpPr>
        <xdr:cNvPr id="272" name="楕円 271"/>
        <xdr:cNvSpPr/>
      </xdr:nvSpPr>
      <xdr:spPr>
        <a:xfrm>
          <a:off x="164592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80934</xdr:rowOff>
    </xdr:from>
    <xdr:ext cx="762000" cy="259045"/>
    <xdr:sp macro="" textlink="">
      <xdr:nvSpPr>
        <xdr:cNvPr id="273" name="その他該当値テキスト"/>
        <xdr:cNvSpPr txBox="1"/>
      </xdr:nvSpPr>
      <xdr:spPr>
        <a:xfrm>
          <a:off x="165989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157843</xdr:rowOff>
    </xdr:from>
    <xdr:to>
      <xdr:col>78</xdr:col>
      <xdr:colOff>120650</xdr:colOff>
      <xdr:row>61</xdr:row>
      <xdr:rowOff>87993</xdr:rowOff>
    </xdr:to>
    <xdr:sp macro="" textlink="">
      <xdr:nvSpPr>
        <xdr:cNvPr id="274" name="楕円 273"/>
        <xdr:cNvSpPr/>
      </xdr:nvSpPr>
      <xdr:spPr>
        <a:xfrm>
          <a:off x="15621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72770</xdr:rowOff>
    </xdr:from>
    <xdr:ext cx="736600" cy="259045"/>
    <xdr:sp macro="" textlink="">
      <xdr:nvSpPr>
        <xdr:cNvPr id="275" name="テキスト ボックス 274"/>
        <xdr:cNvSpPr txBox="1"/>
      </xdr:nvSpPr>
      <xdr:spPr>
        <a:xfrm>
          <a:off x="15290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10885</xdr:rowOff>
    </xdr:from>
    <xdr:to>
      <xdr:col>74</xdr:col>
      <xdr:colOff>31750</xdr:colOff>
      <xdr:row>60</xdr:row>
      <xdr:rowOff>112485</xdr:rowOff>
    </xdr:to>
    <xdr:sp macro="" textlink="">
      <xdr:nvSpPr>
        <xdr:cNvPr id="276" name="楕円 275"/>
        <xdr:cNvSpPr/>
      </xdr:nvSpPr>
      <xdr:spPr>
        <a:xfrm>
          <a:off x="14732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97262</xdr:rowOff>
    </xdr:from>
    <xdr:ext cx="762000" cy="259045"/>
    <xdr:sp macro="" textlink="">
      <xdr:nvSpPr>
        <xdr:cNvPr id="277" name="テキスト ボックス 276"/>
        <xdr:cNvSpPr txBox="1"/>
      </xdr:nvSpPr>
      <xdr:spPr>
        <a:xfrm>
          <a:off x="14401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141515</xdr:rowOff>
    </xdr:from>
    <xdr:to>
      <xdr:col>69</xdr:col>
      <xdr:colOff>142875</xdr:colOff>
      <xdr:row>61</xdr:row>
      <xdr:rowOff>71665</xdr:rowOff>
    </xdr:to>
    <xdr:sp macro="" textlink="">
      <xdr:nvSpPr>
        <xdr:cNvPr id="278" name="楕円 277"/>
        <xdr:cNvSpPr/>
      </xdr:nvSpPr>
      <xdr:spPr>
        <a:xfrm>
          <a:off x="13843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56442</xdr:rowOff>
    </xdr:from>
    <xdr:ext cx="762000" cy="259045"/>
    <xdr:sp macro="" textlink="">
      <xdr:nvSpPr>
        <xdr:cNvPr id="279" name="テキスト ボックス 278"/>
        <xdr:cNvSpPr txBox="1"/>
      </xdr:nvSpPr>
      <xdr:spPr>
        <a:xfrm>
          <a:off x="13512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80" name="楕円 279"/>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81" name="テキスト ボックス 280"/>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，類似団体の平均値を上回る結果となっている。大崎地域広域行政事務組合負担金のうち，臨時経費となるリサイクルセンターや消防庁舎建設に係る負担金が大きく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したことにより，相対的に経常経費負担が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したことによる。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23585</xdr:rowOff>
    </xdr:from>
    <xdr:to>
      <xdr:col>82</xdr:col>
      <xdr:colOff>107950</xdr:colOff>
      <xdr:row>41</xdr:row>
      <xdr:rowOff>124278</xdr:rowOff>
    </xdr:to>
    <xdr:cxnSp macro="">
      <xdr:nvCxnSpPr>
        <xdr:cNvPr id="316" name="直線コネクタ 315"/>
        <xdr:cNvCxnSpPr/>
      </xdr:nvCxnSpPr>
      <xdr:spPr>
        <a:xfrm>
          <a:off x="15671800" y="6881585"/>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7"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23585</xdr:rowOff>
    </xdr:from>
    <xdr:to>
      <xdr:col>78</xdr:col>
      <xdr:colOff>69850</xdr:colOff>
      <xdr:row>40</xdr:row>
      <xdr:rowOff>132443</xdr:rowOff>
    </xdr:to>
    <xdr:cxnSp macro="">
      <xdr:nvCxnSpPr>
        <xdr:cNvPr id="319" name="直線コネクタ 318"/>
        <xdr:cNvCxnSpPr/>
      </xdr:nvCxnSpPr>
      <xdr:spPr>
        <a:xfrm flipV="1">
          <a:off x="14782800" y="68815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141713</xdr:rowOff>
    </xdr:from>
    <xdr:ext cx="736600" cy="259045"/>
    <xdr:sp macro="" textlink="">
      <xdr:nvSpPr>
        <xdr:cNvPr id="321" name="テキスト ボックス 320"/>
        <xdr:cNvSpPr txBox="1"/>
      </xdr:nvSpPr>
      <xdr:spPr>
        <a:xfrm>
          <a:off x="15290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45357</xdr:rowOff>
    </xdr:from>
    <xdr:to>
      <xdr:col>73</xdr:col>
      <xdr:colOff>180975</xdr:colOff>
      <xdr:row>40</xdr:row>
      <xdr:rowOff>132443</xdr:rowOff>
    </xdr:to>
    <xdr:cxnSp macro="">
      <xdr:nvCxnSpPr>
        <xdr:cNvPr id="322" name="直線コネクタ 321"/>
        <xdr:cNvCxnSpPr/>
      </xdr:nvCxnSpPr>
      <xdr:spPr>
        <a:xfrm>
          <a:off x="13893800" y="6903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152599</xdr:rowOff>
    </xdr:from>
    <xdr:ext cx="762000" cy="259045"/>
    <xdr:sp macro="" textlink="">
      <xdr:nvSpPr>
        <xdr:cNvPr id="324" name="テキスト ボックス 323"/>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45357</xdr:rowOff>
    </xdr:from>
    <xdr:to>
      <xdr:col>69</xdr:col>
      <xdr:colOff>92075</xdr:colOff>
      <xdr:row>40</xdr:row>
      <xdr:rowOff>132443</xdr:rowOff>
    </xdr:to>
    <xdr:cxnSp macro="">
      <xdr:nvCxnSpPr>
        <xdr:cNvPr id="325" name="直線コネクタ 324"/>
        <xdr:cNvCxnSpPr/>
      </xdr:nvCxnSpPr>
      <xdr:spPr>
        <a:xfrm flipV="1">
          <a:off x="13004800" y="6903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76399</xdr:rowOff>
    </xdr:from>
    <xdr:ext cx="762000" cy="259045"/>
    <xdr:sp macro="" textlink="">
      <xdr:nvSpPr>
        <xdr:cNvPr id="327" name="テキスト ボックス 326"/>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11084</xdr:rowOff>
    </xdr:from>
    <xdr:ext cx="762000" cy="259045"/>
    <xdr:sp macro="" textlink="">
      <xdr:nvSpPr>
        <xdr:cNvPr id="329" name="テキスト ボックス 328"/>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73478</xdr:rowOff>
    </xdr:from>
    <xdr:to>
      <xdr:col>82</xdr:col>
      <xdr:colOff>158750</xdr:colOff>
      <xdr:row>42</xdr:row>
      <xdr:rowOff>3628</xdr:rowOff>
    </xdr:to>
    <xdr:sp macro="" textlink="">
      <xdr:nvSpPr>
        <xdr:cNvPr id="335" name="楕円 334"/>
        <xdr:cNvSpPr/>
      </xdr:nvSpPr>
      <xdr:spPr>
        <a:xfrm>
          <a:off x="16459200" y="71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153505</xdr:rowOff>
    </xdr:from>
    <xdr:ext cx="762000" cy="259045"/>
    <xdr:sp macro="" textlink="">
      <xdr:nvSpPr>
        <xdr:cNvPr id="336" name="補助費等該当値テキスト"/>
        <xdr:cNvSpPr txBox="1"/>
      </xdr:nvSpPr>
      <xdr:spPr>
        <a:xfrm>
          <a:off x="16598900" y="70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144235</xdr:rowOff>
    </xdr:from>
    <xdr:to>
      <xdr:col>78</xdr:col>
      <xdr:colOff>120650</xdr:colOff>
      <xdr:row>40</xdr:row>
      <xdr:rowOff>74385</xdr:rowOff>
    </xdr:to>
    <xdr:sp macro="" textlink="">
      <xdr:nvSpPr>
        <xdr:cNvPr id="337" name="楕円 336"/>
        <xdr:cNvSpPr/>
      </xdr:nvSpPr>
      <xdr:spPr>
        <a:xfrm>
          <a:off x="1562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59162</xdr:rowOff>
    </xdr:from>
    <xdr:ext cx="736600" cy="259045"/>
    <xdr:sp macro="" textlink="">
      <xdr:nvSpPr>
        <xdr:cNvPr id="338" name="テキスト ボックス 337"/>
        <xdr:cNvSpPr txBox="1"/>
      </xdr:nvSpPr>
      <xdr:spPr>
        <a:xfrm>
          <a:off x="15290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81643</xdr:rowOff>
    </xdr:from>
    <xdr:to>
      <xdr:col>74</xdr:col>
      <xdr:colOff>31750</xdr:colOff>
      <xdr:row>41</xdr:row>
      <xdr:rowOff>11793</xdr:rowOff>
    </xdr:to>
    <xdr:sp macro="" textlink="">
      <xdr:nvSpPr>
        <xdr:cNvPr id="339" name="楕円 338"/>
        <xdr:cNvSpPr/>
      </xdr:nvSpPr>
      <xdr:spPr>
        <a:xfrm>
          <a:off x="14732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168020</xdr:rowOff>
    </xdr:from>
    <xdr:ext cx="762000" cy="259045"/>
    <xdr:sp macro="" textlink="">
      <xdr:nvSpPr>
        <xdr:cNvPr id="340" name="テキスト ボックス 339"/>
        <xdr:cNvSpPr txBox="1"/>
      </xdr:nvSpPr>
      <xdr:spPr>
        <a:xfrm>
          <a:off x="14401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166007</xdr:rowOff>
    </xdr:from>
    <xdr:to>
      <xdr:col>69</xdr:col>
      <xdr:colOff>142875</xdr:colOff>
      <xdr:row>40</xdr:row>
      <xdr:rowOff>96157</xdr:rowOff>
    </xdr:to>
    <xdr:sp macro="" textlink="">
      <xdr:nvSpPr>
        <xdr:cNvPr id="341" name="楕円 340"/>
        <xdr:cNvSpPr/>
      </xdr:nvSpPr>
      <xdr:spPr>
        <a:xfrm>
          <a:off x="13843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80934</xdr:rowOff>
    </xdr:from>
    <xdr:ext cx="762000" cy="259045"/>
    <xdr:sp macro="" textlink="">
      <xdr:nvSpPr>
        <xdr:cNvPr id="342" name="テキスト ボックス 341"/>
        <xdr:cNvSpPr txBox="1"/>
      </xdr:nvSpPr>
      <xdr:spPr>
        <a:xfrm>
          <a:off x="13512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81643</xdr:rowOff>
    </xdr:from>
    <xdr:to>
      <xdr:col>65</xdr:col>
      <xdr:colOff>53975</xdr:colOff>
      <xdr:row>41</xdr:row>
      <xdr:rowOff>11793</xdr:rowOff>
    </xdr:to>
    <xdr:sp macro="" textlink="">
      <xdr:nvSpPr>
        <xdr:cNvPr id="343" name="楕円 342"/>
        <xdr:cNvSpPr/>
      </xdr:nvSpPr>
      <xdr:spPr>
        <a:xfrm>
          <a:off x="12954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168020</xdr:rowOff>
    </xdr:from>
    <xdr:ext cx="762000" cy="259045"/>
    <xdr:sp macro="" textlink="">
      <xdr:nvSpPr>
        <xdr:cNvPr id="344" name="テキスト ボックス 343"/>
        <xdr:cNvSpPr txBox="1"/>
      </xdr:nvSpPr>
      <xdr:spPr>
        <a:xfrm>
          <a:off x="12623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，類似団体の平均値を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若干</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下回る結果となっている。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の要因としては，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年度に借り入れている図書館周辺等整備などの大型建設事業の合併特例事業債の元金償還がはじまったことで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公債費が微増につながった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もの。今後も地方債を財源とした大規模建設事業が控えていることから，必要に応じて，高利債の繰り上げ償還を進めるなど，公債費の抑制に努めていく必要がある。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58964</xdr:rowOff>
    </xdr:from>
    <xdr:to>
      <xdr:col>24</xdr:col>
      <xdr:colOff>25400</xdr:colOff>
      <xdr:row>77</xdr:row>
      <xdr:rowOff>113393</xdr:rowOff>
    </xdr:to>
    <xdr:cxnSp macro="">
      <xdr:nvCxnSpPr>
        <xdr:cNvPr id="379" name="直線コネクタ 378"/>
        <xdr:cNvCxnSpPr/>
      </xdr:nvCxnSpPr>
      <xdr:spPr>
        <a:xfrm>
          <a:off x="3987800" y="132606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0"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58964</xdr:rowOff>
    </xdr:from>
    <xdr:to>
      <xdr:col>19</xdr:col>
      <xdr:colOff>187325</xdr:colOff>
      <xdr:row>77</xdr:row>
      <xdr:rowOff>156936</xdr:rowOff>
    </xdr:to>
    <xdr:cxnSp macro="">
      <xdr:nvCxnSpPr>
        <xdr:cNvPr id="382" name="直線コネクタ 381"/>
        <xdr:cNvCxnSpPr/>
      </xdr:nvCxnSpPr>
      <xdr:spPr>
        <a:xfrm flipV="1">
          <a:off x="3098800" y="13260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4" name="テキスト ボックス 383"/>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124279</xdr:rowOff>
    </xdr:from>
    <xdr:to>
      <xdr:col>15</xdr:col>
      <xdr:colOff>98425</xdr:colOff>
      <xdr:row>77</xdr:row>
      <xdr:rowOff>156936</xdr:rowOff>
    </xdr:to>
    <xdr:cxnSp macro="">
      <xdr:nvCxnSpPr>
        <xdr:cNvPr id="385" name="直線コネクタ 384"/>
        <xdr:cNvCxnSpPr/>
      </xdr:nvCxnSpPr>
      <xdr:spPr>
        <a:xfrm>
          <a:off x="2209800" y="13325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7" name="テキスト ボックス 386"/>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124279</xdr:rowOff>
    </xdr:from>
    <xdr:to>
      <xdr:col>11</xdr:col>
      <xdr:colOff>9525</xdr:colOff>
      <xdr:row>77</xdr:row>
      <xdr:rowOff>124279</xdr:rowOff>
    </xdr:to>
    <xdr:cxnSp macro="">
      <xdr:nvCxnSpPr>
        <xdr:cNvPr id="388" name="直線コネクタ 387"/>
        <xdr:cNvCxnSpPr/>
      </xdr:nvCxnSpPr>
      <xdr:spPr>
        <a:xfrm>
          <a:off x="1320800" y="13325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0" name="テキスト ボックス 389"/>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92" name="テキスト ボックス 391"/>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98" name="楕円 397"/>
        <xdr:cNvSpPr/>
      </xdr:nvSpPr>
      <xdr:spPr>
        <a:xfrm>
          <a:off x="47752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79120</xdr:rowOff>
    </xdr:from>
    <xdr:ext cx="762000" cy="259045"/>
    <xdr:sp macro="" textlink="">
      <xdr:nvSpPr>
        <xdr:cNvPr id="399" name="公債費該当値テキスト"/>
        <xdr:cNvSpPr txBox="1"/>
      </xdr:nvSpPr>
      <xdr:spPr>
        <a:xfrm>
          <a:off x="49149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8164</xdr:rowOff>
    </xdr:from>
    <xdr:to>
      <xdr:col>20</xdr:col>
      <xdr:colOff>38100</xdr:colOff>
      <xdr:row>77</xdr:row>
      <xdr:rowOff>109764</xdr:rowOff>
    </xdr:to>
    <xdr:sp macro="" textlink="">
      <xdr:nvSpPr>
        <xdr:cNvPr id="400" name="楕円 399"/>
        <xdr:cNvSpPr/>
      </xdr:nvSpPr>
      <xdr:spPr>
        <a:xfrm>
          <a:off x="3937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119941</xdr:rowOff>
    </xdr:from>
    <xdr:ext cx="736600" cy="259045"/>
    <xdr:sp macro="" textlink="">
      <xdr:nvSpPr>
        <xdr:cNvPr id="401" name="テキスト ボックス 400"/>
        <xdr:cNvSpPr txBox="1"/>
      </xdr:nvSpPr>
      <xdr:spPr>
        <a:xfrm>
          <a:off x="3606800" y="1297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106136</xdr:rowOff>
    </xdr:from>
    <xdr:to>
      <xdr:col>15</xdr:col>
      <xdr:colOff>149225</xdr:colOff>
      <xdr:row>78</xdr:row>
      <xdr:rowOff>36286</xdr:rowOff>
    </xdr:to>
    <xdr:sp macro="" textlink="">
      <xdr:nvSpPr>
        <xdr:cNvPr id="402" name="楕円 401"/>
        <xdr:cNvSpPr/>
      </xdr:nvSpPr>
      <xdr:spPr>
        <a:xfrm>
          <a:off x="3048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21063</xdr:rowOff>
    </xdr:from>
    <xdr:ext cx="762000" cy="259045"/>
    <xdr:sp macro="" textlink="">
      <xdr:nvSpPr>
        <xdr:cNvPr id="403" name="テキスト ボックス 402"/>
        <xdr:cNvSpPr txBox="1"/>
      </xdr:nvSpPr>
      <xdr:spPr>
        <a:xfrm>
          <a:off x="2717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73479</xdr:rowOff>
    </xdr:from>
    <xdr:to>
      <xdr:col>11</xdr:col>
      <xdr:colOff>60325</xdr:colOff>
      <xdr:row>78</xdr:row>
      <xdr:rowOff>3629</xdr:rowOff>
    </xdr:to>
    <xdr:sp macro="" textlink="">
      <xdr:nvSpPr>
        <xdr:cNvPr id="404" name="楕円 403"/>
        <xdr:cNvSpPr/>
      </xdr:nvSpPr>
      <xdr:spPr>
        <a:xfrm>
          <a:off x="2159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13806</xdr:rowOff>
    </xdr:from>
    <xdr:ext cx="762000" cy="259045"/>
    <xdr:sp macro="" textlink="">
      <xdr:nvSpPr>
        <xdr:cNvPr id="405" name="テキスト ボックス 404"/>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406" name="楕円 405"/>
        <xdr:cNvSpPr/>
      </xdr:nvSpPr>
      <xdr:spPr>
        <a:xfrm>
          <a:off x="1270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159856</xdr:rowOff>
    </xdr:from>
    <xdr:ext cx="762000" cy="259045"/>
    <xdr:sp macro="" textlink="">
      <xdr:nvSpPr>
        <xdr:cNvPr id="407" name="テキスト ボックス 406"/>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ポイント上昇し，類似団体の平均値</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を上回る結果</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性質別に前年度と比較すると，人件費や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改善傾向となったものの，扶助費，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経常支出が増加している。扶助費では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児童保育運営委託料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，補助費等では，大崎地域広域行政事務組合に対する経常的な負担金が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するなどの理由から経常収支比率の上昇につながったといえる。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xdr:rowOff>
    </xdr:from>
    <xdr:to>
      <xdr:col>82</xdr:col>
      <xdr:colOff>107950</xdr:colOff>
      <xdr:row>76</xdr:row>
      <xdr:rowOff>12700</xdr:rowOff>
    </xdr:to>
    <xdr:cxnSp macro="">
      <xdr:nvCxnSpPr>
        <xdr:cNvPr id="440" name="直線コネクタ 439"/>
        <xdr:cNvCxnSpPr/>
      </xdr:nvCxnSpPr>
      <xdr:spPr>
        <a:xfrm>
          <a:off x="15671800" y="128676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41" name="公債費以外平均値テキスト"/>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75</xdr:row>
      <xdr:rowOff>8890</xdr:rowOff>
    </xdr:to>
    <xdr:cxnSp macro="">
      <xdr:nvCxnSpPr>
        <xdr:cNvPr id="443" name="直線コネクタ 442"/>
        <xdr:cNvCxnSpPr/>
      </xdr:nvCxnSpPr>
      <xdr:spPr>
        <a:xfrm>
          <a:off x="14782800" y="127000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5" name="テキスト ボックス 444"/>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92710</xdr:rowOff>
    </xdr:from>
    <xdr:to>
      <xdr:col>73</xdr:col>
      <xdr:colOff>180975</xdr:colOff>
      <xdr:row>74</xdr:row>
      <xdr:rowOff>12700</xdr:rowOff>
    </xdr:to>
    <xdr:cxnSp macro="">
      <xdr:nvCxnSpPr>
        <xdr:cNvPr id="446" name="直線コネクタ 445"/>
        <xdr:cNvCxnSpPr/>
      </xdr:nvCxnSpPr>
      <xdr:spPr>
        <a:xfrm>
          <a:off x="13893800" y="12608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139717</xdr:rowOff>
    </xdr:from>
    <xdr:ext cx="762000" cy="259045"/>
    <xdr:sp macro="" textlink="">
      <xdr:nvSpPr>
        <xdr:cNvPr id="448" name="テキスト ボックス 447"/>
        <xdr:cNvSpPr txBox="1"/>
      </xdr:nvSpPr>
      <xdr:spPr>
        <a:xfrm>
          <a:off x="14401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69850</xdr:rowOff>
    </xdr:from>
    <xdr:to>
      <xdr:col>69</xdr:col>
      <xdr:colOff>92075</xdr:colOff>
      <xdr:row>73</xdr:row>
      <xdr:rowOff>92710</xdr:rowOff>
    </xdr:to>
    <xdr:cxnSp macro="">
      <xdr:nvCxnSpPr>
        <xdr:cNvPr id="449" name="直線コネクタ 448"/>
        <xdr:cNvCxnSpPr/>
      </xdr:nvCxnSpPr>
      <xdr:spPr>
        <a:xfrm>
          <a:off x="13004800" y="12585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109237</xdr:rowOff>
    </xdr:from>
    <xdr:ext cx="762000" cy="259045"/>
    <xdr:sp macro="" textlink="">
      <xdr:nvSpPr>
        <xdr:cNvPr id="451" name="テキスト ボックス 450"/>
        <xdr:cNvSpPr txBox="1"/>
      </xdr:nvSpPr>
      <xdr:spPr>
        <a:xfrm>
          <a:off x="13512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93997</xdr:rowOff>
    </xdr:from>
    <xdr:ext cx="762000" cy="259045"/>
    <xdr:sp macro="" textlink="">
      <xdr:nvSpPr>
        <xdr:cNvPr id="453" name="テキスト ボックス 452"/>
        <xdr:cNvSpPr txBox="1"/>
      </xdr:nvSpPr>
      <xdr:spPr>
        <a:xfrm>
          <a:off x="12623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9" name="楕円 458"/>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105427</xdr:rowOff>
    </xdr:from>
    <xdr:ext cx="762000" cy="259045"/>
    <xdr:sp macro="" textlink="">
      <xdr:nvSpPr>
        <xdr:cNvPr id="460" name="公債費以外該当値テキスト"/>
        <xdr:cNvSpPr txBox="1"/>
      </xdr:nvSpPr>
      <xdr:spPr>
        <a:xfrm>
          <a:off x="16598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61" name="楕円 460"/>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44467</xdr:rowOff>
    </xdr:from>
    <xdr:ext cx="736600" cy="259045"/>
    <xdr:sp macro="" textlink="">
      <xdr:nvSpPr>
        <xdr:cNvPr id="462" name="テキスト ボックス 461"/>
        <xdr:cNvSpPr txBox="1"/>
      </xdr:nvSpPr>
      <xdr:spPr>
        <a:xfrm>
          <a:off x="15290800" y="129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133350</xdr:rowOff>
    </xdr:from>
    <xdr:to>
      <xdr:col>74</xdr:col>
      <xdr:colOff>31750</xdr:colOff>
      <xdr:row>74</xdr:row>
      <xdr:rowOff>63500</xdr:rowOff>
    </xdr:to>
    <xdr:sp macro="" textlink="">
      <xdr:nvSpPr>
        <xdr:cNvPr id="463" name="楕円 462"/>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73677</xdr:rowOff>
    </xdr:from>
    <xdr:ext cx="762000" cy="259045"/>
    <xdr:sp macro="" textlink="">
      <xdr:nvSpPr>
        <xdr:cNvPr id="464" name="テキスト ボックス 463"/>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41910</xdr:rowOff>
    </xdr:from>
    <xdr:to>
      <xdr:col>69</xdr:col>
      <xdr:colOff>142875</xdr:colOff>
      <xdr:row>73</xdr:row>
      <xdr:rowOff>143510</xdr:rowOff>
    </xdr:to>
    <xdr:sp macro="" textlink="">
      <xdr:nvSpPr>
        <xdr:cNvPr id="465" name="楕円 464"/>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153687</xdr:rowOff>
    </xdr:from>
    <xdr:ext cx="762000" cy="259045"/>
    <xdr:sp macro="" textlink="">
      <xdr:nvSpPr>
        <xdr:cNvPr id="466" name="テキスト ボックス 465"/>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19050</xdr:rowOff>
    </xdr:from>
    <xdr:to>
      <xdr:col>65</xdr:col>
      <xdr:colOff>53975</xdr:colOff>
      <xdr:row>73</xdr:row>
      <xdr:rowOff>120650</xdr:rowOff>
    </xdr:to>
    <xdr:sp macro="" textlink="">
      <xdr:nvSpPr>
        <xdr:cNvPr id="467" name="楕円 466"/>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130827</xdr:rowOff>
    </xdr:from>
    <xdr:ext cx="762000" cy="259045"/>
    <xdr:sp macro="" textlink="">
      <xdr:nvSpPr>
        <xdr:cNvPr id="468" name="テキスト ボックス 467"/>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91480</xdr:rowOff>
    </xdr:from>
    <xdr:to>
      <xdr:col>29</xdr:col>
      <xdr:colOff>127000</xdr:colOff>
      <xdr:row>15</xdr:row>
      <xdr:rowOff>119565</xdr:rowOff>
    </xdr:to>
    <xdr:cxnSp macro="">
      <xdr:nvCxnSpPr>
        <xdr:cNvPr id="52" name="直線コネクタ 51"/>
        <xdr:cNvCxnSpPr/>
      </xdr:nvCxnSpPr>
      <xdr:spPr bwMode="auto">
        <a:xfrm flipV="1">
          <a:off x="5003800" y="2539405"/>
          <a:ext cx="647700" cy="19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76765</xdr:rowOff>
    </xdr:from>
    <xdr:ext cx="762000" cy="259045"/>
    <xdr:sp macro="" textlink="">
      <xdr:nvSpPr>
        <xdr:cNvPr id="53" name="人口1人当たり決算額の推移平均値テキスト130"/>
        <xdr:cNvSpPr txBox="1"/>
      </xdr:nvSpPr>
      <xdr:spPr>
        <a:xfrm>
          <a:off x="5740400" y="269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66922</xdr:rowOff>
    </xdr:from>
    <xdr:to>
      <xdr:col>26</xdr:col>
      <xdr:colOff>50800</xdr:colOff>
      <xdr:row>15</xdr:row>
      <xdr:rowOff>119565</xdr:rowOff>
    </xdr:to>
    <xdr:cxnSp macro="">
      <xdr:nvCxnSpPr>
        <xdr:cNvPr id="55" name="直線コネクタ 54"/>
        <xdr:cNvCxnSpPr/>
      </xdr:nvCxnSpPr>
      <xdr:spPr bwMode="auto">
        <a:xfrm>
          <a:off x="4305300" y="2686297"/>
          <a:ext cx="698500" cy="52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71180</xdr:rowOff>
    </xdr:from>
    <xdr:ext cx="736600" cy="259045"/>
    <xdr:sp macro="" textlink="">
      <xdr:nvSpPr>
        <xdr:cNvPr id="57" name="テキスト ボックス 56"/>
        <xdr:cNvSpPr txBox="1"/>
      </xdr:nvSpPr>
      <xdr:spPr>
        <a:xfrm>
          <a:off x="4622800" y="28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66922</xdr:rowOff>
    </xdr:from>
    <xdr:to>
      <xdr:col>22</xdr:col>
      <xdr:colOff>114300</xdr:colOff>
      <xdr:row>15</xdr:row>
      <xdr:rowOff>77307</xdr:rowOff>
    </xdr:to>
    <xdr:cxnSp macro="">
      <xdr:nvCxnSpPr>
        <xdr:cNvPr id="58" name="直線コネクタ 57"/>
        <xdr:cNvCxnSpPr/>
      </xdr:nvCxnSpPr>
      <xdr:spPr bwMode="auto">
        <a:xfrm flipV="1">
          <a:off x="3606800" y="2686297"/>
          <a:ext cx="698500" cy="1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102466</xdr:rowOff>
    </xdr:from>
    <xdr:ext cx="762000" cy="259045"/>
    <xdr:sp macro="" textlink="">
      <xdr:nvSpPr>
        <xdr:cNvPr id="60" name="テキスト ボックス 59"/>
        <xdr:cNvSpPr txBox="1"/>
      </xdr:nvSpPr>
      <xdr:spPr>
        <a:xfrm>
          <a:off x="39243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8074</xdr:rowOff>
    </xdr:from>
    <xdr:to>
      <xdr:col>18</xdr:col>
      <xdr:colOff>177800</xdr:colOff>
      <xdr:row>15</xdr:row>
      <xdr:rowOff>77307</xdr:rowOff>
    </xdr:to>
    <xdr:cxnSp macro="">
      <xdr:nvCxnSpPr>
        <xdr:cNvPr id="61" name="直線コネクタ 60"/>
        <xdr:cNvCxnSpPr/>
      </xdr:nvCxnSpPr>
      <xdr:spPr bwMode="auto">
        <a:xfrm>
          <a:off x="2908300" y="2627449"/>
          <a:ext cx="6985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126894</xdr:rowOff>
    </xdr:from>
    <xdr:ext cx="762000" cy="259045"/>
    <xdr:sp macro="" textlink="">
      <xdr:nvSpPr>
        <xdr:cNvPr id="63" name="テキスト ボックス 62"/>
        <xdr:cNvSpPr txBox="1"/>
      </xdr:nvSpPr>
      <xdr:spPr>
        <a:xfrm>
          <a:off x="32258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40680</xdr:rowOff>
    </xdr:from>
    <xdr:to>
      <xdr:col>29</xdr:col>
      <xdr:colOff>177800</xdr:colOff>
      <xdr:row>14</xdr:row>
      <xdr:rowOff>142280</xdr:rowOff>
    </xdr:to>
    <xdr:sp macro="" textlink="">
      <xdr:nvSpPr>
        <xdr:cNvPr id="71" name="楕円 70"/>
        <xdr:cNvSpPr/>
      </xdr:nvSpPr>
      <xdr:spPr bwMode="auto">
        <a:xfrm>
          <a:off x="5600700" y="2488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57207</xdr:rowOff>
    </xdr:from>
    <xdr:ext cx="762000" cy="259045"/>
    <xdr:sp macro="" textlink="">
      <xdr:nvSpPr>
        <xdr:cNvPr id="72" name="人口1人当たり決算額の推移該当値テキスト130"/>
        <xdr:cNvSpPr txBox="1"/>
      </xdr:nvSpPr>
      <xdr:spPr>
        <a:xfrm>
          <a:off x="5740400" y="233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68765</xdr:rowOff>
    </xdr:from>
    <xdr:to>
      <xdr:col>26</xdr:col>
      <xdr:colOff>101600</xdr:colOff>
      <xdr:row>15</xdr:row>
      <xdr:rowOff>170365</xdr:rowOff>
    </xdr:to>
    <xdr:sp macro="" textlink="">
      <xdr:nvSpPr>
        <xdr:cNvPr id="73" name="楕円 72"/>
        <xdr:cNvSpPr/>
      </xdr:nvSpPr>
      <xdr:spPr bwMode="auto">
        <a:xfrm>
          <a:off x="4953000" y="268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9092</xdr:rowOff>
    </xdr:from>
    <xdr:ext cx="736600" cy="259045"/>
    <xdr:sp macro="" textlink="">
      <xdr:nvSpPr>
        <xdr:cNvPr id="74" name="テキスト ボックス 73"/>
        <xdr:cNvSpPr txBox="1"/>
      </xdr:nvSpPr>
      <xdr:spPr>
        <a:xfrm>
          <a:off x="4622800" y="245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16122</xdr:rowOff>
    </xdr:from>
    <xdr:to>
      <xdr:col>22</xdr:col>
      <xdr:colOff>165100</xdr:colOff>
      <xdr:row>15</xdr:row>
      <xdr:rowOff>117722</xdr:rowOff>
    </xdr:to>
    <xdr:sp macro="" textlink="">
      <xdr:nvSpPr>
        <xdr:cNvPr id="75" name="楕円 74"/>
        <xdr:cNvSpPr/>
      </xdr:nvSpPr>
      <xdr:spPr bwMode="auto">
        <a:xfrm>
          <a:off x="4254500" y="2635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127899</xdr:rowOff>
    </xdr:from>
    <xdr:ext cx="762000" cy="259045"/>
    <xdr:sp macro="" textlink="">
      <xdr:nvSpPr>
        <xdr:cNvPr id="76" name="テキスト ボックス 75"/>
        <xdr:cNvSpPr txBox="1"/>
      </xdr:nvSpPr>
      <xdr:spPr>
        <a:xfrm>
          <a:off x="3924300" y="240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26507</xdr:rowOff>
    </xdr:from>
    <xdr:to>
      <xdr:col>19</xdr:col>
      <xdr:colOff>38100</xdr:colOff>
      <xdr:row>15</xdr:row>
      <xdr:rowOff>128107</xdr:rowOff>
    </xdr:to>
    <xdr:sp macro="" textlink="">
      <xdr:nvSpPr>
        <xdr:cNvPr id="77" name="楕円 76"/>
        <xdr:cNvSpPr/>
      </xdr:nvSpPr>
      <xdr:spPr bwMode="auto">
        <a:xfrm>
          <a:off x="3556000" y="264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138284</xdr:rowOff>
    </xdr:from>
    <xdr:ext cx="762000" cy="259045"/>
    <xdr:sp macro="" textlink="">
      <xdr:nvSpPr>
        <xdr:cNvPr id="78" name="テキスト ボックス 77"/>
        <xdr:cNvSpPr txBox="1"/>
      </xdr:nvSpPr>
      <xdr:spPr>
        <a:xfrm>
          <a:off x="3225800" y="241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128724</xdr:rowOff>
    </xdr:from>
    <xdr:to>
      <xdr:col>15</xdr:col>
      <xdr:colOff>101600</xdr:colOff>
      <xdr:row>15</xdr:row>
      <xdr:rowOff>58874</xdr:rowOff>
    </xdr:to>
    <xdr:sp macro="" textlink="">
      <xdr:nvSpPr>
        <xdr:cNvPr id="79" name="楕円 78"/>
        <xdr:cNvSpPr/>
      </xdr:nvSpPr>
      <xdr:spPr bwMode="auto">
        <a:xfrm>
          <a:off x="2857500" y="257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69051</xdr:rowOff>
    </xdr:from>
    <xdr:ext cx="762000" cy="259045"/>
    <xdr:sp macro="" textlink="">
      <xdr:nvSpPr>
        <xdr:cNvPr id="80" name="テキスト ボックス 79"/>
        <xdr:cNvSpPr txBox="1"/>
      </xdr:nvSpPr>
      <xdr:spPr>
        <a:xfrm>
          <a:off x="2527300" y="234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280238</xdr:rowOff>
    </xdr:from>
    <xdr:to>
      <xdr:col>29</xdr:col>
      <xdr:colOff>127000</xdr:colOff>
      <xdr:row>36</xdr:row>
      <xdr:rowOff>41122</xdr:rowOff>
    </xdr:to>
    <xdr:cxnSp macro="">
      <xdr:nvCxnSpPr>
        <xdr:cNvPr id="114" name="直線コネクタ 113"/>
        <xdr:cNvCxnSpPr/>
      </xdr:nvCxnSpPr>
      <xdr:spPr bwMode="auto">
        <a:xfrm flipV="1">
          <a:off x="5003800" y="6890588"/>
          <a:ext cx="647700" cy="103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265015</xdr:rowOff>
    </xdr:from>
    <xdr:ext cx="762000" cy="259045"/>
    <xdr:sp macro="" textlink="">
      <xdr:nvSpPr>
        <xdr:cNvPr id="115" name="人口1人当たり決算額の推移平均値テキスト445"/>
        <xdr:cNvSpPr txBox="1"/>
      </xdr:nvSpPr>
      <xdr:spPr>
        <a:xfrm>
          <a:off x="5740400" y="687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234480</xdr:rowOff>
    </xdr:from>
    <xdr:to>
      <xdr:col>26</xdr:col>
      <xdr:colOff>50800</xdr:colOff>
      <xdr:row>36</xdr:row>
      <xdr:rowOff>41122</xdr:rowOff>
    </xdr:to>
    <xdr:cxnSp macro="">
      <xdr:nvCxnSpPr>
        <xdr:cNvPr id="117" name="直線コネクタ 116"/>
        <xdr:cNvCxnSpPr/>
      </xdr:nvCxnSpPr>
      <xdr:spPr bwMode="auto">
        <a:xfrm>
          <a:off x="4305300" y="6844830"/>
          <a:ext cx="698500" cy="149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55084</xdr:rowOff>
    </xdr:from>
    <xdr:ext cx="736600" cy="259045"/>
    <xdr:sp macro="" textlink="">
      <xdr:nvSpPr>
        <xdr:cNvPr id="119" name="テキスト ボックス 118"/>
        <xdr:cNvSpPr txBox="1"/>
      </xdr:nvSpPr>
      <xdr:spPr>
        <a:xfrm>
          <a:off x="4622800" y="666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179845</xdr:rowOff>
    </xdr:from>
    <xdr:to>
      <xdr:col>22</xdr:col>
      <xdr:colOff>114300</xdr:colOff>
      <xdr:row>35</xdr:row>
      <xdr:rowOff>234480</xdr:rowOff>
    </xdr:to>
    <xdr:cxnSp macro="">
      <xdr:nvCxnSpPr>
        <xdr:cNvPr id="120" name="直線コネクタ 119"/>
        <xdr:cNvCxnSpPr/>
      </xdr:nvCxnSpPr>
      <xdr:spPr bwMode="auto">
        <a:xfrm>
          <a:off x="3606800" y="6790195"/>
          <a:ext cx="698500" cy="54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7358</xdr:rowOff>
    </xdr:from>
    <xdr:ext cx="762000" cy="259045"/>
    <xdr:sp macro="" textlink="">
      <xdr:nvSpPr>
        <xdr:cNvPr id="122" name="テキスト ボックス 121"/>
        <xdr:cNvSpPr txBox="1"/>
      </xdr:nvSpPr>
      <xdr:spPr>
        <a:xfrm>
          <a:off x="3924300" y="69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136182</xdr:rowOff>
    </xdr:from>
    <xdr:to>
      <xdr:col>18</xdr:col>
      <xdr:colOff>177800</xdr:colOff>
      <xdr:row>35</xdr:row>
      <xdr:rowOff>179845</xdr:rowOff>
    </xdr:to>
    <xdr:cxnSp macro="">
      <xdr:nvCxnSpPr>
        <xdr:cNvPr id="123" name="直線コネクタ 122"/>
        <xdr:cNvCxnSpPr/>
      </xdr:nvCxnSpPr>
      <xdr:spPr bwMode="auto">
        <a:xfrm>
          <a:off x="2908300" y="6746532"/>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321073</xdr:rowOff>
    </xdr:from>
    <xdr:ext cx="762000" cy="259045"/>
    <xdr:sp macro="" textlink="">
      <xdr:nvSpPr>
        <xdr:cNvPr id="125" name="テキスト ボックス 124"/>
        <xdr:cNvSpPr txBox="1"/>
      </xdr:nvSpPr>
      <xdr:spPr>
        <a:xfrm>
          <a:off x="3225800" y="69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229438</xdr:rowOff>
    </xdr:from>
    <xdr:to>
      <xdr:col>29</xdr:col>
      <xdr:colOff>177800</xdr:colOff>
      <xdr:row>35</xdr:row>
      <xdr:rowOff>331038</xdr:rowOff>
    </xdr:to>
    <xdr:sp macro="" textlink="">
      <xdr:nvSpPr>
        <xdr:cNvPr id="133" name="楕円 132"/>
        <xdr:cNvSpPr/>
      </xdr:nvSpPr>
      <xdr:spPr bwMode="auto">
        <a:xfrm>
          <a:off x="5600700" y="683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74515</xdr:rowOff>
    </xdr:from>
    <xdr:ext cx="762000" cy="259045"/>
    <xdr:sp macro="" textlink="">
      <xdr:nvSpPr>
        <xdr:cNvPr id="134" name="人口1人当たり決算額の推移該当値テキスト445"/>
        <xdr:cNvSpPr txBox="1"/>
      </xdr:nvSpPr>
      <xdr:spPr>
        <a:xfrm>
          <a:off x="5740400" y="668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333222</xdr:rowOff>
    </xdr:from>
    <xdr:to>
      <xdr:col>26</xdr:col>
      <xdr:colOff>101600</xdr:colOff>
      <xdr:row>36</xdr:row>
      <xdr:rowOff>91922</xdr:rowOff>
    </xdr:to>
    <xdr:sp macro="" textlink="">
      <xdr:nvSpPr>
        <xdr:cNvPr id="135" name="楕円 134"/>
        <xdr:cNvSpPr/>
      </xdr:nvSpPr>
      <xdr:spPr bwMode="auto">
        <a:xfrm>
          <a:off x="4953000" y="694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76699</xdr:rowOff>
    </xdr:from>
    <xdr:ext cx="736600" cy="259045"/>
    <xdr:sp macro="" textlink="">
      <xdr:nvSpPr>
        <xdr:cNvPr id="136" name="テキスト ボックス 135"/>
        <xdr:cNvSpPr txBox="1"/>
      </xdr:nvSpPr>
      <xdr:spPr>
        <a:xfrm>
          <a:off x="4622800" y="70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183680</xdr:rowOff>
    </xdr:from>
    <xdr:to>
      <xdr:col>22</xdr:col>
      <xdr:colOff>165100</xdr:colOff>
      <xdr:row>35</xdr:row>
      <xdr:rowOff>285280</xdr:rowOff>
    </xdr:to>
    <xdr:sp macro="" textlink="">
      <xdr:nvSpPr>
        <xdr:cNvPr id="137" name="楕円 136"/>
        <xdr:cNvSpPr/>
      </xdr:nvSpPr>
      <xdr:spPr bwMode="auto">
        <a:xfrm>
          <a:off x="4254500" y="679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295457</xdr:rowOff>
    </xdr:from>
    <xdr:ext cx="762000" cy="259045"/>
    <xdr:sp macro="" textlink="">
      <xdr:nvSpPr>
        <xdr:cNvPr id="138" name="テキスト ボックス 137"/>
        <xdr:cNvSpPr txBox="1"/>
      </xdr:nvSpPr>
      <xdr:spPr>
        <a:xfrm>
          <a:off x="3924300" y="65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129045</xdr:rowOff>
    </xdr:from>
    <xdr:to>
      <xdr:col>19</xdr:col>
      <xdr:colOff>38100</xdr:colOff>
      <xdr:row>35</xdr:row>
      <xdr:rowOff>230645</xdr:rowOff>
    </xdr:to>
    <xdr:sp macro="" textlink="">
      <xdr:nvSpPr>
        <xdr:cNvPr id="139" name="楕円 138"/>
        <xdr:cNvSpPr/>
      </xdr:nvSpPr>
      <xdr:spPr bwMode="auto">
        <a:xfrm>
          <a:off x="3556000" y="673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240822</xdr:rowOff>
    </xdr:from>
    <xdr:ext cx="762000" cy="259045"/>
    <xdr:sp macro="" textlink="">
      <xdr:nvSpPr>
        <xdr:cNvPr id="140" name="テキスト ボックス 139"/>
        <xdr:cNvSpPr txBox="1"/>
      </xdr:nvSpPr>
      <xdr:spPr>
        <a:xfrm>
          <a:off x="3225800" y="65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85382</xdr:rowOff>
    </xdr:from>
    <xdr:to>
      <xdr:col>15</xdr:col>
      <xdr:colOff>101600</xdr:colOff>
      <xdr:row>35</xdr:row>
      <xdr:rowOff>186982</xdr:rowOff>
    </xdr:to>
    <xdr:sp macro="" textlink="">
      <xdr:nvSpPr>
        <xdr:cNvPr id="141" name="楕円 140"/>
        <xdr:cNvSpPr/>
      </xdr:nvSpPr>
      <xdr:spPr bwMode="auto">
        <a:xfrm>
          <a:off x="2857500" y="6695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197159</xdr:rowOff>
    </xdr:from>
    <xdr:ext cx="762000" cy="259045"/>
    <xdr:sp macro="" textlink="">
      <xdr:nvSpPr>
        <xdr:cNvPr id="142" name="テキスト ボックス 141"/>
        <xdr:cNvSpPr txBox="1"/>
      </xdr:nvSpPr>
      <xdr:spPr>
        <a:xfrm>
          <a:off x="2527300" y="64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129,444
128,597
796.81
68,735,747
66,289,911
1,626,528
35,978,068
74,863,593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65274</xdr:rowOff>
    </xdr:from>
    <xdr:to>
      <xdr:col>24</xdr:col>
      <xdr:colOff>63500</xdr:colOff>
      <xdr:row>36</xdr:row>
      <xdr:rowOff>67463</xdr:rowOff>
    </xdr:to>
    <xdr:cxnSp macro="">
      <xdr:nvCxnSpPr>
        <xdr:cNvPr id="63" name="直線コネクタ 62"/>
        <xdr:cNvCxnSpPr/>
      </xdr:nvCxnSpPr>
      <xdr:spPr>
        <a:xfrm>
          <a:off x="3797300" y="6237474"/>
          <a:ext cx="8382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149659</xdr:rowOff>
    </xdr:from>
    <xdr:ext cx="534377" cy="259045"/>
    <xdr:sp macro="" textlink="">
      <xdr:nvSpPr>
        <xdr:cNvPr id="64" name="人件費平均値テキスト"/>
        <xdr:cNvSpPr txBox="1"/>
      </xdr:nvSpPr>
      <xdr:spPr>
        <a:xfrm>
          <a:off x="4686300" y="580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8353</xdr:rowOff>
    </xdr:from>
    <xdr:to>
      <xdr:col>19</xdr:col>
      <xdr:colOff>177800</xdr:colOff>
      <xdr:row>36</xdr:row>
      <xdr:rowOff>65274</xdr:rowOff>
    </xdr:to>
    <xdr:cxnSp macro="">
      <xdr:nvCxnSpPr>
        <xdr:cNvPr id="66" name="直線コネクタ 65"/>
        <xdr:cNvCxnSpPr/>
      </xdr:nvCxnSpPr>
      <xdr:spPr>
        <a:xfrm>
          <a:off x="2908300" y="6180553"/>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89821</xdr:rowOff>
    </xdr:from>
    <xdr:ext cx="534377" cy="259045"/>
    <xdr:sp macro="" textlink="">
      <xdr:nvSpPr>
        <xdr:cNvPr id="68" name="テキスト ボックス 67"/>
        <xdr:cNvSpPr txBox="1"/>
      </xdr:nvSpPr>
      <xdr:spPr>
        <a:xfrm>
          <a:off x="3530111" y="57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8353</xdr:rowOff>
    </xdr:from>
    <xdr:to>
      <xdr:col>15</xdr:col>
      <xdr:colOff>50800</xdr:colOff>
      <xdr:row>36</xdr:row>
      <xdr:rowOff>83007</xdr:rowOff>
    </xdr:to>
    <xdr:cxnSp macro="">
      <xdr:nvCxnSpPr>
        <xdr:cNvPr id="69" name="直線コネクタ 68"/>
        <xdr:cNvCxnSpPr/>
      </xdr:nvCxnSpPr>
      <xdr:spPr>
        <a:xfrm flipV="1">
          <a:off x="2019300" y="6180553"/>
          <a:ext cx="889000" cy="7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133908</xdr:rowOff>
    </xdr:from>
    <xdr:ext cx="534377" cy="259045"/>
    <xdr:sp macro="" textlink="">
      <xdr:nvSpPr>
        <xdr:cNvPr id="71" name="テキスト ボックス 70"/>
        <xdr:cNvSpPr txBox="1"/>
      </xdr:nvSpPr>
      <xdr:spPr>
        <a:xfrm>
          <a:off x="2641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83007</xdr:rowOff>
    </xdr:from>
    <xdr:to>
      <xdr:col>10</xdr:col>
      <xdr:colOff>114300</xdr:colOff>
      <xdr:row>36</xdr:row>
      <xdr:rowOff>88624</xdr:rowOff>
    </xdr:to>
    <xdr:cxnSp macro="">
      <xdr:nvCxnSpPr>
        <xdr:cNvPr id="72" name="直線コネクタ 71"/>
        <xdr:cNvCxnSpPr/>
      </xdr:nvCxnSpPr>
      <xdr:spPr>
        <a:xfrm flipV="1">
          <a:off x="1130300" y="6255207"/>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131426</xdr:rowOff>
    </xdr:from>
    <xdr:ext cx="534377" cy="259045"/>
    <xdr:sp macro="" textlink="">
      <xdr:nvSpPr>
        <xdr:cNvPr id="74" name="テキスト ボックス 73"/>
        <xdr:cNvSpPr txBox="1"/>
      </xdr:nvSpPr>
      <xdr:spPr>
        <a:xfrm>
          <a:off x="1752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46191</xdr:rowOff>
    </xdr:from>
    <xdr:ext cx="534377" cy="259045"/>
    <xdr:sp macro="" textlink="">
      <xdr:nvSpPr>
        <xdr:cNvPr id="76" name="テキスト ボックス 75"/>
        <xdr:cNvSpPr txBox="1"/>
      </xdr:nvSpPr>
      <xdr:spPr>
        <a:xfrm>
          <a:off x="863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16663</xdr:rowOff>
    </xdr:from>
    <xdr:to>
      <xdr:col>24</xdr:col>
      <xdr:colOff>114300</xdr:colOff>
      <xdr:row>36</xdr:row>
      <xdr:rowOff>118263</xdr:rowOff>
    </xdr:to>
    <xdr:sp macro="" textlink="">
      <xdr:nvSpPr>
        <xdr:cNvPr id="82" name="楕円 81"/>
        <xdr:cNvSpPr/>
      </xdr:nvSpPr>
      <xdr:spPr>
        <a:xfrm>
          <a:off x="45847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166540</xdr:rowOff>
    </xdr:from>
    <xdr:ext cx="534377" cy="259045"/>
    <xdr:sp macro="" textlink="">
      <xdr:nvSpPr>
        <xdr:cNvPr id="83" name="人件費該当値テキスト"/>
        <xdr:cNvSpPr txBox="1"/>
      </xdr:nvSpPr>
      <xdr:spPr>
        <a:xfrm>
          <a:off x="4686300" y="616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14474</xdr:rowOff>
    </xdr:from>
    <xdr:to>
      <xdr:col>20</xdr:col>
      <xdr:colOff>38100</xdr:colOff>
      <xdr:row>36</xdr:row>
      <xdr:rowOff>116074</xdr:rowOff>
    </xdr:to>
    <xdr:sp macro="" textlink="">
      <xdr:nvSpPr>
        <xdr:cNvPr id="84" name="楕円 83"/>
        <xdr:cNvSpPr/>
      </xdr:nvSpPr>
      <xdr:spPr>
        <a:xfrm>
          <a:off x="3746500" y="6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107201</xdr:rowOff>
    </xdr:from>
    <xdr:ext cx="534377" cy="259045"/>
    <xdr:sp macro="" textlink="">
      <xdr:nvSpPr>
        <xdr:cNvPr id="85" name="テキスト ボックス 84"/>
        <xdr:cNvSpPr txBox="1"/>
      </xdr:nvSpPr>
      <xdr:spPr>
        <a:xfrm>
          <a:off x="3530111" y="627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129003</xdr:rowOff>
    </xdr:from>
    <xdr:to>
      <xdr:col>15</xdr:col>
      <xdr:colOff>101600</xdr:colOff>
      <xdr:row>36</xdr:row>
      <xdr:rowOff>59153</xdr:rowOff>
    </xdr:to>
    <xdr:sp macro="" textlink="">
      <xdr:nvSpPr>
        <xdr:cNvPr id="86" name="楕円 85"/>
        <xdr:cNvSpPr/>
      </xdr:nvSpPr>
      <xdr:spPr>
        <a:xfrm>
          <a:off x="2857500" y="612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50280</xdr:rowOff>
    </xdr:from>
    <xdr:ext cx="534377" cy="259045"/>
    <xdr:sp macro="" textlink="">
      <xdr:nvSpPr>
        <xdr:cNvPr id="87" name="テキスト ボックス 86"/>
        <xdr:cNvSpPr txBox="1"/>
      </xdr:nvSpPr>
      <xdr:spPr>
        <a:xfrm>
          <a:off x="2641111" y="622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32207</xdr:rowOff>
    </xdr:from>
    <xdr:to>
      <xdr:col>10</xdr:col>
      <xdr:colOff>165100</xdr:colOff>
      <xdr:row>36</xdr:row>
      <xdr:rowOff>133807</xdr:rowOff>
    </xdr:to>
    <xdr:sp macro="" textlink="">
      <xdr:nvSpPr>
        <xdr:cNvPr id="88" name="楕円 87"/>
        <xdr:cNvSpPr/>
      </xdr:nvSpPr>
      <xdr:spPr>
        <a:xfrm>
          <a:off x="19685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124934</xdr:rowOff>
    </xdr:from>
    <xdr:ext cx="534377" cy="259045"/>
    <xdr:sp macro="" textlink="">
      <xdr:nvSpPr>
        <xdr:cNvPr id="89" name="テキスト ボックス 88"/>
        <xdr:cNvSpPr txBox="1"/>
      </xdr:nvSpPr>
      <xdr:spPr>
        <a:xfrm>
          <a:off x="1752111" y="62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37824</xdr:rowOff>
    </xdr:from>
    <xdr:to>
      <xdr:col>6</xdr:col>
      <xdr:colOff>38100</xdr:colOff>
      <xdr:row>36</xdr:row>
      <xdr:rowOff>139424</xdr:rowOff>
    </xdr:to>
    <xdr:sp macro="" textlink="">
      <xdr:nvSpPr>
        <xdr:cNvPr id="90" name="楕円 89"/>
        <xdr:cNvSpPr/>
      </xdr:nvSpPr>
      <xdr:spPr>
        <a:xfrm>
          <a:off x="1079500" y="62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130551</xdr:rowOff>
    </xdr:from>
    <xdr:ext cx="534377" cy="259045"/>
    <xdr:sp macro="" textlink="">
      <xdr:nvSpPr>
        <xdr:cNvPr id="91" name="テキスト ボックス 90"/>
        <xdr:cNvSpPr txBox="1"/>
      </xdr:nvSpPr>
      <xdr:spPr>
        <a:xfrm>
          <a:off x="863111" y="630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18607</xdr:rowOff>
    </xdr:from>
    <xdr:to>
      <xdr:col>24</xdr:col>
      <xdr:colOff>63500</xdr:colOff>
      <xdr:row>56</xdr:row>
      <xdr:rowOff>61389</xdr:rowOff>
    </xdr:to>
    <xdr:cxnSp macro="">
      <xdr:nvCxnSpPr>
        <xdr:cNvPr id="123" name="直線コネクタ 122"/>
        <xdr:cNvCxnSpPr/>
      </xdr:nvCxnSpPr>
      <xdr:spPr>
        <a:xfrm flipV="1">
          <a:off x="3797300" y="9105457"/>
          <a:ext cx="838200" cy="55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144104</xdr:rowOff>
    </xdr:from>
    <xdr:ext cx="534377" cy="259045"/>
    <xdr:sp macro="" textlink="">
      <xdr:nvSpPr>
        <xdr:cNvPr id="124" name="物件費平均値テキスト"/>
        <xdr:cNvSpPr txBox="1"/>
      </xdr:nvSpPr>
      <xdr:spPr>
        <a:xfrm>
          <a:off x="4686300" y="9402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61389</xdr:rowOff>
    </xdr:from>
    <xdr:to>
      <xdr:col>19</xdr:col>
      <xdr:colOff>177800</xdr:colOff>
      <xdr:row>57</xdr:row>
      <xdr:rowOff>4336</xdr:rowOff>
    </xdr:to>
    <xdr:cxnSp macro="">
      <xdr:nvCxnSpPr>
        <xdr:cNvPr id="126" name="直線コネクタ 125"/>
        <xdr:cNvCxnSpPr/>
      </xdr:nvCxnSpPr>
      <xdr:spPr>
        <a:xfrm flipV="1">
          <a:off x="2908300" y="9662589"/>
          <a:ext cx="889000" cy="1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57131</xdr:rowOff>
    </xdr:from>
    <xdr:ext cx="534377" cy="259045"/>
    <xdr:sp macro="" textlink="">
      <xdr:nvSpPr>
        <xdr:cNvPr id="128" name="テキスト ボックス 127"/>
        <xdr:cNvSpPr txBox="1"/>
      </xdr:nvSpPr>
      <xdr:spPr>
        <a:xfrm>
          <a:off x="3530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122163</xdr:rowOff>
    </xdr:from>
    <xdr:to>
      <xdr:col>15</xdr:col>
      <xdr:colOff>50800</xdr:colOff>
      <xdr:row>57</xdr:row>
      <xdr:rowOff>4336</xdr:rowOff>
    </xdr:to>
    <xdr:cxnSp macro="">
      <xdr:nvCxnSpPr>
        <xdr:cNvPr id="129" name="直線コネクタ 128"/>
        <xdr:cNvCxnSpPr/>
      </xdr:nvCxnSpPr>
      <xdr:spPr>
        <a:xfrm>
          <a:off x="2019300" y="9723363"/>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72676</xdr:rowOff>
    </xdr:from>
    <xdr:ext cx="534377" cy="259045"/>
    <xdr:sp macro="" textlink="">
      <xdr:nvSpPr>
        <xdr:cNvPr id="131" name="テキスト ボックス 130"/>
        <xdr:cNvSpPr txBox="1"/>
      </xdr:nvSpPr>
      <xdr:spPr>
        <a:xfrm>
          <a:off x="2641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122163</xdr:rowOff>
    </xdr:from>
    <xdr:to>
      <xdr:col>10</xdr:col>
      <xdr:colOff>114300</xdr:colOff>
      <xdr:row>56</xdr:row>
      <xdr:rowOff>143553</xdr:rowOff>
    </xdr:to>
    <xdr:cxnSp macro="">
      <xdr:nvCxnSpPr>
        <xdr:cNvPr id="132" name="直線コネクタ 131"/>
        <xdr:cNvCxnSpPr/>
      </xdr:nvCxnSpPr>
      <xdr:spPr>
        <a:xfrm flipV="1">
          <a:off x="1130300" y="9723363"/>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121466</xdr:rowOff>
    </xdr:from>
    <xdr:ext cx="534377" cy="259045"/>
    <xdr:sp macro="" textlink="">
      <xdr:nvSpPr>
        <xdr:cNvPr id="134" name="テキスト ボックス 133"/>
        <xdr:cNvSpPr txBox="1"/>
      </xdr:nvSpPr>
      <xdr:spPr>
        <a:xfrm>
          <a:off x="1752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26400</xdr:rowOff>
    </xdr:from>
    <xdr:ext cx="534377" cy="259045"/>
    <xdr:sp macro="" textlink="">
      <xdr:nvSpPr>
        <xdr:cNvPr id="136" name="テキスト ボックス 135"/>
        <xdr:cNvSpPr txBox="1"/>
      </xdr:nvSpPr>
      <xdr:spPr>
        <a:xfrm>
          <a:off x="863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139257</xdr:rowOff>
    </xdr:from>
    <xdr:to>
      <xdr:col>24</xdr:col>
      <xdr:colOff>114300</xdr:colOff>
      <xdr:row>53</xdr:row>
      <xdr:rowOff>69407</xdr:rowOff>
    </xdr:to>
    <xdr:sp macro="" textlink="">
      <xdr:nvSpPr>
        <xdr:cNvPr id="142" name="楕円 141"/>
        <xdr:cNvSpPr/>
      </xdr:nvSpPr>
      <xdr:spPr>
        <a:xfrm>
          <a:off x="4584700" y="90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162134</xdr:rowOff>
    </xdr:from>
    <xdr:ext cx="534377" cy="259045"/>
    <xdr:sp macro="" textlink="">
      <xdr:nvSpPr>
        <xdr:cNvPr id="143" name="物件費該当値テキスト"/>
        <xdr:cNvSpPr txBox="1"/>
      </xdr:nvSpPr>
      <xdr:spPr>
        <a:xfrm>
          <a:off x="4686300" y="890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10589</xdr:rowOff>
    </xdr:from>
    <xdr:to>
      <xdr:col>20</xdr:col>
      <xdr:colOff>38100</xdr:colOff>
      <xdr:row>56</xdr:row>
      <xdr:rowOff>112189</xdr:rowOff>
    </xdr:to>
    <xdr:sp macro="" textlink="">
      <xdr:nvSpPr>
        <xdr:cNvPr id="144" name="楕円 143"/>
        <xdr:cNvSpPr/>
      </xdr:nvSpPr>
      <xdr:spPr>
        <a:xfrm>
          <a:off x="3746500" y="96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103316</xdr:rowOff>
    </xdr:from>
    <xdr:ext cx="534377" cy="259045"/>
    <xdr:sp macro="" textlink="">
      <xdr:nvSpPr>
        <xdr:cNvPr id="145" name="テキスト ボックス 144"/>
        <xdr:cNvSpPr txBox="1"/>
      </xdr:nvSpPr>
      <xdr:spPr>
        <a:xfrm>
          <a:off x="3530111" y="970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124986</xdr:rowOff>
    </xdr:from>
    <xdr:to>
      <xdr:col>15</xdr:col>
      <xdr:colOff>101600</xdr:colOff>
      <xdr:row>57</xdr:row>
      <xdr:rowOff>55136</xdr:rowOff>
    </xdr:to>
    <xdr:sp macro="" textlink="">
      <xdr:nvSpPr>
        <xdr:cNvPr id="146" name="楕円 145"/>
        <xdr:cNvSpPr/>
      </xdr:nvSpPr>
      <xdr:spPr>
        <a:xfrm>
          <a:off x="2857500" y="97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46263</xdr:rowOff>
    </xdr:from>
    <xdr:ext cx="534377" cy="259045"/>
    <xdr:sp macro="" textlink="">
      <xdr:nvSpPr>
        <xdr:cNvPr id="147" name="テキスト ボックス 146"/>
        <xdr:cNvSpPr txBox="1"/>
      </xdr:nvSpPr>
      <xdr:spPr>
        <a:xfrm>
          <a:off x="2641111" y="98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71363</xdr:rowOff>
    </xdr:from>
    <xdr:to>
      <xdr:col>10</xdr:col>
      <xdr:colOff>165100</xdr:colOff>
      <xdr:row>57</xdr:row>
      <xdr:rowOff>1513</xdr:rowOff>
    </xdr:to>
    <xdr:sp macro="" textlink="">
      <xdr:nvSpPr>
        <xdr:cNvPr id="148" name="楕円 147"/>
        <xdr:cNvSpPr/>
      </xdr:nvSpPr>
      <xdr:spPr>
        <a:xfrm>
          <a:off x="1968500" y="9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164090</xdr:rowOff>
    </xdr:from>
    <xdr:ext cx="534377" cy="259045"/>
    <xdr:sp macro="" textlink="">
      <xdr:nvSpPr>
        <xdr:cNvPr id="149" name="テキスト ボックス 148"/>
        <xdr:cNvSpPr txBox="1"/>
      </xdr:nvSpPr>
      <xdr:spPr>
        <a:xfrm>
          <a:off x="1752111" y="97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92753</xdr:rowOff>
    </xdr:from>
    <xdr:to>
      <xdr:col>6</xdr:col>
      <xdr:colOff>38100</xdr:colOff>
      <xdr:row>57</xdr:row>
      <xdr:rowOff>22903</xdr:rowOff>
    </xdr:to>
    <xdr:sp macro="" textlink="">
      <xdr:nvSpPr>
        <xdr:cNvPr id="150" name="楕円 149"/>
        <xdr:cNvSpPr/>
      </xdr:nvSpPr>
      <xdr:spPr>
        <a:xfrm>
          <a:off x="1079500" y="96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14030</xdr:rowOff>
    </xdr:from>
    <xdr:ext cx="534377" cy="259045"/>
    <xdr:sp macro="" textlink="">
      <xdr:nvSpPr>
        <xdr:cNvPr id="151" name="テキスト ボックス 150"/>
        <xdr:cNvSpPr txBox="1"/>
      </xdr:nvSpPr>
      <xdr:spPr>
        <a:xfrm>
          <a:off x="863111" y="97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13684</xdr:rowOff>
    </xdr:from>
    <xdr:to>
      <xdr:col>24</xdr:col>
      <xdr:colOff>63500</xdr:colOff>
      <xdr:row>75</xdr:row>
      <xdr:rowOff>50088</xdr:rowOff>
    </xdr:to>
    <xdr:cxnSp macro="">
      <xdr:nvCxnSpPr>
        <xdr:cNvPr id="176" name="直線コネクタ 175"/>
        <xdr:cNvCxnSpPr/>
      </xdr:nvCxnSpPr>
      <xdr:spPr>
        <a:xfrm>
          <a:off x="3797300" y="12872434"/>
          <a:ext cx="838200" cy="3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6920</xdr:rowOff>
    </xdr:from>
    <xdr:ext cx="469744" cy="259045"/>
    <xdr:sp macro="" textlink="">
      <xdr:nvSpPr>
        <xdr:cNvPr id="177" name="維持補修費平均値テキスト"/>
        <xdr:cNvSpPr txBox="1"/>
      </xdr:nvSpPr>
      <xdr:spPr>
        <a:xfrm>
          <a:off x="4686300" y="13037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153645</xdr:rowOff>
    </xdr:from>
    <xdr:to>
      <xdr:col>19</xdr:col>
      <xdr:colOff>177800</xdr:colOff>
      <xdr:row>75</xdr:row>
      <xdr:rowOff>13684</xdr:rowOff>
    </xdr:to>
    <xdr:cxnSp macro="">
      <xdr:nvCxnSpPr>
        <xdr:cNvPr id="179" name="直線コネクタ 178"/>
        <xdr:cNvCxnSpPr/>
      </xdr:nvCxnSpPr>
      <xdr:spPr>
        <a:xfrm>
          <a:off x="2908300" y="12840945"/>
          <a:ext cx="8890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100246</xdr:rowOff>
    </xdr:from>
    <xdr:ext cx="469744" cy="259045"/>
    <xdr:sp macro="" textlink="">
      <xdr:nvSpPr>
        <xdr:cNvPr id="181" name="テキスト ボックス 180"/>
        <xdr:cNvSpPr txBox="1"/>
      </xdr:nvSpPr>
      <xdr:spPr>
        <a:xfrm>
          <a:off x="3562428" y="131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153645</xdr:rowOff>
    </xdr:from>
    <xdr:to>
      <xdr:col>15</xdr:col>
      <xdr:colOff>50800</xdr:colOff>
      <xdr:row>75</xdr:row>
      <xdr:rowOff>37002</xdr:rowOff>
    </xdr:to>
    <xdr:cxnSp macro="">
      <xdr:nvCxnSpPr>
        <xdr:cNvPr id="182" name="直線コネクタ 181"/>
        <xdr:cNvCxnSpPr/>
      </xdr:nvCxnSpPr>
      <xdr:spPr>
        <a:xfrm flipV="1">
          <a:off x="2019300" y="12840945"/>
          <a:ext cx="889000" cy="5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81842</xdr:rowOff>
    </xdr:from>
    <xdr:ext cx="469744" cy="259045"/>
    <xdr:sp macro="" textlink="">
      <xdr:nvSpPr>
        <xdr:cNvPr id="184" name="テキスト ボックス 183"/>
        <xdr:cNvSpPr txBox="1"/>
      </xdr:nvSpPr>
      <xdr:spPr>
        <a:xfrm>
          <a:off x="2673428" y="131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37002</xdr:rowOff>
    </xdr:from>
    <xdr:to>
      <xdr:col>10</xdr:col>
      <xdr:colOff>114300</xdr:colOff>
      <xdr:row>75</xdr:row>
      <xdr:rowOff>116325</xdr:rowOff>
    </xdr:to>
    <xdr:cxnSp macro="">
      <xdr:nvCxnSpPr>
        <xdr:cNvPr id="185" name="直線コネクタ 184"/>
        <xdr:cNvCxnSpPr/>
      </xdr:nvCxnSpPr>
      <xdr:spPr>
        <a:xfrm flipV="1">
          <a:off x="1130300" y="12895752"/>
          <a:ext cx="889000" cy="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119563</xdr:rowOff>
    </xdr:from>
    <xdr:ext cx="469744" cy="259045"/>
    <xdr:sp macro="" textlink="">
      <xdr:nvSpPr>
        <xdr:cNvPr id="187" name="テキスト ボックス 186"/>
        <xdr:cNvSpPr txBox="1"/>
      </xdr:nvSpPr>
      <xdr:spPr>
        <a:xfrm>
          <a:off x="1784428" y="131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6577</xdr:rowOff>
    </xdr:from>
    <xdr:ext cx="469744" cy="259045"/>
    <xdr:sp macro="" textlink="">
      <xdr:nvSpPr>
        <xdr:cNvPr id="189" name="テキスト ボックス 188"/>
        <xdr:cNvSpPr txBox="1"/>
      </xdr:nvSpPr>
      <xdr:spPr>
        <a:xfrm>
          <a:off x="895428"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170738</xdr:rowOff>
    </xdr:from>
    <xdr:to>
      <xdr:col>24</xdr:col>
      <xdr:colOff>114300</xdr:colOff>
      <xdr:row>75</xdr:row>
      <xdr:rowOff>100888</xdr:rowOff>
    </xdr:to>
    <xdr:sp macro="" textlink="">
      <xdr:nvSpPr>
        <xdr:cNvPr id="195" name="楕円 194"/>
        <xdr:cNvSpPr/>
      </xdr:nvSpPr>
      <xdr:spPr>
        <a:xfrm>
          <a:off x="4584700" y="128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22165</xdr:rowOff>
    </xdr:from>
    <xdr:ext cx="469744" cy="259045"/>
    <xdr:sp macro="" textlink="">
      <xdr:nvSpPr>
        <xdr:cNvPr id="196" name="維持補修費該当値テキスト"/>
        <xdr:cNvSpPr txBox="1"/>
      </xdr:nvSpPr>
      <xdr:spPr>
        <a:xfrm>
          <a:off x="4686300" y="1270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134334</xdr:rowOff>
    </xdr:from>
    <xdr:to>
      <xdr:col>20</xdr:col>
      <xdr:colOff>38100</xdr:colOff>
      <xdr:row>75</xdr:row>
      <xdr:rowOff>64484</xdr:rowOff>
    </xdr:to>
    <xdr:sp macro="" textlink="">
      <xdr:nvSpPr>
        <xdr:cNvPr id="197" name="楕円 196"/>
        <xdr:cNvSpPr/>
      </xdr:nvSpPr>
      <xdr:spPr>
        <a:xfrm>
          <a:off x="3746500" y="128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81011</xdr:rowOff>
    </xdr:from>
    <xdr:ext cx="469744" cy="259045"/>
    <xdr:sp macro="" textlink="">
      <xdr:nvSpPr>
        <xdr:cNvPr id="198" name="テキスト ボックス 197"/>
        <xdr:cNvSpPr txBox="1"/>
      </xdr:nvSpPr>
      <xdr:spPr>
        <a:xfrm>
          <a:off x="3562428" y="1259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102845</xdr:rowOff>
    </xdr:from>
    <xdr:to>
      <xdr:col>15</xdr:col>
      <xdr:colOff>101600</xdr:colOff>
      <xdr:row>75</xdr:row>
      <xdr:rowOff>32995</xdr:rowOff>
    </xdr:to>
    <xdr:sp macro="" textlink="">
      <xdr:nvSpPr>
        <xdr:cNvPr id="199" name="楕円 198"/>
        <xdr:cNvSpPr/>
      </xdr:nvSpPr>
      <xdr:spPr>
        <a:xfrm>
          <a:off x="2857500" y="127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49522</xdr:rowOff>
    </xdr:from>
    <xdr:ext cx="469744" cy="259045"/>
    <xdr:sp macro="" textlink="">
      <xdr:nvSpPr>
        <xdr:cNvPr id="200" name="テキスト ボックス 199"/>
        <xdr:cNvSpPr txBox="1"/>
      </xdr:nvSpPr>
      <xdr:spPr>
        <a:xfrm>
          <a:off x="2673428" y="1256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157652</xdr:rowOff>
    </xdr:from>
    <xdr:to>
      <xdr:col>10</xdr:col>
      <xdr:colOff>165100</xdr:colOff>
      <xdr:row>75</xdr:row>
      <xdr:rowOff>87802</xdr:rowOff>
    </xdr:to>
    <xdr:sp macro="" textlink="">
      <xdr:nvSpPr>
        <xdr:cNvPr id="201" name="楕円 200"/>
        <xdr:cNvSpPr/>
      </xdr:nvSpPr>
      <xdr:spPr>
        <a:xfrm>
          <a:off x="1968500" y="128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104329</xdr:rowOff>
    </xdr:from>
    <xdr:ext cx="469744" cy="259045"/>
    <xdr:sp macro="" textlink="">
      <xdr:nvSpPr>
        <xdr:cNvPr id="202" name="テキスト ボックス 201"/>
        <xdr:cNvSpPr txBox="1"/>
      </xdr:nvSpPr>
      <xdr:spPr>
        <a:xfrm>
          <a:off x="1784428" y="1262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65525</xdr:rowOff>
    </xdr:from>
    <xdr:to>
      <xdr:col>6</xdr:col>
      <xdr:colOff>38100</xdr:colOff>
      <xdr:row>75</xdr:row>
      <xdr:rowOff>167125</xdr:rowOff>
    </xdr:to>
    <xdr:sp macro="" textlink="">
      <xdr:nvSpPr>
        <xdr:cNvPr id="203" name="楕円 202"/>
        <xdr:cNvSpPr/>
      </xdr:nvSpPr>
      <xdr:spPr>
        <a:xfrm>
          <a:off x="1079500" y="129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12202</xdr:rowOff>
    </xdr:from>
    <xdr:ext cx="469744" cy="259045"/>
    <xdr:sp macro="" textlink="">
      <xdr:nvSpPr>
        <xdr:cNvPr id="204" name="テキスト ボックス 203"/>
        <xdr:cNvSpPr txBox="1"/>
      </xdr:nvSpPr>
      <xdr:spPr>
        <a:xfrm>
          <a:off x="895428" y="126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136486</xdr:rowOff>
    </xdr:from>
    <xdr:to>
      <xdr:col>24</xdr:col>
      <xdr:colOff>63500</xdr:colOff>
      <xdr:row>99</xdr:row>
      <xdr:rowOff>28499</xdr:rowOff>
    </xdr:to>
    <xdr:cxnSp macro="">
      <xdr:nvCxnSpPr>
        <xdr:cNvPr id="234" name="直線コネクタ 233"/>
        <xdr:cNvCxnSpPr/>
      </xdr:nvCxnSpPr>
      <xdr:spPr>
        <a:xfrm flipV="1">
          <a:off x="3797300" y="16938586"/>
          <a:ext cx="8382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15054</xdr:rowOff>
    </xdr:from>
    <xdr:ext cx="599010" cy="259045"/>
    <xdr:sp macro="" textlink="">
      <xdr:nvSpPr>
        <xdr:cNvPr id="235" name="扶助費平均値テキスト"/>
        <xdr:cNvSpPr txBox="1"/>
      </xdr:nvSpPr>
      <xdr:spPr>
        <a:xfrm>
          <a:off x="4686300" y="16474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28499</xdr:rowOff>
    </xdr:from>
    <xdr:to>
      <xdr:col>19</xdr:col>
      <xdr:colOff>177800</xdr:colOff>
      <xdr:row>99</xdr:row>
      <xdr:rowOff>32296</xdr:rowOff>
    </xdr:to>
    <xdr:cxnSp macro="">
      <xdr:nvCxnSpPr>
        <xdr:cNvPr id="237" name="直線コネクタ 236"/>
        <xdr:cNvCxnSpPr/>
      </xdr:nvCxnSpPr>
      <xdr:spPr>
        <a:xfrm flipV="1">
          <a:off x="2908300" y="17002049"/>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12374</xdr:rowOff>
    </xdr:from>
    <xdr:ext cx="599010" cy="259045"/>
    <xdr:sp macro="" textlink="">
      <xdr:nvSpPr>
        <xdr:cNvPr id="239" name="テキスト ボックス 238"/>
        <xdr:cNvSpPr txBox="1"/>
      </xdr:nvSpPr>
      <xdr:spPr>
        <a:xfrm>
          <a:off x="3497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32296</xdr:rowOff>
    </xdr:from>
    <xdr:to>
      <xdr:col>15</xdr:col>
      <xdr:colOff>50800</xdr:colOff>
      <xdr:row>99</xdr:row>
      <xdr:rowOff>62700</xdr:rowOff>
    </xdr:to>
    <xdr:cxnSp macro="">
      <xdr:nvCxnSpPr>
        <xdr:cNvPr id="240" name="直線コネクタ 239"/>
        <xdr:cNvCxnSpPr/>
      </xdr:nvCxnSpPr>
      <xdr:spPr>
        <a:xfrm flipV="1">
          <a:off x="2019300" y="1700584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33825</xdr:rowOff>
    </xdr:from>
    <xdr:ext cx="599010" cy="259045"/>
    <xdr:sp macro="" textlink="">
      <xdr:nvSpPr>
        <xdr:cNvPr id="242" name="テキスト ボックス 241"/>
        <xdr:cNvSpPr txBox="1"/>
      </xdr:nvSpPr>
      <xdr:spPr>
        <a:xfrm>
          <a:off x="2608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62700</xdr:rowOff>
    </xdr:from>
    <xdr:to>
      <xdr:col>10</xdr:col>
      <xdr:colOff>114300</xdr:colOff>
      <xdr:row>99</xdr:row>
      <xdr:rowOff>131114</xdr:rowOff>
    </xdr:to>
    <xdr:cxnSp macro="">
      <xdr:nvCxnSpPr>
        <xdr:cNvPr id="243" name="直線コネクタ 242"/>
        <xdr:cNvCxnSpPr/>
      </xdr:nvCxnSpPr>
      <xdr:spPr>
        <a:xfrm flipV="1">
          <a:off x="1130300" y="17036250"/>
          <a:ext cx="889000" cy="6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62844</xdr:rowOff>
    </xdr:from>
    <xdr:ext cx="599010" cy="259045"/>
    <xdr:sp macro="" textlink="">
      <xdr:nvSpPr>
        <xdr:cNvPr id="245" name="テキスト ボックス 244"/>
        <xdr:cNvSpPr txBox="1"/>
      </xdr:nvSpPr>
      <xdr:spPr>
        <a:xfrm>
          <a:off x="1719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120539</xdr:rowOff>
    </xdr:from>
    <xdr:ext cx="599010" cy="259045"/>
    <xdr:sp macro="" textlink="">
      <xdr:nvSpPr>
        <xdr:cNvPr id="247" name="テキスト ボックス 246"/>
        <xdr:cNvSpPr txBox="1"/>
      </xdr:nvSpPr>
      <xdr:spPr>
        <a:xfrm>
          <a:off x="830795" y="1657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85686</xdr:rowOff>
    </xdr:from>
    <xdr:to>
      <xdr:col>24</xdr:col>
      <xdr:colOff>114300</xdr:colOff>
      <xdr:row>99</xdr:row>
      <xdr:rowOff>15836</xdr:rowOff>
    </xdr:to>
    <xdr:sp macro="" textlink="">
      <xdr:nvSpPr>
        <xdr:cNvPr id="253" name="楕円 252"/>
        <xdr:cNvSpPr/>
      </xdr:nvSpPr>
      <xdr:spPr>
        <a:xfrm>
          <a:off x="4584700" y="168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64113</xdr:rowOff>
    </xdr:from>
    <xdr:ext cx="534377" cy="259045"/>
    <xdr:sp macro="" textlink="">
      <xdr:nvSpPr>
        <xdr:cNvPr id="254" name="扶助費該当値テキスト"/>
        <xdr:cNvSpPr txBox="1"/>
      </xdr:nvSpPr>
      <xdr:spPr>
        <a:xfrm>
          <a:off x="4686300" y="1686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149149</xdr:rowOff>
    </xdr:from>
    <xdr:to>
      <xdr:col>20</xdr:col>
      <xdr:colOff>38100</xdr:colOff>
      <xdr:row>99</xdr:row>
      <xdr:rowOff>79299</xdr:rowOff>
    </xdr:to>
    <xdr:sp macro="" textlink="">
      <xdr:nvSpPr>
        <xdr:cNvPr id="255" name="楕円 254"/>
        <xdr:cNvSpPr/>
      </xdr:nvSpPr>
      <xdr:spPr>
        <a:xfrm>
          <a:off x="3746500" y="1695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70426</xdr:rowOff>
    </xdr:from>
    <xdr:ext cx="534377" cy="259045"/>
    <xdr:sp macro="" textlink="">
      <xdr:nvSpPr>
        <xdr:cNvPr id="256" name="テキスト ボックス 255"/>
        <xdr:cNvSpPr txBox="1"/>
      </xdr:nvSpPr>
      <xdr:spPr>
        <a:xfrm>
          <a:off x="3530111" y="1704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152946</xdr:rowOff>
    </xdr:from>
    <xdr:to>
      <xdr:col>15</xdr:col>
      <xdr:colOff>101600</xdr:colOff>
      <xdr:row>99</xdr:row>
      <xdr:rowOff>83096</xdr:rowOff>
    </xdr:to>
    <xdr:sp macro="" textlink="">
      <xdr:nvSpPr>
        <xdr:cNvPr id="257" name="楕円 256"/>
        <xdr:cNvSpPr/>
      </xdr:nvSpPr>
      <xdr:spPr>
        <a:xfrm>
          <a:off x="2857500" y="169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74223</xdr:rowOff>
    </xdr:from>
    <xdr:ext cx="534377" cy="259045"/>
    <xdr:sp macro="" textlink="">
      <xdr:nvSpPr>
        <xdr:cNvPr id="258" name="テキスト ボックス 257"/>
        <xdr:cNvSpPr txBox="1"/>
      </xdr:nvSpPr>
      <xdr:spPr>
        <a:xfrm>
          <a:off x="2641111"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11900</xdr:rowOff>
    </xdr:from>
    <xdr:to>
      <xdr:col>10</xdr:col>
      <xdr:colOff>165100</xdr:colOff>
      <xdr:row>99</xdr:row>
      <xdr:rowOff>113500</xdr:rowOff>
    </xdr:to>
    <xdr:sp macro="" textlink="">
      <xdr:nvSpPr>
        <xdr:cNvPr id="259" name="楕円 258"/>
        <xdr:cNvSpPr/>
      </xdr:nvSpPr>
      <xdr:spPr>
        <a:xfrm>
          <a:off x="1968500" y="169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104627</xdr:rowOff>
    </xdr:from>
    <xdr:ext cx="534377" cy="259045"/>
    <xdr:sp macro="" textlink="">
      <xdr:nvSpPr>
        <xdr:cNvPr id="260" name="テキスト ボックス 259"/>
        <xdr:cNvSpPr txBox="1"/>
      </xdr:nvSpPr>
      <xdr:spPr>
        <a:xfrm>
          <a:off x="1752111" y="170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80314</xdr:rowOff>
    </xdr:from>
    <xdr:to>
      <xdr:col>6</xdr:col>
      <xdr:colOff>38100</xdr:colOff>
      <xdr:row>100</xdr:row>
      <xdr:rowOff>10464</xdr:rowOff>
    </xdr:to>
    <xdr:sp macro="" textlink="">
      <xdr:nvSpPr>
        <xdr:cNvPr id="261" name="楕円 260"/>
        <xdr:cNvSpPr/>
      </xdr:nvSpPr>
      <xdr:spPr>
        <a:xfrm>
          <a:off x="1079500" y="170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1591</xdr:rowOff>
    </xdr:from>
    <xdr:ext cx="534377" cy="259045"/>
    <xdr:sp macro="" textlink="">
      <xdr:nvSpPr>
        <xdr:cNvPr id="262" name="テキスト ボックス 261"/>
        <xdr:cNvSpPr txBox="1"/>
      </xdr:nvSpPr>
      <xdr:spPr>
        <a:xfrm>
          <a:off x="863111" y="171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10675</xdr:rowOff>
    </xdr:from>
    <xdr:to>
      <xdr:col>55</xdr:col>
      <xdr:colOff>0</xdr:colOff>
      <xdr:row>32</xdr:row>
      <xdr:rowOff>9055</xdr:rowOff>
    </xdr:to>
    <xdr:cxnSp macro="">
      <xdr:nvCxnSpPr>
        <xdr:cNvPr id="292" name="直線コネクタ 291"/>
        <xdr:cNvCxnSpPr/>
      </xdr:nvCxnSpPr>
      <xdr:spPr>
        <a:xfrm>
          <a:off x="9639300" y="5154175"/>
          <a:ext cx="838200" cy="34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56964</xdr:rowOff>
    </xdr:from>
    <xdr:ext cx="534377" cy="259045"/>
    <xdr:sp macro="" textlink="">
      <xdr:nvSpPr>
        <xdr:cNvPr id="293" name="補助費等平均値テキスト"/>
        <xdr:cNvSpPr txBox="1"/>
      </xdr:nvSpPr>
      <xdr:spPr>
        <a:xfrm>
          <a:off x="10528300" y="6057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10675</xdr:rowOff>
    </xdr:from>
    <xdr:to>
      <xdr:col>50</xdr:col>
      <xdr:colOff>114300</xdr:colOff>
      <xdr:row>31</xdr:row>
      <xdr:rowOff>169170</xdr:rowOff>
    </xdr:to>
    <xdr:cxnSp macro="">
      <xdr:nvCxnSpPr>
        <xdr:cNvPr id="295" name="直線コネクタ 294"/>
        <xdr:cNvCxnSpPr/>
      </xdr:nvCxnSpPr>
      <xdr:spPr>
        <a:xfrm flipV="1">
          <a:off x="8750300" y="5154175"/>
          <a:ext cx="889000" cy="32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57611</xdr:rowOff>
    </xdr:from>
    <xdr:ext cx="534377" cy="259045"/>
    <xdr:sp macro="" textlink="">
      <xdr:nvSpPr>
        <xdr:cNvPr id="297" name="テキスト ボックス 296"/>
        <xdr:cNvSpPr txBox="1"/>
      </xdr:nvSpPr>
      <xdr:spPr>
        <a:xfrm>
          <a:off x="9372111" y="622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169170</xdr:rowOff>
    </xdr:from>
    <xdr:to>
      <xdr:col>45</xdr:col>
      <xdr:colOff>177800</xdr:colOff>
      <xdr:row>33</xdr:row>
      <xdr:rowOff>39821</xdr:rowOff>
    </xdr:to>
    <xdr:cxnSp macro="">
      <xdr:nvCxnSpPr>
        <xdr:cNvPr id="298" name="直線コネクタ 297"/>
        <xdr:cNvCxnSpPr/>
      </xdr:nvCxnSpPr>
      <xdr:spPr>
        <a:xfrm flipV="1">
          <a:off x="7861300" y="5484120"/>
          <a:ext cx="889000" cy="2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76223</xdr:rowOff>
    </xdr:from>
    <xdr:ext cx="534377" cy="259045"/>
    <xdr:sp macro="" textlink="">
      <xdr:nvSpPr>
        <xdr:cNvPr id="300" name="テキスト ボックス 299"/>
        <xdr:cNvSpPr txBox="1"/>
      </xdr:nvSpPr>
      <xdr:spPr>
        <a:xfrm>
          <a:off x="8483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39821</xdr:rowOff>
    </xdr:from>
    <xdr:to>
      <xdr:col>41</xdr:col>
      <xdr:colOff>50800</xdr:colOff>
      <xdr:row>33</xdr:row>
      <xdr:rowOff>68662</xdr:rowOff>
    </xdr:to>
    <xdr:cxnSp macro="">
      <xdr:nvCxnSpPr>
        <xdr:cNvPr id="301" name="直線コネクタ 300"/>
        <xdr:cNvCxnSpPr/>
      </xdr:nvCxnSpPr>
      <xdr:spPr>
        <a:xfrm flipV="1">
          <a:off x="6972300" y="5697671"/>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141984</xdr:rowOff>
    </xdr:from>
    <xdr:ext cx="534377" cy="259045"/>
    <xdr:sp macro="" textlink="">
      <xdr:nvSpPr>
        <xdr:cNvPr id="303" name="テキスト ボックス 302"/>
        <xdr:cNvSpPr txBox="1"/>
      </xdr:nvSpPr>
      <xdr:spPr>
        <a:xfrm>
          <a:off x="7594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25264</xdr:rowOff>
    </xdr:from>
    <xdr:ext cx="534377" cy="259045"/>
    <xdr:sp macro="" textlink="">
      <xdr:nvSpPr>
        <xdr:cNvPr id="305" name="テキスト ボックス 304"/>
        <xdr:cNvSpPr txBox="1"/>
      </xdr:nvSpPr>
      <xdr:spPr>
        <a:xfrm>
          <a:off x="6705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129705</xdr:rowOff>
    </xdr:from>
    <xdr:to>
      <xdr:col>55</xdr:col>
      <xdr:colOff>50800</xdr:colOff>
      <xdr:row>32</xdr:row>
      <xdr:rowOff>59855</xdr:rowOff>
    </xdr:to>
    <xdr:sp macro="" textlink="">
      <xdr:nvSpPr>
        <xdr:cNvPr id="311" name="楕円 310"/>
        <xdr:cNvSpPr/>
      </xdr:nvSpPr>
      <xdr:spPr>
        <a:xfrm>
          <a:off x="10426700" y="544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152582</xdr:rowOff>
    </xdr:from>
    <xdr:ext cx="534377" cy="259045"/>
    <xdr:sp macro="" textlink="">
      <xdr:nvSpPr>
        <xdr:cNvPr id="312" name="補助費等該当値テキスト"/>
        <xdr:cNvSpPr txBox="1"/>
      </xdr:nvSpPr>
      <xdr:spPr>
        <a:xfrm>
          <a:off x="10528300" y="529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131325</xdr:rowOff>
    </xdr:from>
    <xdr:to>
      <xdr:col>50</xdr:col>
      <xdr:colOff>165100</xdr:colOff>
      <xdr:row>30</xdr:row>
      <xdr:rowOff>61475</xdr:rowOff>
    </xdr:to>
    <xdr:sp macro="" textlink="">
      <xdr:nvSpPr>
        <xdr:cNvPr id="313" name="楕円 312"/>
        <xdr:cNvSpPr/>
      </xdr:nvSpPr>
      <xdr:spPr>
        <a:xfrm>
          <a:off x="9588500" y="51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78002</xdr:rowOff>
    </xdr:from>
    <xdr:ext cx="599010" cy="259045"/>
    <xdr:sp macro="" textlink="">
      <xdr:nvSpPr>
        <xdr:cNvPr id="314" name="テキスト ボックス 313"/>
        <xdr:cNvSpPr txBox="1"/>
      </xdr:nvSpPr>
      <xdr:spPr>
        <a:xfrm>
          <a:off x="9339795" y="487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118370</xdr:rowOff>
    </xdr:from>
    <xdr:to>
      <xdr:col>46</xdr:col>
      <xdr:colOff>38100</xdr:colOff>
      <xdr:row>32</xdr:row>
      <xdr:rowOff>48520</xdr:rowOff>
    </xdr:to>
    <xdr:sp macro="" textlink="">
      <xdr:nvSpPr>
        <xdr:cNvPr id="315" name="楕円 314"/>
        <xdr:cNvSpPr/>
      </xdr:nvSpPr>
      <xdr:spPr>
        <a:xfrm>
          <a:off x="8699500" y="54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65047</xdr:rowOff>
    </xdr:from>
    <xdr:ext cx="534377" cy="259045"/>
    <xdr:sp macro="" textlink="">
      <xdr:nvSpPr>
        <xdr:cNvPr id="316" name="テキスト ボックス 315"/>
        <xdr:cNvSpPr txBox="1"/>
      </xdr:nvSpPr>
      <xdr:spPr>
        <a:xfrm>
          <a:off x="8483111" y="52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160471</xdr:rowOff>
    </xdr:from>
    <xdr:to>
      <xdr:col>41</xdr:col>
      <xdr:colOff>101600</xdr:colOff>
      <xdr:row>33</xdr:row>
      <xdr:rowOff>90621</xdr:rowOff>
    </xdr:to>
    <xdr:sp macro="" textlink="">
      <xdr:nvSpPr>
        <xdr:cNvPr id="317" name="楕円 316"/>
        <xdr:cNvSpPr/>
      </xdr:nvSpPr>
      <xdr:spPr>
        <a:xfrm>
          <a:off x="7810500" y="56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107148</xdr:rowOff>
    </xdr:from>
    <xdr:ext cx="534377" cy="259045"/>
    <xdr:sp macro="" textlink="">
      <xdr:nvSpPr>
        <xdr:cNvPr id="318" name="テキスト ボックス 317"/>
        <xdr:cNvSpPr txBox="1"/>
      </xdr:nvSpPr>
      <xdr:spPr>
        <a:xfrm>
          <a:off x="7594111" y="54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17862</xdr:rowOff>
    </xdr:from>
    <xdr:to>
      <xdr:col>36</xdr:col>
      <xdr:colOff>165100</xdr:colOff>
      <xdr:row>33</xdr:row>
      <xdr:rowOff>119462</xdr:rowOff>
    </xdr:to>
    <xdr:sp macro="" textlink="">
      <xdr:nvSpPr>
        <xdr:cNvPr id="319" name="楕円 318"/>
        <xdr:cNvSpPr/>
      </xdr:nvSpPr>
      <xdr:spPr>
        <a:xfrm>
          <a:off x="6921500" y="56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135989</xdr:rowOff>
    </xdr:from>
    <xdr:ext cx="534377" cy="259045"/>
    <xdr:sp macro="" textlink="">
      <xdr:nvSpPr>
        <xdr:cNvPr id="320" name="テキスト ボックス 319"/>
        <xdr:cNvSpPr txBox="1"/>
      </xdr:nvSpPr>
      <xdr:spPr>
        <a:xfrm>
          <a:off x="6705111" y="54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160701</xdr:rowOff>
    </xdr:from>
    <xdr:to>
      <xdr:col>55</xdr:col>
      <xdr:colOff>0</xdr:colOff>
      <xdr:row>55</xdr:row>
      <xdr:rowOff>29210</xdr:rowOff>
    </xdr:to>
    <xdr:cxnSp macro="">
      <xdr:nvCxnSpPr>
        <xdr:cNvPr id="348" name="直線コネクタ 347"/>
        <xdr:cNvCxnSpPr/>
      </xdr:nvCxnSpPr>
      <xdr:spPr>
        <a:xfrm flipV="1">
          <a:off x="9639300" y="9419001"/>
          <a:ext cx="8382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112270</xdr:rowOff>
    </xdr:from>
    <xdr:ext cx="534377" cy="259045"/>
    <xdr:sp macro="" textlink="">
      <xdr:nvSpPr>
        <xdr:cNvPr id="349" name="普通建設事業費平均値テキスト"/>
        <xdr:cNvSpPr txBox="1"/>
      </xdr:nvSpPr>
      <xdr:spPr>
        <a:xfrm>
          <a:off x="10528300" y="937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29210</xdr:rowOff>
    </xdr:from>
    <xdr:to>
      <xdr:col>50</xdr:col>
      <xdr:colOff>114300</xdr:colOff>
      <xdr:row>55</xdr:row>
      <xdr:rowOff>143358</xdr:rowOff>
    </xdr:to>
    <xdr:cxnSp macro="">
      <xdr:nvCxnSpPr>
        <xdr:cNvPr id="351" name="直線コネクタ 350"/>
        <xdr:cNvCxnSpPr/>
      </xdr:nvCxnSpPr>
      <xdr:spPr>
        <a:xfrm flipV="1">
          <a:off x="8750300" y="9458960"/>
          <a:ext cx="889000" cy="1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3" name="テキスト ボックス 352"/>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44206</xdr:rowOff>
    </xdr:from>
    <xdr:to>
      <xdr:col>45</xdr:col>
      <xdr:colOff>177800</xdr:colOff>
      <xdr:row>55</xdr:row>
      <xdr:rowOff>143358</xdr:rowOff>
    </xdr:to>
    <xdr:cxnSp macro="">
      <xdr:nvCxnSpPr>
        <xdr:cNvPr id="354" name="直線コネクタ 353"/>
        <xdr:cNvCxnSpPr/>
      </xdr:nvCxnSpPr>
      <xdr:spPr>
        <a:xfrm>
          <a:off x="7861300" y="9302506"/>
          <a:ext cx="889000" cy="27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132275</xdr:rowOff>
    </xdr:from>
    <xdr:ext cx="534377" cy="259045"/>
    <xdr:sp macro="" textlink="">
      <xdr:nvSpPr>
        <xdr:cNvPr id="356" name="テキスト ボックス 355"/>
        <xdr:cNvSpPr txBox="1"/>
      </xdr:nvSpPr>
      <xdr:spPr>
        <a:xfrm>
          <a:off x="8483111" y="921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168108</xdr:rowOff>
    </xdr:from>
    <xdr:to>
      <xdr:col>41</xdr:col>
      <xdr:colOff>50800</xdr:colOff>
      <xdr:row>54</xdr:row>
      <xdr:rowOff>44206</xdr:rowOff>
    </xdr:to>
    <xdr:cxnSp macro="">
      <xdr:nvCxnSpPr>
        <xdr:cNvPr id="357" name="直線コネクタ 356"/>
        <xdr:cNvCxnSpPr/>
      </xdr:nvCxnSpPr>
      <xdr:spPr>
        <a:xfrm>
          <a:off x="6972300" y="9254958"/>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148221</xdr:rowOff>
    </xdr:from>
    <xdr:ext cx="534377" cy="259045"/>
    <xdr:sp macro="" textlink="">
      <xdr:nvSpPr>
        <xdr:cNvPr id="359" name="テキスト ボックス 358"/>
        <xdr:cNvSpPr txBox="1"/>
      </xdr:nvSpPr>
      <xdr:spPr>
        <a:xfrm>
          <a:off x="7594111" y="95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97030</xdr:rowOff>
    </xdr:from>
    <xdr:ext cx="534377" cy="259045"/>
    <xdr:sp macro="" textlink="">
      <xdr:nvSpPr>
        <xdr:cNvPr id="361" name="テキスト ボックス 360"/>
        <xdr:cNvSpPr txBox="1"/>
      </xdr:nvSpPr>
      <xdr:spPr>
        <a:xfrm>
          <a:off x="6705111" y="96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109901</xdr:rowOff>
    </xdr:from>
    <xdr:to>
      <xdr:col>55</xdr:col>
      <xdr:colOff>50800</xdr:colOff>
      <xdr:row>55</xdr:row>
      <xdr:rowOff>40051</xdr:rowOff>
    </xdr:to>
    <xdr:sp macro="" textlink="">
      <xdr:nvSpPr>
        <xdr:cNvPr id="367" name="楕円 366"/>
        <xdr:cNvSpPr/>
      </xdr:nvSpPr>
      <xdr:spPr>
        <a:xfrm>
          <a:off x="10426700" y="936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132778</xdr:rowOff>
    </xdr:from>
    <xdr:ext cx="534377" cy="259045"/>
    <xdr:sp macro="" textlink="">
      <xdr:nvSpPr>
        <xdr:cNvPr id="368" name="普通建設事業費該当値テキスト"/>
        <xdr:cNvSpPr txBox="1"/>
      </xdr:nvSpPr>
      <xdr:spPr>
        <a:xfrm>
          <a:off x="10528300" y="92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149860</xdr:rowOff>
    </xdr:from>
    <xdr:to>
      <xdr:col>50</xdr:col>
      <xdr:colOff>165100</xdr:colOff>
      <xdr:row>55</xdr:row>
      <xdr:rowOff>80010</xdr:rowOff>
    </xdr:to>
    <xdr:sp macro="" textlink="">
      <xdr:nvSpPr>
        <xdr:cNvPr id="369" name="楕円 368"/>
        <xdr:cNvSpPr/>
      </xdr:nvSpPr>
      <xdr:spPr>
        <a:xfrm>
          <a:off x="9588500" y="94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96537</xdr:rowOff>
    </xdr:from>
    <xdr:ext cx="534377" cy="259045"/>
    <xdr:sp macro="" textlink="">
      <xdr:nvSpPr>
        <xdr:cNvPr id="370" name="テキスト ボックス 369"/>
        <xdr:cNvSpPr txBox="1"/>
      </xdr:nvSpPr>
      <xdr:spPr>
        <a:xfrm>
          <a:off x="9372111" y="91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92558</xdr:rowOff>
    </xdr:from>
    <xdr:to>
      <xdr:col>46</xdr:col>
      <xdr:colOff>38100</xdr:colOff>
      <xdr:row>56</xdr:row>
      <xdr:rowOff>22708</xdr:rowOff>
    </xdr:to>
    <xdr:sp macro="" textlink="">
      <xdr:nvSpPr>
        <xdr:cNvPr id="371" name="楕円 370"/>
        <xdr:cNvSpPr/>
      </xdr:nvSpPr>
      <xdr:spPr>
        <a:xfrm>
          <a:off x="8699500" y="95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13835</xdr:rowOff>
    </xdr:from>
    <xdr:ext cx="534377" cy="259045"/>
    <xdr:sp macro="" textlink="">
      <xdr:nvSpPr>
        <xdr:cNvPr id="372" name="テキスト ボックス 371"/>
        <xdr:cNvSpPr txBox="1"/>
      </xdr:nvSpPr>
      <xdr:spPr>
        <a:xfrm>
          <a:off x="8483111" y="96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164856</xdr:rowOff>
    </xdr:from>
    <xdr:to>
      <xdr:col>41</xdr:col>
      <xdr:colOff>101600</xdr:colOff>
      <xdr:row>54</xdr:row>
      <xdr:rowOff>95006</xdr:rowOff>
    </xdr:to>
    <xdr:sp macro="" textlink="">
      <xdr:nvSpPr>
        <xdr:cNvPr id="373" name="楕円 372"/>
        <xdr:cNvSpPr/>
      </xdr:nvSpPr>
      <xdr:spPr>
        <a:xfrm>
          <a:off x="7810500" y="92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111533</xdr:rowOff>
    </xdr:from>
    <xdr:ext cx="534377" cy="259045"/>
    <xdr:sp macro="" textlink="">
      <xdr:nvSpPr>
        <xdr:cNvPr id="374" name="テキスト ボックス 373"/>
        <xdr:cNvSpPr txBox="1"/>
      </xdr:nvSpPr>
      <xdr:spPr>
        <a:xfrm>
          <a:off x="7594111" y="90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117308</xdr:rowOff>
    </xdr:from>
    <xdr:to>
      <xdr:col>36</xdr:col>
      <xdr:colOff>165100</xdr:colOff>
      <xdr:row>54</xdr:row>
      <xdr:rowOff>47458</xdr:rowOff>
    </xdr:to>
    <xdr:sp macro="" textlink="">
      <xdr:nvSpPr>
        <xdr:cNvPr id="375" name="楕円 374"/>
        <xdr:cNvSpPr/>
      </xdr:nvSpPr>
      <xdr:spPr>
        <a:xfrm>
          <a:off x="6921500" y="92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63985</xdr:rowOff>
    </xdr:from>
    <xdr:ext cx="534377" cy="259045"/>
    <xdr:sp macro="" textlink="">
      <xdr:nvSpPr>
        <xdr:cNvPr id="376" name="テキスト ボックス 375"/>
        <xdr:cNvSpPr txBox="1"/>
      </xdr:nvSpPr>
      <xdr:spPr>
        <a:xfrm>
          <a:off x="6705111" y="897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135723</xdr:rowOff>
    </xdr:from>
    <xdr:to>
      <xdr:col>54</xdr:col>
      <xdr:colOff>189865</xdr:colOff>
      <xdr:row>78</xdr:row>
      <xdr:rowOff>126806</xdr:rowOff>
    </xdr:to>
    <xdr:cxnSp macro="">
      <xdr:nvCxnSpPr>
        <xdr:cNvPr id="398" name="直線コネクタ 397"/>
        <xdr:cNvCxnSpPr/>
      </xdr:nvCxnSpPr>
      <xdr:spPr>
        <a:xfrm flipV="1">
          <a:off x="10475595" y="12651573"/>
          <a:ext cx="1270" cy="848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130633</xdr:rowOff>
    </xdr:from>
    <xdr:ext cx="378565" cy="259045"/>
    <xdr:sp macro="" textlink="">
      <xdr:nvSpPr>
        <xdr:cNvPr id="399" name="普通建設事業費 （ うち新規整備　）最小値テキスト"/>
        <xdr:cNvSpPr txBox="1"/>
      </xdr:nvSpPr>
      <xdr:spPr>
        <a:xfrm>
          <a:off x="10528300" y="1350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126806</xdr:rowOff>
    </xdr:from>
    <xdr:to>
      <xdr:col>55</xdr:col>
      <xdr:colOff>88900</xdr:colOff>
      <xdr:row>78</xdr:row>
      <xdr:rowOff>126806</xdr:rowOff>
    </xdr:to>
    <xdr:cxnSp macro="">
      <xdr:nvCxnSpPr>
        <xdr:cNvPr id="400" name="直線コネクタ 399"/>
        <xdr:cNvCxnSpPr/>
      </xdr:nvCxnSpPr>
      <xdr:spPr>
        <a:xfrm>
          <a:off x="10388600" y="134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82400</xdr:rowOff>
    </xdr:from>
    <xdr:ext cx="534377" cy="259045"/>
    <xdr:sp macro="" textlink="">
      <xdr:nvSpPr>
        <xdr:cNvPr id="401" name="普通建設事業費 （ うち新規整備　）最大値テキスト"/>
        <xdr:cNvSpPr txBox="1"/>
      </xdr:nvSpPr>
      <xdr:spPr>
        <a:xfrm>
          <a:off x="10528300" y="124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135723</xdr:rowOff>
    </xdr:from>
    <xdr:to>
      <xdr:col>55</xdr:col>
      <xdr:colOff>88900</xdr:colOff>
      <xdr:row>73</xdr:row>
      <xdr:rowOff>135723</xdr:rowOff>
    </xdr:to>
    <xdr:cxnSp macro="">
      <xdr:nvCxnSpPr>
        <xdr:cNvPr id="402" name="直線コネクタ 401"/>
        <xdr:cNvCxnSpPr/>
      </xdr:nvCxnSpPr>
      <xdr:spPr>
        <a:xfrm>
          <a:off x="10388600" y="126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49312</xdr:rowOff>
    </xdr:from>
    <xdr:to>
      <xdr:col>55</xdr:col>
      <xdr:colOff>0</xdr:colOff>
      <xdr:row>76</xdr:row>
      <xdr:rowOff>140546</xdr:rowOff>
    </xdr:to>
    <xdr:cxnSp macro="">
      <xdr:nvCxnSpPr>
        <xdr:cNvPr id="403" name="直線コネクタ 402"/>
        <xdr:cNvCxnSpPr/>
      </xdr:nvCxnSpPr>
      <xdr:spPr>
        <a:xfrm>
          <a:off x="9639300" y="13079512"/>
          <a:ext cx="838200" cy="9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78574</xdr:rowOff>
    </xdr:from>
    <xdr:ext cx="534377" cy="259045"/>
    <xdr:sp macro="" textlink="">
      <xdr:nvSpPr>
        <xdr:cNvPr id="404" name="普通建設事業費 （ うち新規整備　）平均値テキスト"/>
        <xdr:cNvSpPr txBox="1"/>
      </xdr:nvSpPr>
      <xdr:spPr>
        <a:xfrm>
          <a:off x="10528300" y="13108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100147</xdr:rowOff>
    </xdr:from>
    <xdr:to>
      <xdr:col>55</xdr:col>
      <xdr:colOff>50800</xdr:colOff>
      <xdr:row>77</xdr:row>
      <xdr:rowOff>30297</xdr:rowOff>
    </xdr:to>
    <xdr:sp macro="" textlink="">
      <xdr:nvSpPr>
        <xdr:cNvPr id="405" name="フローチャート: 判断 404"/>
        <xdr:cNvSpPr/>
      </xdr:nvSpPr>
      <xdr:spPr>
        <a:xfrm>
          <a:off x="104267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25651</xdr:rowOff>
    </xdr:from>
    <xdr:to>
      <xdr:col>50</xdr:col>
      <xdr:colOff>114300</xdr:colOff>
      <xdr:row>76</xdr:row>
      <xdr:rowOff>49312</xdr:rowOff>
    </xdr:to>
    <xdr:cxnSp macro="">
      <xdr:nvCxnSpPr>
        <xdr:cNvPr id="406" name="直線コネクタ 405"/>
        <xdr:cNvCxnSpPr/>
      </xdr:nvCxnSpPr>
      <xdr:spPr>
        <a:xfrm>
          <a:off x="8750300" y="13055851"/>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154257</xdr:rowOff>
    </xdr:from>
    <xdr:to>
      <xdr:col>50</xdr:col>
      <xdr:colOff>165100</xdr:colOff>
      <xdr:row>77</xdr:row>
      <xdr:rowOff>84407</xdr:rowOff>
    </xdr:to>
    <xdr:sp macro="" textlink="">
      <xdr:nvSpPr>
        <xdr:cNvPr id="407" name="フローチャート: 判断 406"/>
        <xdr:cNvSpPr/>
      </xdr:nvSpPr>
      <xdr:spPr>
        <a:xfrm>
          <a:off x="9588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75534</xdr:rowOff>
    </xdr:from>
    <xdr:ext cx="534377" cy="259045"/>
    <xdr:sp macro="" textlink="">
      <xdr:nvSpPr>
        <xdr:cNvPr id="408" name="テキスト ボックス 407"/>
        <xdr:cNvSpPr txBox="1"/>
      </xdr:nvSpPr>
      <xdr:spPr>
        <a:xfrm>
          <a:off x="9372111" y="132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69611</xdr:rowOff>
    </xdr:from>
    <xdr:to>
      <xdr:col>45</xdr:col>
      <xdr:colOff>177800</xdr:colOff>
      <xdr:row>76</xdr:row>
      <xdr:rowOff>25651</xdr:rowOff>
    </xdr:to>
    <xdr:cxnSp macro="">
      <xdr:nvCxnSpPr>
        <xdr:cNvPr id="409" name="直線コネクタ 408"/>
        <xdr:cNvCxnSpPr/>
      </xdr:nvCxnSpPr>
      <xdr:spPr>
        <a:xfrm>
          <a:off x="7861300" y="12756911"/>
          <a:ext cx="889000" cy="29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84626</xdr:rowOff>
    </xdr:from>
    <xdr:to>
      <xdr:col>46</xdr:col>
      <xdr:colOff>38100</xdr:colOff>
      <xdr:row>77</xdr:row>
      <xdr:rowOff>14776</xdr:rowOff>
    </xdr:to>
    <xdr:sp macro="" textlink="">
      <xdr:nvSpPr>
        <xdr:cNvPr id="410" name="フローチャート: 判断 409"/>
        <xdr:cNvSpPr/>
      </xdr:nvSpPr>
      <xdr:spPr>
        <a:xfrm>
          <a:off x="86995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5903</xdr:rowOff>
    </xdr:from>
    <xdr:ext cx="534377" cy="259045"/>
    <xdr:sp macro="" textlink="">
      <xdr:nvSpPr>
        <xdr:cNvPr id="411" name="テキスト ボックス 410"/>
        <xdr:cNvSpPr txBox="1"/>
      </xdr:nvSpPr>
      <xdr:spPr>
        <a:xfrm>
          <a:off x="8483111" y="132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129322</xdr:rowOff>
    </xdr:from>
    <xdr:to>
      <xdr:col>41</xdr:col>
      <xdr:colOff>50800</xdr:colOff>
      <xdr:row>74</xdr:row>
      <xdr:rowOff>69611</xdr:rowOff>
    </xdr:to>
    <xdr:cxnSp macro="">
      <xdr:nvCxnSpPr>
        <xdr:cNvPr id="412" name="直線コネクタ 411"/>
        <xdr:cNvCxnSpPr/>
      </xdr:nvCxnSpPr>
      <xdr:spPr>
        <a:xfrm>
          <a:off x="6972300" y="12302272"/>
          <a:ext cx="889000" cy="45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33784</xdr:rowOff>
    </xdr:from>
    <xdr:to>
      <xdr:col>41</xdr:col>
      <xdr:colOff>101600</xdr:colOff>
      <xdr:row>76</xdr:row>
      <xdr:rowOff>135384</xdr:rowOff>
    </xdr:to>
    <xdr:sp macro="" textlink="">
      <xdr:nvSpPr>
        <xdr:cNvPr id="413" name="フローチャート: 判断 412"/>
        <xdr:cNvSpPr/>
      </xdr:nvSpPr>
      <xdr:spPr>
        <a:xfrm>
          <a:off x="7810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126511</xdr:rowOff>
    </xdr:from>
    <xdr:ext cx="534377" cy="259045"/>
    <xdr:sp macro="" textlink="">
      <xdr:nvSpPr>
        <xdr:cNvPr id="414" name="テキスト ボックス 413"/>
        <xdr:cNvSpPr txBox="1"/>
      </xdr:nvSpPr>
      <xdr:spPr>
        <a:xfrm>
          <a:off x="7594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89815</xdr:rowOff>
    </xdr:from>
    <xdr:to>
      <xdr:col>36</xdr:col>
      <xdr:colOff>165100</xdr:colOff>
      <xdr:row>76</xdr:row>
      <xdr:rowOff>19965</xdr:rowOff>
    </xdr:to>
    <xdr:sp macro="" textlink="">
      <xdr:nvSpPr>
        <xdr:cNvPr id="415" name="フローチャート: 判断 414"/>
        <xdr:cNvSpPr/>
      </xdr:nvSpPr>
      <xdr:spPr>
        <a:xfrm>
          <a:off x="6921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11092</xdr:rowOff>
    </xdr:from>
    <xdr:ext cx="534377" cy="259045"/>
    <xdr:sp macro="" textlink="">
      <xdr:nvSpPr>
        <xdr:cNvPr id="416" name="テキスト ボックス 415"/>
        <xdr:cNvSpPr txBox="1"/>
      </xdr:nvSpPr>
      <xdr:spPr>
        <a:xfrm>
          <a:off x="6705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89746</xdr:rowOff>
    </xdr:from>
    <xdr:to>
      <xdr:col>55</xdr:col>
      <xdr:colOff>50800</xdr:colOff>
      <xdr:row>77</xdr:row>
      <xdr:rowOff>19896</xdr:rowOff>
    </xdr:to>
    <xdr:sp macro="" textlink="">
      <xdr:nvSpPr>
        <xdr:cNvPr id="422" name="楕円 421"/>
        <xdr:cNvSpPr/>
      </xdr:nvSpPr>
      <xdr:spPr>
        <a:xfrm>
          <a:off x="10426700" y="131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112623</xdr:rowOff>
    </xdr:from>
    <xdr:ext cx="534377" cy="259045"/>
    <xdr:sp macro="" textlink="">
      <xdr:nvSpPr>
        <xdr:cNvPr id="423" name="普通建設事業費 （ うち新規整備　）該当値テキスト"/>
        <xdr:cNvSpPr txBox="1"/>
      </xdr:nvSpPr>
      <xdr:spPr>
        <a:xfrm>
          <a:off x="10528300" y="1297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169962</xdr:rowOff>
    </xdr:from>
    <xdr:to>
      <xdr:col>50</xdr:col>
      <xdr:colOff>165100</xdr:colOff>
      <xdr:row>76</xdr:row>
      <xdr:rowOff>100112</xdr:rowOff>
    </xdr:to>
    <xdr:sp macro="" textlink="">
      <xdr:nvSpPr>
        <xdr:cNvPr id="424" name="楕円 423"/>
        <xdr:cNvSpPr/>
      </xdr:nvSpPr>
      <xdr:spPr>
        <a:xfrm>
          <a:off x="9588500" y="130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116639</xdr:rowOff>
    </xdr:from>
    <xdr:ext cx="534377" cy="259045"/>
    <xdr:sp macro="" textlink="">
      <xdr:nvSpPr>
        <xdr:cNvPr id="425" name="テキスト ボックス 424"/>
        <xdr:cNvSpPr txBox="1"/>
      </xdr:nvSpPr>
      <xdr:spPr>
        <a:xfrm>
          <a:off x="9372111" y="128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146301</xdr:rowOff>
    </xdr:from>
    <xdr:to>
      <xdr:col>46</xdr:col>
      <xdr:colOff>38100</xdr:colOff>
      <xdr:row>76</xdr:row>
      <xdr:rowOff>76451</xdr:rowOff>
    </xdr:to>
    <xdr:sp macro="" textlink="">
      <xdr:nvSpPr>
        <xdr:cNvPr id="426" name="楕円 425"/>
        <xdr:cNvSpPr/>
      </xdr:nvSpPr>
      <xdr:spPr>
        <a:xfrm>
          <a:off x="8699500" y="1300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92978</xdr:rowOff>
    </xdr:from>
    <xdr:ext cx="534377" cy="259045"/>
    <xdr:sp macro="" textlink="">
      <xdr:nvSpPr>
        <xdr:cNvPr id="427" name="テキスト ボックス 426"/>
        <xdr:cNvSpPr txBox="1"/>
      </xdr:nvSpPr>
      <xdr:spPr>
        <a:xfrm>
          <a:off x="8483111" y="1278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18811</xdr:rowOff>
    </xdr:from>
    <xdr:to>
      <xdr:col>41</xdr:col>
      <xdr:colOff>101600</xdr:colOff>
      <xdr:row>74</xdr:row>
      <xdr:rowOff>120411</xdr:rowOff>
    </xdr:to>
    <xdr:sp macro="" textlink="">
      <xdr:nvSpPr>
        <xdr:cNvPr id="428" name="楕円 427"/>
        <xdr:cNvSpPr/>
      </xdr:nvSpPr>
      <xdr:spPr>
        <a:xfrm>
          <a:off x="7810500" y="127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136938</xdr:rowOff>
    </xdr:from>
    <xdr:ext cx="534377" cy="259045"/>
    <xdr:sp macro="" textlink="">
      <xdr:nvSpPr>
        <xdr:cNvPr id="429" name="テキスト ボックス 428"/>
        <xdr:cNvSpPr txBox="1"/>
      </xdr:nvSpPr>
      <xdr:spPr>
        <a:xfrm>
          <a:off x="7594111" y="124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78522</xdr:rowOff>
    </xdr:from>
    <xdr:to>
      <xdr:col>36</xdr:col>
      <xdr:colOff>165100</xdr:colOff>
      <xdr:row>72</xdr:row>
      <xdr:rowOff>8672</xdr:rowOff>
    </xdr:to>
    <xdr:sp macro="" textlink="">
      <xdr:nvSpPr>
        <xdr:cNvPr id="430" name="楕円 429"/>
        <xdr:cNvSpPr/>
      </xdr:nvSpPr>
      <xdr:spPr>
        <a:xfrm>
          <a:off x="6921500" y="122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25199</xdr:rowOff>
    </xdr:from>
    <xdr:ext cx="534377" cy="259045"/>
    <xdr:sp macro="" textlink="">
      <xdr:nvSpPr>
        <xdr:cNvPr id="431" name="テキスト ボックス 430"/>
        <xdr:cNvSpPr txBox="1"/>
      </xdr:nvSpPr>
      <xdr:spPr>
        <a:xfrm>
          <a:off x="6705111" y="120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7" name="直線コネクタ 456"/>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58"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59" name="直線コネクタ 458"/>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0"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1" name="直線コネクタ 460"/>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16614</xdr:rowOff>
    </xdr:from>
    <xdr:to>
      <xdr:col>55</xdr:col>
      <xdr:colOff>0</xdr:colOff>
      <xdr:row>95</xdr:row>
      <xdr:rowOff>55705</xdr:rowOff>
    </xdr:to>
    <xdr:cxnSp macro="">
      <xdr:nvCxnSpPr>
        <xdr:cNvPr id="462" name="直線コネクタ 461"/>
        <xdr:cNvCxnSpPr/>
      </xdr:nvCxnSpPr>
      <xdr:spPr>
        <a:xfrm flipV="1">
          <a:off x="9639300" y="16304364"/>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166637</xdr:rowOff>
    </xdr:from>
    <xdr:ext cx="534377" cy="259045"/>
    <xdr:sp macro="" textlink="">
      <xdr:nvSpPr>
        <xdr:cNvPr id="463" name="普通建設事業費 （ うち更新整備　）平均値テキスト"/>
        <xdr:cNvSpPr txBox="1"/>
      </xdr:nvSpPr>
      <xdr:spPr>
        <a:xfrm>
          <a:off x="10528300" y="1628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4" name="フローチャート: 判断 463"/>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55705</xdr:rowOff>
    </xdr:from>
    <xdr:to>
      <xdr:col>50</xdr:col>
      <xdr:colOff>114300</xdr:colOff>
      <xdr:row>96</xdr:row>
      <xdr:rowOff>49631</xdr:rowOff>
    </xdr:to>
    <xdr:cxnSp macro="">
      <xdr:nvCxnSpPr>
        <xdr:cNvPr id="465" name="直線コネクタ 464"/>
        <xdr:cNvCxnSpPr/>
      </xdr:nvCxnSpPr>
      <xdr:spPr>
        <a:xfrm flipV="1">
          <a:off x="8750300" y="16343455"/>
          <a:ext cx="889000" cy="16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6" name="フローチャート: 判断 465"/>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21770</xdr:rowOff>
    </xdr:from>
    <xdr:ext cx="534377" cy="259045"/>
    <xdr:sp macro="" textlink="">
      <xdr:nvSpPr>
        <xdr:cNvPr id="467" name="テキスト ボックス 466"/>
        <xdr:cNvSpPr txBox="1"/>
      </xdr:nvSpPr>
      <xdr:spPr>
        <a:xfrm>
          <a:off x="9372111" y="164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49631</xdr:rowOff>
    </xdr:from>
    <xdr:to>
      <xdr:col>45</xdr:col>
      <xdr:colOff>177800</xdr:colOff>
      <xdr:row>96</xdr:row>
      <xdr:rowOff>138982</xdr:rowOff>
    </xdr:to>
    <xdr:cxnSp macro="">
      <xdr:nvCxnSpPr>
        <xdr:cNvPr id="468" name="直線コネクタ 467"/>
        <xdr:cNvCxnSpPr/>
      </xdr:nvCxnSpPr>
      <xdr:spPr>
        <a:xfrm flipV="1">
          <a:off x="7861300" y="16508831"/>
          <a:ext cx="889000" cy="8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69" name="フローチャート: 判断 468"/>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91910</xdr:rowOff>
    </xdr:from>
    <xdr:ext cx="534377" cy="259045"/>
    <xdr:sp macro="" textlink="">
      <xdr:nvSpPr>
        <xdr:cNvPr id="470" name="テキスト ボックス 469"/>
        <xdr:cNvSpPr txBox="1"/>
      </xdr:nvSpPr>
      <xdr:spPr>
        <a:xfrm>
          <a:off x="8483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138982</xdr:rowOff>
    </xdr:from>
    <xdr:to>
      <xdr:col>41</xdr:col>
      <xdr:colOff>50800</xdr:colOff>
      <xdr:row>98</xdr:row>
      <xdr:rowOff>41239</xdr:rowOff>
    </xdr:to>
    <xdr:cxnSp macro="">
      <xdr:nvCxnSpPr>
        <xdr:cNvPr id="471" name="直線コネクタ 470"/>
        <xdr:cNvCxnSpPr/>
      </xdr:nvCxnSpPr>
      <xdr:spPr>
        <a:xfrm flipV="1">
          <a:off x="6972300" y="16598182"/>
          <a:ext cx="889000" cy="2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2" name="フローチャート: 判断 471"/>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3" name="テキスト ボックス 472"/>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4" name="フローチャート: 判断 473"/>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142513</xdr:rowOff>
    </xdr:from>
    <xdr:ext cx="534377" cy="259045"/>
    <xdr:sp macro="" textlink="">
      <xdr:nvSpPr>
        <xdr:cNvPr id="475" name="テキスト ボックス 474"/>
        <xdr:cNvSpPr txBox="1"/>
      </xdr:nvSpPr>
      <xdr:spPr>
        <a:xfrm>
          <a:off x="6705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137264</xdr:rowOff>
    </xdr:from>
    <xdr:to>
      <xdr:col>55</xdr:col>
      <xdr:colOff>50800</xdr:colOff>
      <xdr:row>95</xdr:row>
      <xdr:rowOff>67414</xdr:rowOff>
    </xdr:to>
    <xdr:sp macro="" textlink="">
      <xdr:nvSpPr>
        <xdr:cNvPr id="481" name="楕円 480"/>
        <xdr:cNvSpPr/>
      </xdr:nvSpPr>
      <xdr:spPr>
        <a:xfrm>
          <a:off x="10426700" y="1625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160141</xdr:rowOff>
    </xdr:from>
    <xdr:ext cx="534377" cy="259045"/>
    <xdr:sp macro="" textlink="">
      <xdr:nvSpPr>
        <xdr:cNvPr id="482" name="普通建設事業費 （ うち更新整備　）該当値テキスト"/>
        <xdr:cNvSpPr txBox="1"/>
      </xdr:nvSpPr>
      <xdr:spPr>
        <a:xfrm>
          <a:off x="10528300" y="161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4905</xdr:rowOff>
    </xdr:from>
    <xdr:to>
      <xdr:col>50</xdr:col>
      <xdr:colOff>165100</xdr:colOff>
      <xdr:row>95</xdr:row>
      <xdr:rowOff>106505</xdr:rowOff>
    </xdr:to>
    <xdr:sp macro="" textlink="">
      <xdr:nvSpPr>
        <xdr:cNvPr id="483" name="楕円 482"/>
        <xdr:cNvSpPr/>
      </xdr:nvSpPr>
      <xdr:spPr>
        <a:xfrm>
          <a:off x="9588500" y="162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123032</xdr:rowOff>
    </xdr:from>
    <xdr:ext cx="534377" cy="259045"/>
    <xdr:sp macro="" textlink="">
      <xdr:nvSpPr>
        <xdr:cNvPr id="484" name="テキスト ボックス 483"/>
        <xdr:cNvSpPr txBox="1"/>
      </xdr:nvSpPr>
      <xdr:spPr>
        <a:xfrm>
          <a:off x="9372111" y="1606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170281</xdr:rowOff>
    </xdr:from>
    <xdr:to>
      <xdr:col>46</xdr:col>
      <xdr:colOff>38100</xdr:colOff>
      <xdr:row>96</xdr:row>
      <xdr:rowOff>100431</xdr:rowOff>
    </xdr:to>
    <xdr:sp macro="" textlink="">
      <xdr:nvSpPr>
        <xdr:cNvPr id="485" name="楕円 484"/>
        <xdr:cNvSpPr/>
      </xdr:nvSpPr>
      <xdr:spPr>
        <a:xfrm>
          <a:off x="8699500" y="164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91558</xdr:rowOff>
    </xdr:from>
    <xdr:ext cx="534377" cy="259045"/>
    <xdr:sp macro="" textlink="">
      <xdr:nvSpPr>
        <xdr:cNvPr id="486" name="テキスト ボックス 485"/>
        <xdr:cNvSpPr txBox="1"/>
      </xdr:nvSpPr>
      <xdr:spPr>
        <a:xfrm>
          <a:off x="8483111" y="165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88182</xdr:rowOff>
    </xdr:from>
    <xdr:to>
      <xdr:col>41</xdr:col>
      <xdr:colOff>101600</xdr:colOff>
      <xdr:row>97</xdr:row>
      <xdr:rowOff>18332</xdr:rowOff>
    </xdr:to>
    <xdr:sp macro="" textlink="">
      <xdr:nvSpPr>
        <xdr:cNvPr id="487" name="楕円 486"/>
        <xdr:cNvSpPr/>
      </xdr:nvSpPr>
      <xdr:spPr>
        <a:xfrm>
          <a:off x="7810500" y="1654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9459</xdr:rowOff>
    </xdr:from>
    <xdr:ext cx="534377" cy="259045"/>
    <xdr:sp macro="" textlink="">
      <xdr:nvSpPr>
        <xdr:cNvPr id="488" name="テキスト ボックス 487"/>
        <xdr:cNvSpPr txBox="1"/>
      </xdr:nvSpPr>
      <xdr:spPr>
        <a:xfrm>
          <a:off x="7594111" y="1664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161889</xdr:rowOff>
    </xdr:from>
    <xdr:to>
      <xdr:col>36</xdr:col>
      <xdr:colOff>165100</xdr:colOff>
      <xdr:row>98</xdr:row>
      <xdr:rowOff>92039</xdr:rowOff>
    </xdr:to>
    <xdr:sp macro="" textlink="">
      <xdr:nvSpPr>
        <xdr:cNvPr id="489" name="楕円 488"/>
        <xdr:cNvSpPr/>
      </xdr:nvSpPr>
      <xdr:spPr>
        <a:xfrm>
          <a:off x="6921500" y="167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83166</xdr:rowOff>
    </xdr:from>
    <xdr:ext cx="534377" cy="259045"/>
    <xdr:sp macro="" textlink="">
      <xdr:nvSpPr>
        <xdr:cNvPr id="490" name="テキスト ボックス 489"/>
        <xdr:cNvSpPr txBox="1"/>
      </xdr:nvSpPr>
      <xdr:spPr>
        <a:xfrm>
          <a:off x="6705111" y="168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2" name="直線コネクタ 511"/>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5"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6" name="直線コネクタ 515"/>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1671</xdr:rowOff>
    </xdr:from>
    <xdr:to>
      <xdr:col>85</xdr:col>
      <xdr:colOff>127000</xdr:colOff>
      <xdr:row>37</xdr:row>
      <xdr:rowOff>152639</xdr:rowOff>
    </xdr:to>
    <xdr:cxnSp macro="">
      <xdr:nvCxnSpPr>
        <xdr:cNvPr id="517" name="直線コネクタ 516"/>
        <xdr:cNvCxnSpPr/>
      </xdr:nvCxnSpPr>
      <xdr:spPr>
        <a:xfrm flipV="1">
          <a:off x="15481300" y="6345321"/>
          <a:ext cx="838200" cy="15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64355</xdr:rowOff>
    </xdr:from>
    <xdr:ext cx="469744" cy="259045"/>
    <xdr:sp macro="" textlink="">
      <xdr:nvSpPr>
        <xdr:cNvPr id="518" name="災害復旧事業費平均値テキスト"/>
        <xdr:cNvSpPr txBox="1"/>
      </xdr:nvSpPr>
      <xdr:spPr>
        <a:xfrm>
          <a:off x="16370300" y="6408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19" name="フローチャート: 判断 518"/>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143266</xdr:rowOff>
    </xdr:from>
    <xdr:to>
      <xdr:col>81</xdr:col>
      <xdr:colOff>50800</xdr:colOff>
      <xdr:row>37</xdr:row>
      <xdr:rowOff>152639</xdr:rowOff>
    </xdr:to>
    <xdr:cxnSp macro="">
      <xdr:nvCxnSpPr>
        <xdr:cNvPr id="520" name="直線コネクタ 519"/>
        <xdr:cNvCxnSpPr/>
      </xdr:nvCxnSpPr>
      <xdr:spPr>
        <a:xfrm>
          <a:off x="14592300" y="648691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1" name="フローチャート: 判断 520"/>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79534</xdr:rowOff>
    </xdr:from>
    <xdr:ext cx="469744" cy="259045"/>
    <xdr:sp macro="" textlink="">
      <xdr:nvSpPr>
        <xdr:cNvPr id="522" name="テキスト ボックス 521"/>
        <xdr:cNvSpPr txBox="1"/>
      </xdr:nvSpPr>
      <xdr:spPr>
        <a:xfrm>
          <a:off x="15246428" y="659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7981</xdr:rowOff>
    </xdr:from>
    <xdr:to>
      <xdr:col>76</xdr:col>
      <xdr:colOff>114300</xdr:colOff>
      <xdr:row>37</xdr:row>
      <xdr:rowOff>143266</xdr:rowOff>
    </xdr:to>
    <xdr:cxnSp macro="">
      <xdr:nvCxnSpPr>
        <xdr:cNvPr id="523" name="直線コネクタ 522"/>
        <xdr:cNvCxnSpPr/>
      </xdr:nvCxnSpPr>
      <xdr:spPr>
        <a:xfrm>
          <a:off x="13703300" y="6180181"/>
          <a:ext cx="889000" cy="30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4" name="フローチャート: 判断 523"/>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98096</xdr:rowOff>
    </xdr:from>
    <xdr:ext cx="469744" cy="259045"/>
    <xdr:sp macro="" textlink="">
      <xdr:nvSpPr>
        <xdr:cNvPr id="525" name="テキスト ボックス 524"/>
        <xdr:cNvSpPr txBox="1"/>
      </xdr:nvSpPr>
      <xdr:spPr>
        <a:xfrm>
          <a:off x="14357428" y="661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7981</xdr:rowOff>
    </xdr:from>
    <xdr:to>
      <xdr:col>71</xdr:col>
      <xdr:colOff>177800</xdr:colOff>
      <xdr:row>37</xdr:row>
      <xdr:rowOff>66456</xdr:rowOff>
    </xdr:to>
    <xdr:cxnSp macro="">
      <xdr:nvCxnSpPr>
        <xdr:cNvPr id="526" name="直線コネクタ 525"/>
        <xdr:cNvCxnSpPr/>
      </xdr:nvCxnSpPr>
      <xdr:spPr>
        <a:xfrm flipV="1">
          <a:off x="12814300" y="6180181"/>
          <a:ext cx="889000" cy="22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7" name="フローチャート: 判断 526"/>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60378</xdr:rowOff>
    </xdr:from>
    <xdr:ext cx="469744" cy="259045"/>
    <xdr:sp macro="" textlink="">
      <xdr:nvSpPr>
        <xdr:cNvPr id="528" name="テキスト ボックス 527"/>
        <xdr:cNvSpPr txBox="1"/>
      </xdr:nvSpPr>
      <xdr:spPr>
        <a:xfrm>
          <a:off x="13468428" y="657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29" name="フローチャート: 判断 528"/>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146057</xdr:rowOff>
    </xdr:from>
    <xdr:ext cx="378565" cy="259045"/>
    <xdr:sp macro="" textlink="">
      <xdr:nvSpPr>
        <xdr:cNvPr id="530" name="テキスト ボックス 529"/>
        <xdr:cNvSpPr txBox="1"/>
      </xdr:nvSpPr>
      <xdr:spPr>
        <a:xfrm>
          <a:off x="12625017" y="666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122321</xdr:rowOff>
    </xdr:from>
    <xdr:to>
      <xdr:col>85</xdr:col>
      <xdr:colOff>177800</xdr:colOff>
      <xdr:row>37</xdr:row>
      <xdr:rowOff>52471</xdr:rowOff>
    </xdr:to>
    <xdr:sp macro="" textlink="">
      <xdr:nvSpPr>
        <xdr:cNvPr id="536" name="楕円 535"/>
        <xdr:cNvSpPr/>
      </xdr:nvSpPr>
      <xdr:spPr>
        <a:xfrm>
          <a:off x="16268700" y="62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145198</xdr:rowOff>
    </xdr:from>
    <xdr:ext cx="469744" cy="259045"/>
    <xdr:sp macro="" textlink="">
      <xdr:nvSpPr>
        <xdr:cNvPr id="537" name="災害復旧事業費該当値テキスト"/>
        <xdr:cNvSpPr txBox="1"/>
      </xdr:nvSpPr>
      <xdr:spPr>
        <a:xfrm>
          <a:off x="16370300" y="6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101839</xdr:rowOff>
    </xdr:from>
    <xdr:to>
      <xdr:col>81</xdr:col>
      <xdr:colOff>101600</xdr:colOff>
      <xdr:row>38</xdr:row>
      <xdr:rowOff>31989</xdr:rowOff>
    </xdr:to>
    <xdr:sp macro="" textlink="">
      <xdr:nvSpPr>
        <xdr:cNvPr id="538" name="楕円 537"/>
        <xdr:cNvSpPr/>
      </xdr:nvSpPr>
      <xdr:spPr>
        <a:xfrm>
          <a:off x="15430500" y="6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48516</xdr:rowOff>
    </xdr:from>
    <xdr:ext cx="469744" cy="259045"/>
    <xdr:sp macro="" textlink="">
      <xdr:nvSpPr>
        <xdr:cNvPr id="539" name="テキスト ボックス 538"/>
        <xdr:cNvSpPr txBox="1"/>
      </xdr:nvSpPr>
      <xdr:spPr>
        <a:xfrm>
          <a:off x="15246428" y="6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92466</xdr:rowOff>
    </xdr:from>
    <xdr:to>
      <xdr:col>76</xdr:col>
      <xdr:colOff>165100</xdr:colOff>
      <xdr:row>38</xdr:row>
      <xdr:rowOff>22616</xdr:rowOff>
    </xdr:to>
    <xdr:sp macro="" textlink="">
      <xdr:nvSpPr>
        <xdr:cNvPr id="540" name="楕円 539"/>
        <xdr:cNvSpPr/>
      </xdr:nvSpPr>
      <xdr:spPr>
        <a:xfrm>
          <a:off x="14541500" y="643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39143</xdr:rowOff>
    </xdr:from>
    <xdr:ext cx="469744" cy="259045"/>
    <xdr:sp macro="" textlink="">
      <xdr:nvSpPr>
        <xdr:cNvPr id="541" name="テキスト ボックス 540"/>
        <xdr:cNvSpPr txBox="1"/>
      </xdr:nvSpPr>
      <xdr:spPr>
        <a:xfrm>
          <a:off x="14357428" y="621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128631</xdr:rowOff>
    </xdr:from>
    <xdr:to>
      <xdr:col>72</xdr:col>
      <xdr:colOff>38100</xdr:colOff>
      <xdr:row>36</xdr:row>
      <xdr:rowOff>58781</xdr:rowOff>
    </xdr:to>
    <xdr:sp macro="" textlink="">
      <xdr:nvSpPr>
        <xdr:cNvPr id="542" name="楕円 541"/>
        <xdr:cNvSpPr/>
      </xdr:nvSpPr>
      <xdr:spPr>
        <a:xfrm>
          <a:off x="13652500" y="61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75308</xdr:rowOff>
    </xdr:from>
    <xdr:ext cx="534377" cy="259045"/>
    <xdr:sp macro="" textlink="">
      <xdr:nvSpPr>
        <xdr:cNvPr id="543" name="テキスト ボックス 542"/>
        <xdr:cNvSpPr txBox="1"/>
      </xdr:nvSpPr>
      <xdr:spPr>
        <a:xfrm>
          <a:off x="13436111" y="59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15656</xdr:rowOff>
    </xdr:from>
    <xdr:to>
      <xdr:col>67</xdr:col>
      <xdr:colOff>101600</xdr:colOff>
      <xdr:row>37</xdr:row>
      <xdr:rowOff>117256</xdr:rowOff>
    </xdr:to>
    <xdr:sp macro="" textlink="">
      <xdr:nvSpPr>
        <xdr:cNvPr id="544" name="楕円 543"/>
        <xdr:cNvSpPr/>
      </xdr:nvSpPr>
      <xdr:spPr>
        <a:xfrm>
          <a:off x="12763500" y="635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133783</xdr:rowOff>
    </xdr:from>
    <xdr:ext cx="469744" cy="259045"/>
    <xdr:sp macro="" textlink="">
      <xdr:nvSpPr>
        <xdr:cNvPr id="545" name="テキスト ボックス 544"/>
        <xdr:cNvSpPr txBox="1"/>
      </xdr:nvSpPr>
      <xdr:spPr>
        <a:xfrm>
          <a:off x="12579428" y="613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19" name="直線コネクタ 618"/>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0"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1" name="直線コネクタ 620"/>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2"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3" name="直線コネクタ 622"/>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25933</xdr:rowOff>
    </xdr:from>
    <xdr:to>
      <xdr:col>85</xdr:col>
      <xdr:colOff>127000</xdr:colOff>
      <xdr:row>76</xdr:row>
      <xdr:rowOff>53556</xdr:rowOff>
    </xdr:to>
    <xdr:cxnSp macro="">
      <xdr:nvCxnSpPr>
        <xdr:cNvPr id="624" name="直線コネクタ 623"/>
        <xdr:cNvCxnSpPr/>
      </xdr:nvCxnSpPr>
      <xdr:spPr>
        <a:xfrm flipV="1">
          <a:off x="15481300" y="13056133"/>
          <a:ext cx="8382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166367</xdr:rowOff>
    </xdr:from>
    <xdr:ext cx="534377" cy="259045"/>
    <xdr:sp macro="" textlink="">
      <xdr:nvSpPr>
        <xdr:cNvPr id="625" name="公債費平均値テキスト"/>
        <xdr:cNvSpPr txBox="1"/>
      </xdr:nvSpPr>
      <xdr:spPr>
        <a:xfrm>
          <a:off x="16370300" y="1302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6" name="フローチャート: 判断 625"/>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163398</xdr:rowOff>
    </xdr:from>
    <xdr:to>
      <xdr:col>81</xdr:col>
      <xdr:colOff>50800</xdr:colOff>
      <xdr:row>76</xdr:row>
      <xdr:rowOff>53556</xdr:rowOff>
    </xdr:to>
    <xdr:cxnSp macro="">
      <xdr:nvCxnSpPr>
        <xdr:cNvPr id="627" name="直線コネクタ 626"/>
        <xdr:cNvCxnSpPr/>
      </xdr:nvCxnSpPr>
      <xdr:spPr>
        <a:xfrm>
          <a:off x="14592300" y="13022148"/>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28" name="フローチャート: 判断 627"/>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117816</xdr:rowOff>
    </xdr:from>
    <xdr:ext cx="534377" cy="259045"/>
    <xdr:sp macro="" textlink="">
      <xdr:nvSpPr>
        <xdr:cNvPr id="629" name="テキスト ボックス 628"/>
        <xdr:cNvSpPr txBox="1"/>
      </xdr:nvSpPr>
      <xdr:spPr>
        <a:xfrm>
          <a:off x="15214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157150</xdr:rowOff>
    </xdr:from>
    <xdr:to>
      <xdr:col>76</xdr:col>
      <xdr:colOff>114300</xdr:colOff>
      <xdr:row>75</xdr:row>
      <xdr:rowOff>163398</xdr:rowOff>
    </xdr:to>
    <xdr:cxnSp macro="">
      <xdr:nvCxnSpPr>
        <xdr:cNvPr id="630" name="直線コネクタ 629"/>
        <xdr:cNvCxnSpPr/>
      </xdr:nvCxnSpPr>
      <xdr:spPr>
        <a:xfrm>
          <a:off x="13703300" y="13015900"/>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1" name="フローチャート: 判断 630"/>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113523</xdr:rowOff>
    </xdr:from>
    <xdr:ext cx="534377" cy="259045"/>
    <xdr:sp macro="" textlink="">
      <xdr:nvSpPr>
        <xdr:cNvPr id="632" name="テキスト ボックス 631"/>
        <xdr:cNvSpPr txBox="1"/>
      </xdr:nvSpPr>
      <xdr:spPr>
        <a:xfrm>
          <a:off x="14325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137281</xdr:rowOff>
    </xdr:from>
    <xdr:to>
      <xdr:col>71</xdr:col>
      <xdr:colOff>177800</xdr:colOff>
      <xdr:row>75</xdr:row>
      <xdr:rowOff>157150</xdr:rowOff>
    </xdr:to>
    <xdr:cxnSp macro="">
      <xdr:nvCxnSpPr>
        <xdr:cNvPr id="633" name="直線コネクタ 632"/>
        <xdr:cNvCxnSpPr/>
      </xdr:nvCxnSpPr>
      <xdr:spPr>
        <a:xfrm>
          <a:off x="12814300" y="12996031"/>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4" name="フローチャート: 判断 633"/>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116552</xdr:rowOff>
    </xdr:from>
    <xdr:ext cx="534377" cy="259045"/>
    <xdr:sp macro="" textlink="">
      <xdr:nvSpPr>
        <xdr:cNvPr id="635" name="テキスト ボックス 634"/>
        <xdr:cNvSpPr txBox="1"/>
      </xdr:nvSpPr>
      <xdr:spPr>
        <a:xfrm>
          <a:off x="13436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6" name="フローチャート: 判断 635"/>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58678</xdr:rowOff>
    </xdr:from>
    <xdr:ext cx="534377" cy="259045"/>
    <xdr:sp macro="" textlink="">
      <xdr:nvSpPr>
        <xdr:cNvPr id="637" name="テキスト ボックス 636"/>
        <xdr:cNvSpPr txBox="1"/>
      </xdr:nvSpPr>
      <xdr:spPr>
        <a:xfrm>
          <a:off x="12547111" y="13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146583</xdr:rowOff>
    </xdr:from>
    <xdr:to>
      <xdr:col>85</xdr:col>
      <xdr:colOff>177800</xdr:colOff>
      <xdr:row>76</xdr:row>
      <xdr:rowOff>76733</xdr:rowOff>
    </xdr:to>
    <xdr:sp macro="" textlink="">
      <xdr:nvSpPr>
        <xdr:cNvPr id="643" name="楕円 642"/>
        <xdr:cNvSpPr/>
      </xdr:nvSpPr>
      <xdr:spPr>
        <a:xfrm>
          <a:off x="16268700" y="130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169460</xdr:rowOff>
    </xdr:from>
    <xdr:ext cx="534377" cy="259045"/>
    <xdr:sp macro="" textlink="">
      <xdr:nvSpPr>
        <xdr:cNvPr id="644" name="公債費該当値テキスト"/>
        <xdr:cNvSpPr txBox="1"/>
      </xdr:nvSpPr>
      <xdr:spPr>
        <a:xfrm>
          <a:off x="16370300" y="1285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2756</xdr:rowOff>
    </xdr:from>
    <xdr:to>
      <xdr:col>81</xdr:col>
      <xdr:colOff>101600</xdr:colOff>
      <xdr:row>76</xdr:row>
      <xdr:rowOff>104356</xdr:rowOff>
    </xdr:to>
    <xdr:sp macro="" textlink="">
      <xdr:nvSpPr>
        <xdr:cNvPr id="645" name="楕円 644"/>
        <xdr:cNvSpPr/>
      </xdr:nvSpPr>
      <xdr:spPr>
        <a:xfrm>
          <a:off x="15430500" y="130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95483</xdr:rowOff>
    </xdr:from>
    <xdr:ext cx="534377" cy="259045"/>
    <xdr:sp macro="" textlink="">
      <xdr:nvSpPr>
        <xdr:cNvPr id="646" name="テキスト ボックス 645"/>
        <xdr:cNvSpPr txBox="1"/>
      </xdr:nvSpPr>
      <xdr:spPr>
        <a:xfrm>
          <a:off x="15214111" y="1312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112599</xdr:rowOff>
    </xdr:from>
    <xdr:to>
      <xdr:col>76</xdr:col>
      <xdr:colOff>165100</xdr:colOff>
      <xdr:row>76</xdr:row>
      <xdr:rowOff>42748</xdr:rowOff>
    </xdr:to>
    <xdr:sp macro="" textlink="">
      <xdr:nvSpPr>
        <xdr:cNvPr id="647" name="楕円 646"/>
        <xdr:cNvSpPr/>
      </xdr:nvSpPr>
      <xdr:spPr>
        <a:xfrm>
          <a:off x="14541500" y="129713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59276</xdr:rowOff>
    </xdr:from>
    <xdr:ext cx="534377" cy="259045"/>
    <xdr:sp macro="" textlink="">
      <xdr:nvSpPr>
        <xdr:cNvPr id="648" name="テキスト ボックス 647"/>
        <xdr:cNvSpPr txBox="1"/>
      </xdr:nvSpPr>
      <xdr:spPr>
        <a:xfrm>
          <a:off x="14325111" y="127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106350</xdr:rowOff>
    </xdr:from>
    <xdr:to>
      <xdr:col>72</xdr:col>
      <xdr:colOff>38100</xdr:colOff>
      <xdr:row>76</xdr:row>
      <xdr:rowOff>36500</xdr:rowOff>
    </xdr:to>
    <xdr:sp macro="" textlink="">
      <xdr:nvSpPr>
        <xdr:cNvPr id="649" name="楕円 648"/>
        <xdr:cNvSpPr/>
      </xdr:nvSpPr>
      <xdr:spPr>
        <a:xfrm>
          <a:off x="13652500" y="129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53027</xdr:rowOff>
    </xdr:from>
    <xdr:ext cx="534377" cy="259045"/>
    <xdr:sp macro="" textlink="">
      <xdr:nvSpPr>
        <xdr:cNvPr id="650" name="テキスト ボックス 649"/>
        <xdr:cNvSpPr txBox="1"/>
      </xdr:nvSpPr>
      <xdr:spPr>
        <a:xfrm>
          <a:off x="13436111" y="1274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86481</xdr:rowOff>
    </xdr:from>
    <xdr:to>
      <xdr:col>67</xdr:col>
      <xdr:colOff>101600</xdr:colOff>
      <xdr:row>76</xdr:row>
      <xdr:rowOff>16632</xdr:rowOff>
    </xdr:to>
    <xdr:sp macro="" textlink="">
      <xdr:nvSpPr>
        <xdr:cNvPr id="651" name="楕円 650"/>
        <xdr:cNvSpPr/>
      </xdr:nvSpPr>
      <xdr:spPr>
        <a:xfrm>
          <a:off x="12763500" y="129452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33158</xdr:rowOff>
    </xdr:from>
    <xdr:ext cx="534377" cy="259045"/>
    <xdr:sp macro="" textlink="">
      <xdr:nvSpPr>
        <xdr:cNvPr id="652" name="テキスト ボックス 651"/>
        <xdr:cNvSpPr txBox="1"/>
      </xdr:nvSpPr>
      <xdr:spPr>
        <a:xfrm>
          <a:off x="12547111" y="1272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76" name="直線コネクタ 675"/>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77"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78" name="直線コネクタ 677"/>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79"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0" name="直線コネクタ 679"/>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83083</xdr:rowOff>
    </xdr:from>
    <xdr:to>
      <xdr:col>85</xdr:col>
      <xdr:colOff>127000</xdr:colOff>
      <xdr:row>97</xdr:row>
      <xdr:rowOff>166218</xdr:rowOff>
    </xdr:to>
    <xdr:cxnSp macro="">
      <xdr:nvCxnSpPr>
        <xdr:cNvPr id="681" name="直線コネクタ 680"/>
        <xdr:cNvCxnSpPr/>
      </xdr:nvCxnSpPr>
      <xdr:spPr>
        <a:xfrm flipV="1">
          <a:off x="15481300" y="16713733"/>
          <a:ext cx="838200" cy="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94860</xdr:rowOff>
    </xdr:from>
    <xdr:ext cx="534377" cy="259045"/>
    <xdr:sp macro="" textlink="">
      <xdr:nvSpPr>
        <xdr:cNvPr id="682" name="積立金平均値テキスト"/>
        <xdr:cNvSpPr txBox="1"/>
      </xdr:nvSpPr>
      <xdr:spPr>
        <a:xfrm>
          <a:off x="16370300" y="16382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3" name="フローチャート: 判断 682"/>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166218</xdr:rowOff>
    </xdr:from>
    <xdr:to>
      <xdr:col>81</xdr:col>
      <xdr:colOff>50800</xdr:colOff>
      <xdr:row>98</xdr:row>
      <xdr:rowOff>43917</xdr:rowOff>
    </xdr:to>
    <xdr:cxnSp macro="">
      <xdr:nvCxnSpPr>
        <xdr:cNvPr id="684" name="直線コネクタ 683"/>
        <xdr:cNvCxnSpPr/>
      </xdr:nvCxnSpPr>
      <xdr:spPr>
        <a:xfrm flipV="1">
          <a:off x="14592300" y="16796868"/>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5" name="フローチャート: 判断 684"/>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104919</xdr:rowOff>
    </xdr:from>
    <xdr:ext cx="534377" cy="259045"/>
    <xdr:sp macro="" textlink="">
      <xdr:nvSpPr>
        <xdr:cNvPr id="686" name="テキスト ボックス 685"/>
        <xdr:cNvSpPr txBox="1"/>
      </xdr:nvSpPr>
      <xdr:spPr>
        <a:xfrm>
          <a:off x="15214111" y="162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154026</xdr:rowOff>
    </xdr:from>
    <xdr:to>
      <xdr:col>76</xdr:col>
      <xdr:colOff>114300</xdr:colOff>
      <xdr:row>98</xdr:row>
      <xdr:rowOff>43917</xdr:rowOff>
    </xdr:to>
    <xdr:cxnSp macro="">
      <xdr:nvCxnSpPr>
        <xdr:cNvPr id="687" name="直線コネクタ 686"/>
        <xdr:cNvCxnSpPr/>
      </xdr:nvCxnSpPr>
      <xdr:spPr>
        <a:xfrm>
          <a:off x="13703300" y="16784676"/>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88" name="フローチャート: 判断 687"/>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120045</xdr:rowOff>
    </xdr:from>
    <xdr:ext cx="534377" cy="259045"/>
    <xdr:sp macro="" textlink="">
      <xdr:nvSpPr>
        <xdr:cNvPr id="689" name="テキスト ボックス 688"/>
        <xdr:cNvSpPr txBox="1"/>
      </xdr:nvSpPr>
      <xdr:spPr>
        <a:xfrm>
          <a:off x="14325111" y="162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154026</xdr:rowOff>
    </xdr:from>
    <xdr:to>
      <xdr:col>71</xdr:col>
      <xdr:colOff>177800</xdr:colOff>
      <xdr:row>98</xdr:row>
      <xdr:rowOff>24409</xdr:rowOff>
    </xdr:to>
    <xdr:cxnSp macro="">
      <xdr:nvCxnSpPr>
        <xdr:cNvPr id="690" name="直線コネクタ 689"/>
        <xdr:cNvCxnSpPr/>
      </xdr:nvCxnSpPr>
      <xdr:spPr>
        <a:xfrm flipV="1">
          <a:off x="12814300" y="16784676"/>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1" name="フローチャート: 判断 690"/>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47883</xdr:rowOff>
    </xdr:from>
    <xdr:ext cx="534377" cy="259045"/>
    <xdr:sp macro="" textlink="">
      <xdr:nvSpPr>
        <xdr:cNvPr id="692" name="テキスト ボックス 691"/>
        <xdr:cNvSpPr txBox="1"/>
      </xdr:nvSpPr>
      <xdr:spPr>
        <a:xfrm>
          <a:off x="13436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3" name="フローチャート: 判断 692"/>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121454</xdr:rowOff>
    </xdr:from>
    <xdr:ext cx="534377" cy="259045"/>
    <xdr:sp macro="" textlink="">
      <xdr:nvSpPr>
        <xdr:cNvPr id="694" name="テキスト ボックス 693"/>
        <xdr:cNvSpPr txBox="1"/>
      </xdr:nvSpPr>
      <xdr:spPr>
        <a:xfrm>
          <a:off x="12547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32283</xdr:rowOff>
    </xdr:from>
    <xdr:to>
      <xdr:col>85</xdr:col>
      <xdr:colOff>177800</xdr:colOff>
      <xdr:row>97</xdr:row>
      <xdr:rowOff>133883</xdr:rowOff>
    </xdr:to>
    <xdr:sp macro="" textlink="">
      <xdr:nvSpPr>
        <xdr:cNvPr id="700" name="楕円 699"/>
        <xdr:cNvSpPr/>
      </xdr:nvSpPr>
      <xdr:spPr>
        <a:xfrm>
          <a:off x="16268700" y="1666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10710</xdr:rowOff>
    </xdr:from>
    <xdr:ext cx="469744" cy="259045"/>
    <xdr:sp macro="" textlink="">
      <xdr:nvSpPr>
        <xdr:cNvPr id="701" name="積立金該当値テキスト"/>
        <xdr:cNvSpPr txBox="1"/>
      </xdr:nvSpPr>
      <xdr:spPr>
        <a:xfrm>
          <a:off x="16370300" y="166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115418</xdr:rowOff>
    </xdr:from>
    <xdr:to>
      <xdr:col>81</xdr:col>
      <xdr:colOff>101600</xdr:colOff>
      <xdr:row>98</xdr:row>
      <xdr:rowOff>45568</xdr:rowOff>
    </xdr:to>
    <xdr:sp macro="" textlink="">
      <xdr:nvSpPr>
        <xdr:cNvPr id="702" name="楕円 701"/>
        <xdr:cNvSpPr/>
      </xdr:nvSpPr>
      <xdr:spPr>
        <a:xfrm>
          <a:off x="15430500" y="167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36695</xdr:rowOff>
    </xdr:from>
    <xdr:ext cx="469744" cy="259045"/>
    <xdr:sp macro="" textlink="">
      <xdr:nvSpPr>
        <xdr:cNvPr id="703" name="テキスト ボックス 702"/>
        <xdr:cNvSpPr txBox="1"/>
      </xdr:nvSpPr>
      <xdr:spPr>
        <a:xfrm>
          <a:off x="15246428" y="168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164567</xdr:rowOff>
    </xdr:from>
    <xdr:to>
      <xdr:col>76</xdr:col>
      <xdr:colOff>165100</xdr:colOff>
      <xdr:row>98</xdr:row>
      <xdr:rowOff>94717</xdr:rowOff>
    </xdr:to>
    <xdr:sp macro="" textlink="">
      <xdr:nvSpPr>
        <xdr:cNvPr id="704" name="楕円 703"/>
        <xdr:cNvSpPr/>
      </xdr:nvSpPr>
      <xdr:spPr>
        <a:xfrm>
          <a:off x="14541500" y="167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85844</xdr:rowOff>
    </xdr:from>
    <xdr:ext cx="469744" cy="259045"/>
    <xdr:sp macro="" textlink="">
      <xdr:nvSpPr>
        <xdr:cNvPr id="705" name="テキスト ボックス 704"/>
        <xdr:cNvSpPr txBox="1"/>
      </xdr:nvSpPr>
      <xdr:spPr>
        <a:xfrm>
          <a:off x="14357428" y="1688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103226</xdr:rowOff>
    </xdr:from>
    <xdr:to>
      <xdr:col>72</xdr:col>
      <xdr:colOff>38100</xdr:colOff>
      <xdr:row>98</xdr:row>
      <xdr:rowOff>33376</xdr:rowOff>
    </xdr:to>
    <xdr:sp macro="" textlink="">
      <xdr:nvSpPr>
        <xdr:cNvPr id="706" name="楕円 705"/>
        <xdr:cNvSpPr/>
      </xdr:nvSpPr>
      <xdr:spPr>
        <a:xfrm>
          <a:off x="13652500" y="167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24503</xdr:rowOff>
    </xdr:from>
    <xdr:ext cx="469744" cy="259045"/>
    <xdr:sp macro="" textlink="">
      <xdr:nvSpPr>
        <xdr:cNvPr id="707" name="テキスト ボックス 706"/>
        <xdr:cNvSpPr txBox="1"/>
      </xdr:nvSpPr>
      <xdr:spPr>
        <a:xfrm>
          <a:off x="13468428" y="1682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145059</xdr:rowOff>
    </xdr:from>
    <xdr:to>
      <xdr:col>67</xdr:col>
      <xdr:colOff>101600</xdr:colOff>
      <xdr:row>98</xdr:row>
      <xdr:rowOff>75209</xdr:rowOff>
    </xdr:to>
    <xdr:sp macro="" textlink="">
      <xdr:nvSpPr>
        <xdr:cNvPr id="708" name="楕円 707"/>
        <xdr:cNvSpPr/>
      </xdr:nvSpPr>
      <xdr:spPr>
        <a:xfrm>
          <a:off x="12763500" y="1677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66336</xdr:rowOff>
    </xdr:from>
    <xdr:ext cx="469744" cy="259045"/>
    <xdr:sp macro="" textlink="">
      <xdr:nvSpPr>
        <xdr:cNvPr id="709" name="テキスト ボックス 708"/>
        <xdr:cNvSpPr txBox="1"/>
      </xdr:nvSpPr>
      <xdr:spPr>
        <a:xfrm>
          <a:off x="12579428" y="1686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3" name="直線コネクタ 732"/>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36" name="投資及び出資金最大値テキスト"/>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37" name="直線コネクタ 736"/>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39116</xdr:rowOff>
    </xdr:from>
    <xdr:to>
      <xdr:col>116</xdr:col>
      <xdr:colOff>63500</xdr:colOff>
      <xdr:row>39</xdr:row>
      <xdr:rowOff>44450</xdr:rowOff>
    </xdr:to>
    <xdr:cxnSp macro="">
      <xdr:nvCxnSpPr>
        <xdr:cNvPr id="738" name="直線コネクタ 737"/>
        <xdr:cNvCxnSpPr/>
      </xdr:nvCxnSpPr>
      <xdr:spPr>
        <a:xfrm flipV="1">
          <a:off x="21323300" y="672566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162831</xdr:rowOff>
    </xdr:from>
    <xdr:ext cx="469744" cy="259045"/>
    <xdr:sp macro="" textlink="">
      <xdr:nvSpPr>
        <xdr:cNvPr id="739" name="投資及び出資金平均値テキスト"/>
        <xdr:cNvSpPr txBox="1"/>
      </xdr:nvSpPr>
      <xdr:spPr>
        <a:xfrm>
          <a:off x="22212300" y="6335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0" name="フローチャート: 判断 739"/>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2" name="フローチャート: 判断 741"/>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90441</xdr:rowOff>
    </xdr:from>
    <xdr:ext cx="469744" cy="259045"/>
    <xdr:sp macro="" textlink="">
      <xdr:nvSpPr>
        <xdr:cNvPr id="743" name="テキスト ボックス 742"/>
        <xdr:cNvSpPr txBox="1"/>
      </xdr:nvSpPr>
      <xdr:spPr>
        <a:xfrm>
          <a:off x="21088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5" name="フローチャート: 判断 744"/>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46" name="テキスト ボックス 745"/>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14097</xdr:rowOff>
    </xdr:from>
    <xdr:to>
      <xdr:col>102</xdr:col>
      <xdr:colOff>114300</xdr:colOff>
      <xdr:row>39</xdr:row>
      <xdr:rowOff>44450</xdr:rowOff>
    </xdr:to>
    <xdr:cxnSp macro="">
      <xdr:nvCxnSpPr>
        <xdr:cNvPr id="747" name="直線コネクタ 746"/>
        <xdr:cNvCxnSpPr/>
      </xdr:nvCxnSpPr>
      <xdr:spPr>
        <a:xfrm>
          <a:off x="18656300" y="6700647"/>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48" name="フローチャート: 判断 747"/>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101109</xdr:rowOff>
    </xdr:from>
    <xdr:ext cx="469744" cy="259045"/>
    <xdr:sp macro="" textlink="">
      <xdr:nvSpPr>
        <xdr:cNvPr id="749" name="テキスト ボックス 748"/>
        <xdr:cNvSpPr txBox="1"/>
      </xdr:nvSpPr>
      <xdr:spPr>
        <a:xfrm>
          <a:off x="19310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0" name="フローチャート: 判断 749"/>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157243</xdr:rowOff>
    </xdr:from>
    <xdr:ext cx="378565" cy="259045"/>
    <xdr:sp macro="" textlink="">
      <xdr:nvSpPr>
        <xdr:cNvPr id="751" name="テキスト ボックス 750"/>
        <xdr:cNvSpPr txBox="1"/>
      </xdr:nvSpPr>
      <xdr:spPr>
        <a:xfrm>
          <a:off x="18467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159766</xdr:rowOff>
    </xdr:from>
    <xdr:to>
      <xdr:col>116</xdr:col>
      <xdr:colOff>114300</xdr:colOff>
      <xdr:row>39</xdr:row>
      <xdr:rowOff>89916</xdr:rowOff>
    </xdr:to>
    <xdr:sp macro="" textlink="">
      <xdr:nvSpPr>
        <xdr:cNvPr id="757" name="楕円 756"/>
        <xdr:cNvSpPr/>
      </xdr:nvSpPr>
      <xdr:spPr>
        <a:xfrm>
          <a:off x="221107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74693</xdr:rowOff>
    </xdr:from>
    <xdr:ext cx="313932" cy="259045"/>
    <xdr:sp macro="" textlink="">
      <xdr:nvSpPr>
        <xdr:cNvPr id="758" name="投資及び出資金該当値テキスト"/>
        <xdr:cNvSpPr txBox="1"/>
      </xdr:nvSpPr>
      <xdr:spPr>
        <a:xfrm>
          <a:off x="22212300" y="6589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134747</xdr:rowOff>
    </xdr:from>
    <xdr:to>
      <xdr:col>98</xdr:col>
      <xdr:colOff>38100</xdr:colOff>
      <xdr:row>39</xdr:row>
      <xdr:rowOff>64897</xdr:rowOff>
    </xdr:to>
    <xdr:sp macro="" textlink="">
      <xdr:nvSpPr>
        <xdr:cNvPr id="765" name="楕円 764"/>
        <xdr:cNvSpPr/>
      </xdr:nvSpPr>
      <xdr:spPr>
        <a:xfrm>
          <a:off x="18605500" y="66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56024</xdr:rowOff>
    </xdr:from>
    <xdr:ext cx="378565" cy="259045"/>
    <xdr:sp macro="" textlink="">
      <xdr:nvSpPr>
        <xdr:cNvPr id="766" name="テキスト ボックス 765"/>
        <xdr:cNvSpPr txBox="1"/>
      </xdr:nvSpPr>
      <xdr:spPr>
        <a:xfrm>
          <a:off x="18467017" y="674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88" name="直線コネクタ 787"/>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1"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2" name="直線コネクタ 791"/>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83739</xdr:rowOff>
    </xdr:from>
    <xdr:to>
      <xdr:col>116</xdr:col>
      <xdr:colOff>63500</xdr:colOff>
      <xdr:row>57</xdr:row>
      <xdr:rowOff>87945</xdr:rowOff>
    </xdr:to>
    <xdr:cxnSp macro="">
      <xdr:nvCxnSpPr>
        <xdr:cNvPr id="793" name="直線コネクタ 792"/>
        <xdr:cNvCxnSpPr/>
      </xdr:nvCxnSpPr>
      <xdr:spPr>
        <a:xfrm flipV="1">
          <a:off x="21323300" y="9856389"/>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4" name="貸付金平均値テキスト"/>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5" name="フローチャート: 判断 794"/>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87945</xdr:rowOff>
    </xdr:from>
    <xdr:to>
      <xdr:col>111</xdr:col>
      <xdr:colOff>177800</xdr:colOff>
      <xdr:row>57</xdr:row>
      <xdr:rowOff>89408</xdr:rowOff>
    </xdr:to>
    <xdr:cxnSp macro="">
      <xdr:nvCxnSpPr>
        <xdr:cNvPr id="796" name="直線コネクタ 795"/>
        <xdr:cNvCxnSpPr/>
      </xdr:nvCxnSpPr>
      <xdr:spPr>
        <a:xfrm flipV="1">
          <a:off x="20434300" y="986059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797" name="フローチャート: 判断 796"/>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798" name="テキスト ボックス 797"/>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55804</xdr:rowOff>
    </xdr:from>
    <xdr:to>
      <xdr:col>107</xdr:col>
      <xdr:colOff>50800</xdr:colOff>
      <xdr:row>57</xdr:row>
      <xdr:rowOff>89408</xdr:rowOff>
    </xdr:to>
    <xdr:cxnSp macro="">
      <xdr:nvCxnSpPr>
        <xdr:cNvPr id="799" name="直線コネクタ 798"/>
        <xdr:cNvCxnSpPr/>
      </xdr:nvCxnSpPr>
      <xdr:spPr>
        <a:xfrm>
          <a:off x="19545300" y="9828454"/>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0" name="フローチャート: 判断 799"/>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1" name="テキスト ボックス 800"/>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55712</xdr:rowOff>
    </xdr:from>
    <xdr:to>
      <xdr:col>102</xdr:col>
      <xdr:colOff>114300</xdr:colOff>
      <xdr:row>57</xdr:row>
      <xdr:rowOff>55804</xdr:rowOff>
    </xdr:to>
    <xdr:cxnSp macro="">
      <xdr:nvCxnSpPr>
        <xdr:cNvPr id="802" name="直線コネクタ 801"/>
        <xdr:cNvCxnSpPr/>
      </xdr:nvCxnSpPr>
      <xdr:spPr>
        <a:xfrm>
          <a:off x="18656300" y="982836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3" name="フローチャート: 判断 802"/>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4" name="テキスト ボックス 803"/>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5" name="フローチャート: 判断 804"/>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58711</xdr:rowOff>
    </xdr:from>
    <xdr:ext cx="469744" cy="259045"/>
    <xdr:sp macro="" textlink="">
      <xdr:nvSpPr>
        <xdr:cNvPr id="806" name="テキスト ボックス 805"/>
        <xdr:cNvSpPr txBox="1"/>
      </xdr:nvSpPr>
      <xdr:spPr>
        <a:xfrm>
          <a:off x="18421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32939</xdr:rowOff>
    </xdr:from>
    <xdr:to>
      <xdr:col>116</xdr:col>
      <xdr:colOff>114300</xdr:colOff>
      <xdr:row>57</xdr:row>
      <xdr:rowOff>134539</xdr:rowOff>
    </xdr:to>
    <xdr:sp macro="" textlink="">
      <xdr:nvSpPr>
        <xdr:cNvPr id="812" name="楕円 811"/>
        <xdr:cNvSpPr/>
      </xdr:nvSpPr>
      <xdr:spPr>
        <a:xfrm>
          <a:off x="22110700" y="980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11366</xdr:rowOff>
    </xdr:from>
    <xdr:ext cx="469744" cy="259045"/>
    <xdr:sp macro="" textlink="">
      <xdr:nvSpPr>
        <xdr:cNvPr id="813" name="貸付金該当値テキスト"/>
        <xdr:cNvSpPr txBox="1"/>
      </xdr:nvSpPr>
      <xdr:spPr>
        <a:xfrm>
          <a:off x="22212300" y="978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37145</xdr:rowOff>
    </xdr:from>
    <xdr:to>
      <xdr:col>112</xdr:col>
      <xdr:colOff>38100</xdr:colOff>
      <xdr:row>57</xdr:row>
      <xdr:rowOff>138745</xdr:rowOff>
    </xdr:to>
    <xdr:sp macro="" textlink="">
      <xdr:nvSpPr>
        <xdr:cNvPr id="814" name="楕円 813"/>
        <xdr:cNvSpPr/>
      </xdr:nvSpPr>
      <xdr:spPr>
        <a:xfrm>
          <a:off x="21272500" y="98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129872</xdr:rowOff>
    </xdr:from>
    <xdr:ext cx="469744" cy="259045"/>
    <xdr:sp macro="" textlink="">
      <xdr:nvSpPr>
        <xdr:cNvPr id="815" name="テキスト ボックス 814"/>
        <xdr:cNvSpPr txBox="1"/>
      </xdr:nvSpPr>
      <xdr:spPr>
        <a:xfrm>
          <a:off x="21088428" y="990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38608</xdr:rowOff>
    </xdr:from>
    <xdr:to>
      <xdr:col>107</xdr:col>
      <xdr:colOff>101600</xdr:colOff>
      <xdr:row>57</xdr:row>
      <xdr:rowOff>140208</xdr:rowOff>
    </xdr:to>
    <xdr:sp macro="" textlink="">
      <xdr:nvSpPr>
        <xdr:cNvPr id="816" name="楕円 815"/>
        <xdr:cNvSpPr/>
      </xdr:nvSpPr>
      <xdr:spPr>
        <a:xfrm>
          <a:off x="20383500" y="98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131335</xdr:rowOff>
    </xdr:from>
    <xdr:ext cx="469744" cy="259045"/>
    <xdr:sp macro="" textlink="">
      <xdr:nvSpPr>
        <xdr:cNvPr id="817" name="テキスト ボックス 816"/>
        <xdr:cNvSpPr txBox="1"/>
      </xdr:nvSpPr>
      <xdr:spPr>
        <a:xfrm>
          <a:off x="20199428" y="990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5004</xdr:rowOff>
    </xdr:from>
    <xdr:to>
      <xdr:col>102</xdr:col>
      <xdr:colOff>165100</xdr:colOff>
      <xdr:row>57</xdr:row>
      <xdr:rowOff>106604</xdr:rowOff>
    </xdr:to>
    <xdr:sp macro="" textlink="">
      <xdr:nvSpPr>
        <xdr:cNvPr id="818" name="楕円 817"/>
        <xdr:cNvSpPr/>
      </xdr:nvSpPr>
      <xdr:spPr>
        <a:xfrm>
          <a:off x="19494500" y="97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97731</xdr:rowOff>
    </xdr:from>
    <xdr:ext cx="469744" cy="259045"/>
    <xdr:sp macro="" textlink="">
      <xdr:nvSpPr>
        <xdr:cNvPr id="819" name="テキスト ボックス 818"/>
        <xdr:cNvSpPr txBox="1"/>
      </xdr:nvSpPr>
      <xdr:spPr>
        <a:xfrm>
          <a:off x="19310428" y="987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4912</xdr:rowOff>
    </xdr:from>
    <xdr:to>
      <xdr:col>98</xdr:col>
      <xdr:colOff>38100</xdr:colOff>
      <xdr:row>57</xdr:row>
      <xdr:rowOff>106512</xdr:rowOff>
    </xdr:to>
    <xdr:sp macro="" textlink="">
      <xdr:nvSpPr>
        <xdr:cNvPr id="820" name="楕円 819"/>
        <xdr:cNvSpPr/>
      </xdr:nvSpPr>
      <xdr:spPr>
        <a:xfrm>
          <a:off x="18605500" y="977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97639</xdr:rowOff>
    </xdr:from>
    <xdr:ext cx="469744" cy="259045"/>
    <xdr:sp macro="" textlink="">
      <xdr:nvSpPr>
        <xdr:cNvPr id="821" name="テキスト ボックス 820"/>
        <xdr:cNvSpPr txBox="1"/>
      </xdr:nvSpPr>
      <xdr:spPr>
        <a:xfrm>
          <a:off x="18421428" y="987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2" name="テキスト ボックス 84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4" name="テキスト ボックス 84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48" name="直線コネクタ 847"/>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49"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0" name="直線コネクタ 849"/>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1"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2" name="直線コネクタ 851"/>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134867</xdr:rowOff>
    </xdr:from>
    <xdr:to>
      <xdr:col>116</xdr:col>
      <xdr:colOff>63500</xdr:colOff>
      <xdr:row>73</xdr:row>
      <xdr:rowOff>169810</xdr:rowOff>
    </xdr:to>
    <xdr:cxnSp macro="">
      <xdr:nvCxnSpPr>
        <xdr:cNvPr id="853" name="直線コネクタ 852"/>
        <xdr:cNvCxnSpPr/>
      </xdr:nvCxnSpPr>
      <xdr:spPr>
        <a:xfrm flipV="1">
          <a:off x="21323300" y="12650717"/>
          <a:ext cx="8382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151582</xdr:rowOff>
    </xdr:from>
    <xdr:ext cx="534377" cy="259045"/>
    <xdr:sp macro="" textlink="">
      <xdr:nvSpPr>
        <xdr:cNvPr id="854" name="繰出金平均値テキスト"/>
        <xdr:cNvSpPr txBox="1"/>
      </xdr:nvSpPr>
      <xdr:spPr>
        <a:xfrm>
          <a:off x="22212300" y="12838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5" name="フローチャート: 判断 854"/>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169810</xdr:rowOff>
    </xdr:from>
    <xdr:to>
      <xdr:col>111</xdr:col>
      <xdr:colOff>177800</xdr:colOff>
      <xdr:row>74</xdr:row>
      <xdr:rowOff>45255</xdr:rowOff>
    </xdr:to>
    <xdr:cxnSp macro="">
      <xdr:nvCxnSpPr>
        <xdr:cNvPr id="856" name="直線コネクタ 855"/>
        <xdr:cNvCxnSpPr/>
      </xdr:nvCxnSpPr>
      <xdr:spPr>
        <a:xfrm flipV="1">
          <a:off x="20434300" y="12685660"/>
          <a:ext cx="889000" cy="4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57" name="フローチャート: 判断 856"/>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124869</xdr:rowOff>
    </xdr:from>
    <xdr:ext cx="534377" cy="259045"/>
    <xdr:sp macro="" textlink="">
      <xdr:nvSpPr>
        <xdr:cNvPr id="858" name="テキスト ボックス 857"/>
        <xdr:cNvSpPr txBox="1"/>
      </xdr:nvSpPr>
      <xdr:spPr>
        <a:xfrm>
          <a:off x="21056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164193</xdr:rowOff>
    </xdr:from>
    <xdr:to>
      <xdr:col>107</xdr:col>
      <xdr:colOff>50800</xdr:colOff>
      <xdr:row>74</xdr:row>
      <xdr:rowOff>45255</xdr:rowOff>
    </xdr:to>
    <xdr:cxnSp macro="">
      <xdr:nvCxnSpPr>
        <xdr:cNvPr id="859" name="直線コネクタ 858"/>
        <xdr:cNvCxnSpPr/>
      </xdr:nvCxnSpPr>
      <xdr:spPr>
        <a:xfrm>
          <a:off x="19545300" y="12680043"/>
          <a:ext cx="8890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0" name="フローチャート: 判断 859"/>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88848</xdr:rowOff>
    </xdr:from>
    <xdr:ext cx="534377" cy="259045"/>
    <xdr:sp macro="" textlink="">
      <xdr:nvSpPr>
        <xdr:cNvPr id="861" name="テキスト ボックス 860"/>
        <xdr:cNvSpPr txBox="1"/>
      </xdr:nvSpPr>
      <xdr:spPr>
        <a:xfrm>
          <a:off x="20167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164193</xdr:rowOff>
    </xdr:from>
    <xdr:to>
      <xdr:col>102</xdr:col>
      <xdr:colOff>114300</xdr:colOff>
      <xdr:row>74</xdr:row>
      <xdr:rowOff>23343</xdr:rowOff>
    </xdr:to>
    <xdr:cxnSp macro="">
      <xdr:nvCxnSpPr>
        <xdr:cNvPr id="862" name="直線コネクタ 861"/>
        <xdr:cNvCxnSpPr/>
      </xdr:nvCxnSpPr>
      <xdr:spPr>
        <a:xfrm flipV="1">
          <a:off x="18656300" y="12680043"/>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3" name="フローチャート: 判断 862"/>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19778</xdr:rowOff>
    </xdr:from>
    <xdr:ext cx="534377" cy="259045"/>
    <xdr:sp macro="" textlink="">
      <xdr:nvSpPr>
        <xdr:cNvPr id="864" name="テキスト ボックス 863"/>
        <xdr:cNvSpPr txBox="1"/>
      </xdr:nvSpPr>
      <xdr:spPr>
        <a:xfrm>
          <a:off x="19278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5" name="フローチャート: 判断 864"/>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59326</xdr:rowOff>
    </xdr:from>
    <xdr:ext cx="534377" cy="259045"/>
    <xdr:sp macro="" textlink="">
      <xdr:nvSpPr>
        <xdr:cNvPr id="866" name="テキスト ボックス 865"/>
        <xdr:cNvSpPr txBox="1"/>
      </xdr:nvSpPr>
      <xdr:spPr>
        <a:xfrm>
          <a:off x="18389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84067</xdr:rowOff>
    </xdr:from>
    <xdr:to>
      <xdr:col>116</xdr:col>
      <xdr:colOff>114300</xdr:colOff>
      <xdr:row>74</xdr:row>
      <xdr:rowOff>14217</xdr:rowOff>
    </xdr:to>
    <xdr:sp macro="" textlink="">
      <xdr:nvSpPr>
        <xdr:cNvPr id="872" name="楕円 871"/>
        <xdr:cNvSpPr/>
      </xdr:nvSpPr>
      <xdr:spPr>
        <a:xfrm>
          <a:off x="22110700" y="125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106944</xdr:rowOff>
    </xdr:from>
    <xdr:ext cx="534377" cy="259045"/>
    <xdr:sp macro="" textlink="">
      <xdr:nvSpPr>
        <xdr:cNvPr id="873" name="繰出金該当値テキスト"/>
        <xdr:cNvSpPr txBox="1"/>
      </xdr:nvSpPr>
      <xdr:spPr>
        <a:xfrm>
          <a:off x="22212300" y="1245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119010</xdr:rowOff>
    </xdr:from>
    <xdr:to>
      <xdr:col>112</xdr:col>
      <xdr:colOff>38100</xdr:colOff>
      <xdr:row>74</xdr:row>
      <xdr:rowOff>49160</xdr:rowOff>
    </xdr:to>
    <xdr:sp macro="" textlink="">
      <xdr:nvSpPr>
        <xdr:cNvPr id="874" name="楕円 873"/>
        <xdr:cNvSpPr/>
      </xdr:nvSpPr>
      <xdr:spPr>
        <a:xfrm>
          <a:off x="21272500" y="126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65687</xdr:rowOff>
    </xdr:from>
    <xdr:ext cx="534377" cy="259045"/>
    <xdr:sp macro="" textlink="">
      <xdr:nvSpPr>
        <xdr:cNvPr id="875" name="テキスト ボックス 874"/>
        <xdr:cNvSpPr txBox="1"/>
      </xdr:nvSpPr>
      <xdr:spPr>
        <a:xfrm>
          <a:off x="21056111" y="1241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165905</xdr:rowOff>
    </xdr:from>
    <xdr:to>
      <xdr:col>107</xdr:col>
      <xdr:colOff>101600</xdr:colOff>
      <xdr:row>74</xdr:row>
      <xdr:rowOff>96055</xdr:rowOff>
    </xdr:to>
    <xdr:sp macro="" textlink="">
      <xdr:nvSpPr>
        <xdr:cNvPr id="876" name="楕円 875"/>
        <xdr:cNvSpPr/>
      </xdr:nvSpPr>
      <xdr:spPr>
        <a:xfrm>
          <a:off x="20383500" y="126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112582</xdr:rowOff>
    </xdr:from>
    <xdr:ext cx="534377" cy="259045"/>
    <xdr:sp macro="" textlink="">
      <xdr:nvSpPr>
        <xdr:cNvPr id="877" name="テキスト ボックス 876"/>
        <xdr:cNvSpPr txBox="1"/>
      </xdr:nvSpPr>
      <xdr:spPr>
        <a:xfrm>
          <a:off x="20167111" y="1245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113393</xdr:rowOff>
    </xdr:from>
    <xdr:to>
      <xdr:col>102</xdr:col>
      <xdr:colOff>165100</xdr:colOff>
      <xdr:row>74</xdr:row>
      <xdr:rowOff>43543</xdr:rowOff>
    </xdr:to>
    <xdr:sp macro="" textlink="">
      <xdr:nvSpPr>
        <xdr:cNvPr id="878" name="楕円 877"/>
        <xdr:cNvSpPr/>
      </xdr:nvSpPr>
      <xdr:spPr>
        <a:xfrm>
          <a:off x="19494500" y="1262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60070</xdr:rowOff>
    </xdr:from>
    <xdr:ext cx="534377" cy="259045"/>
    <xdr:sp macro="" textlink="">
      <xdr:nvSpPr>
        <xdr:cNvPr id="879" name="テキスト ボックス 878"/>
        <xdr:cNvSpPr txBox="1"/>
      </xdr:nvSpPr>
      <xdr:spPr>
        <a:xfrm>
          <a:off x="19278111" y="1240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143993</xdr:rowOff>
    </xdr:from>
    <xdr:to>
      <xdr:col>98</xdr:col>
      <xdr:colOff>38100</xdr:colOff>
      <xdr:row>74</xdr:row>
      <xdr:rowOff>74143</xdr:rowOff>
    </xdr:to>
    <xdr:sp macro="" textlink="">
      <xdr:nvSpPr>
        <xdr:cNvPr id="880" name="楕円 879"/>
        <xdr:cNvSpPr/>
      </xdr:nvSpPr>
      <xdr:spPr>
        <a:xfrm>
          <a:off x="18605500" y="126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90670</xdr:rowOff>
    </xdr:from>
    <xdr:ext cx="534377" cy="259045"/>
    <xdr:sp macro="" textlink="">
      <xdr:nvSpPr>
        <xdr:cNvPr id="881" name="テキスト ボックス 880"/>
        <xdr:cNvSpPr txBox="1"/>
      </xdr:nvSpPr>
      <xdr:spPr>
        <a:xfrm>
          <a:off x="18389111" y="124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歳出決算総額は住民一人あたりとして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512,112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14,201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円増加している。補助費等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，物件費及び操出金が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を大きく上回る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という状況となっている。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大崎地域広域行政事務組合で実施した新リサイクルセンター及び消防庁舎の建設が完了したことによって前年度より減少したものの，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病院事業会計の不採算地区病院を中心に公営企業会計への負担金が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類似団体との差に影響している。物件費については東日本台風に伴う災害廃棄物の運搬・処理や被災家屋の解体など災害対応に係る経費により前年度から大きく伸びた要因となっている。繰出金については，病院事業会計や下水道事業会計への繰出が高止まり傾向にありることから，類似団体平均に近づかない状態が続い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そのほかの経費については，類似団体平均と同程度から平均以下という状況になっている。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については，庁舎建設をはじめとする大規模建設事業を控えているため普通建設事業費の高まりや，その財源として多額の地方債発行を予定していることから，公債費の高まりも予想しているところ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129,444
128,597
796.81
68,735,747
66,289,911
1,626,528
35,978,068
74,863,593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142748</xdr:rowOff>
    </xdr:from>
    <xdr:to>
      <xdr:col>24</xdr:col>
      <xdr:colOff>63500</xdr:colOff>
      <xdr:row>36</xdr:row>
      <xdr:rowOff>36830</xdr:rowOff>
    </xdr:to>
    <xdr:cxnSp macro="">
      <xdr:nvCxnSpPr>
        <xdr:cNvPr id="61" name="直線コネクタ 60"/>
        <xdr:cNvCxnSpPr/>
      </xdr:nvCxnSpPr>
      <xdr:spPr>
        <a:xfrm flipV="1">
          <a:off x="3797300" y="6143498"/>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75963</xdr:rowOff>
    </xdr:from>
    <xdr:ext cx="469744" cy="259045"/>
    <xdr:sp macro="" textlink="">
      <xdr:nvSpPr>
        <xdr:cNvPr id="62" name="議会費平均値テキスト"/>
        <xdr:cNvSpPr txBox="1"/>
      </xdr:nvSpPr>
      <xdr:spPr>
        <a:xfrm>
          <a:off x="4686300" y="5905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36830</xdr:rowOff>
    </xdr:from>
    <xdr:to>
      <xdr:col>19</xdr:col>
      <xdr:colOff>177800</xdr:colOff>
      <xdr:row>36</xdr:row>
      <xdr:rowOff>52832</xdr:rowOff>
    </xdr:to>
    <xdr:cxnSp macro="">
      <xdr:nvCxnSpPr>
        <xdr:cNvPr id="64" name="直線コネクタ 63"/>
        <xdr:cNvCxnSpPr/>
      </xdr:nvCxnSpPr>
      <xdr:spPr>
        <a:xfrm flipV="1">
          <a:off x="2908300" y="62090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14241</xdr:rowOff>
    </xdr:from>
    <xdr:ext cx="469744" cy="259045"/>
    <xdr:sp macro="" textlink="">
      <xdr:nvSpPr>
        <xdr:cNvPr id="66" name="テキスト ボックス 65"/>
        <xdr:cNvSpPr txBox="1"/>
      </xdr:nvSpPr>
      <xdr:spPr>
        <a:xfrm>
          <a:off x="3562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52832</xdr:rowOff>
    </xdr:from>
    <xdr:to>
      <xdr:col>15</xdr:col>
      <xdr:colOff>50800</xdr:colOff>
      <xdr:row>36</xdr:row>
      <xdr:rowOff>58928</xdr:rowOff>
    </xdr:to>
    <xdr:cxnSp macro="">
      <xdr:nvCxnSpPr>
        <xdr:cNvPr id="67" name="直線コネクタ 66"/>
        <xdr:cNvCxnSpPr/>
      </xdr:nvCxnSpPr>
      <xdr:spPr>
        <a:xfrm flipV="1">
          <a:off x="2019300" y="622503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525</xdr:rowOff>
    </xdr:from>
    <xdr:ext cx="469744" cy="259045"/>
    <xdr:sp macro="" textlink="">
      <xdr:nvSpPr>
        <xdr:cNvPr id="69" name="テキスト ボックス 68"/>
        <xdr:cNvSpPr txBox="1"/>
      </xdr:nvSpPr>
      <xdr:spPr>
        <a:xfrm>
          <a:off x="2673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51308</xdr:rowOff>
    </xdr:from>
    <xdr:to>
      <xdr:col>10</xdr:col>
      <xdr:colOff>114300</xdr:colOff>
      <xdr:row>36</xdr:row>
      <xdr:rowOff>58928</xdr:rowOff>
    </xdr:to>
    <xdr:cxnSp macro="">
      <xdr:nvCxnSpPr>
        <xdr:cNvPr id="70" name="直線コネクタ 69"/>
        <xdr:cNvCxnSpPr/>
      </xdr:nvCxnSpPr>
      <xdr:spPr>
        <a:xfrm>
          <a:off x="1130300" y="6052058"/>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19575</xdr:rowOff>
    </xdr:from>
    <xdr:ext cx="469744" cy="259045"/>
    <xdr:sp macro="" textlink="">
      <xdr:nvSpPr>
        <xdr:cNvPr id="72" name="テキスト ボックス 71"/>
        <xdr:cNvSpPr txBox="1"/>
      </xdr:nvSpPr>
      <xdr:spPr>
        <a:xfrm>
          <a:off x="1784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74" name="テキスト ボックス 73"/>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91948</xdr:rowOff>
    </xdr:from>
    <xdr:to>
      <xdr:col>24</xdr:col>
      <xdr:colOff>114300</xdr:colOff>
      <xdr:row>36</xdr:row>
      <xdr:rowOff>22098</xdr:rowOff>
    </xdr:to>
    <xdr:sp macro="" textlink="">
      <xdr:nvSpPr>
        <xdr:cNvPr id="80" name="楕円 79"/>
        <xdr:cNvSpPr/>
      </xdr:nvSpPr>
      <xdr:spPr>
        <a:xfrm>
          <a:off x="45847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70375</xdr:rowOff>
    </xdr:from>
    <xdr:ext cx="469744" cy="259045"/>
    <xdr:sp macro="" textlink="">
      <xdr:nvSpPr>
        <xdr:cNvPr id="81" name="議会費該当値テキスト"/>
        <xdr:cNvSpPr txBox="1"/>
      </xdr:nvSpPr>
      <xdr:spPr>
        <a:xfrm>
          <a:off x="4686300" y="60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157480</xdr:rowOff>
    </xdr:from>
    <xdr:to>
      <xdr:col>20</xdr:col>
      <xdr:colOff>38100</xdr:colOff>
      <xdr:row>36</xdr:row>
      <xdr:rowOff>87630</xdr:rowOff>
    </xdr:to>
    <xdr:sp macro="" textlink="">
      <xdr:nvSpPr>
        <xdr:cNvPr id="82" name="楕円 81"/>
        <xdr:cNvSpPr/>
      </xdr:nvSpPr>
      <xdr:spPr>
        <a:xfrm>
          <a:off x="3746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78757</xdr:rowOff>
    </xdr:from>
    <xdr:ext cx="469744" cy="259045"/>
    <xdr:sp macro="" textlink="">
      <xdr:nvSpPr>
        <xdr:cNvPr id="83" name="テキスト ボックス 82"/>
        <xdr:cNvSpPr txBox="1"/>
      </xdr:nvSpPr>
      <xdr:spPr>
        <a:xfrm>
          <a:off x="3562428"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2032</xdr:rowOff>
    </xdr:from>
    <xdr:to>
      <xdr:col>15</xdr:col>
      <xdr:colOff>101600</xdr:colOff>
      <xdr:row>36</xdr:row>
      <xdr:rowOff>103632</xdr:rowOff>
    </xdr:to>
    <xdr:sp macro="" textlink="">
      <xdr:nvSpPr>
        <xdr:cNvPr id="84" name="楕円 83"/>
        <xdr:cNvSpPr/>
      </xdr:nvSpPr>
      <xdr:spPr>
        <a:xfrm>
          <a:off x="2857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94759</xdr:rowOff>
    </xdr:from>
    <xdr:ext cx="469744" cy="259045"/>
    <xdr:sp macro="" textlink="">
      <xdr:nvSpPr>
        <xdr:cNvPr id="85" name="テキスト ボックス 84"/>
        <xdr:cNvSpPr txBox="1"/>
      </xdr:nvSpPr>
      <xdr:spPr>
        <a:xfrm>
          <a:off x="2673428"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8128</xdr:rowOff>
    </xdr:from>
    <xdr:to>
      <xdr:col>10</xdr:col>
      <xdr:colOff>165100</xdr:colOff>
      <xdr:row>36</xdr:row>
      <xdr:rowOff>109728</xdr:rowOff>
    </xdr:to>
    <xdr:sp macro="" textlink="">
      <xdr:nvSpPr>
        <xdr:cNvPr id="86" name="楕円 85"/>
        <xdr:cNvSpPr/>
      </xdr:nvSpPr>
      <xdr:spPr>
        <a:xfrm>
          <a:off x="1968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100855</xdr:rowOff>
    </xdr:from>
    <xdr:ext cx="469744" cy="259045"/>
    <xdr:sp macro="" textlink="">
      <xdr:nvSpPr>
        <xdr:cNvPr id="87" name="テキスト ボックス 86"/>
        <xdr:cNvSpPr txBox="1"/>
      </xdr:nvSpPr>
      <xdr:spPr>
        <a:xfrm>
          <a:off x="1784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508</xdr:rowOff>
    </xdr:from>
    <xdr:to>
      <xdr:col>6</xdr:col>
      <xdr:colOff>38100</xdr:colOff>
      <xdr:row>35</xdr:row>
      <xdr:rowOff>102108</xdr:rowOff>
    </xdr:to>
    <xdr:sp macro="" textlink="">
      <xdr:nvSpPr>
        <xdr:cNvPr id="88" name="楕円 87"/>
        <xdr:cNvSpPr/>
      </xdr:nvSpPr>
      <xdr:spPr>
        <a:xfrm>
          <a:off x="1079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93235</xdr:rowOff>
    </xdr:from>
    <xdr:ext cx="469744" cy="259045"/>
    <xdr:sp macro="" textlink="">
      <xdr:nvSpPr>
        <xdr:cNvPr id="89" name="テキスト ボックス 88"/>
        <xdr:cNvSpPr txBox="1"/>
      </xdr:nvSpPr>
      <xdr:spPr>
        <a:xfrm>
          <a:off x="895428" y="60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34963</xdr:rowOff>
    </xdr:from>
    <xdr:to>
      <xdr:col>24</xdr:col>
      <xdr:colOff>63500</xdr:colOff>
      <xdr:row>56</xdr:row>
      <xdr:rowOff>84779</xdr:rowOff>
    </xdr:to>
    <xdr:cxnSp macro="">
      <xdr:nvCxnSpPr>
        <xdr:cNvPr id="119" name="直線コネクタ 118"/>
        <xdr:cNvCxnSpPr/>
      </xdr:nvCxnSpPr>
      <xdr:spPr>
        <a:xfrm flipV="1">
          <a:off x="3797300" y="9464713"/>
          <a:ext cx="838200" cy="22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115149</xdr:rowOff>
    </xdr:from>
    <xdr:ext cx="534377" cy="259045"/>
    <xdr:sp macro="" textlink="">
      <xdr:nvSpPr>
        <xdr:cNvPr id="120" name="総務費平均値テキスト"/>
        <xdr:cNvSpPr txBox="1"/>
      </xdr:nvSpPr>
      <xdr:spPr>
        <a:xfrm>
          <a:off x="4686300" y="920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84779</xdr:rowOff>
    </xdr:from>
    <xdr:to>
      <xdr:col>19</xdr:col>
      <xdr:colOff>177800</xdr:colOff>
      <xdr:row>56</xdr:row>
      <xdr:rowOff>127680</xdr:rowOff>
    </xdr:to>
    <xdr:cxnSp macro="">
      <xdr:nvCxnSpPr>
        <xdr:cNvPr id="122" name="直線コネクタ 121"/>
        <xdr:cNvCxnSpPr/>
      </xdr:nvCxnSpPr>
      <xdr:spPr>
        <a:xfrm flipV="1">
          <a:off x="2908300" y="9685979"/>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85031</xdr:rowOff>
    </xdr:from>
    <xdr:ext cx="534377" cy="259045"/>
    <xdr:sp macro="" textlink="">
      <xdr:nvSpPr>
        <xdr:cNvPr id="124" name="テキスト ボックス 123"/>
        <xdr:cNvSpPr txBox="1"/>
      </xdr:nvSpPr>
      <xdr:spPr>
        <a:xfrm>
          <a:off x="3530111" y="91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63653</xdr:rowOff>
    </xdr:from>
    <xdr:to>
      <xdr:col>15</xdr:col>
      <xdr:colOff>50800</xdr:colOff>
      <xdr:row>56</xdr:row>
      <xdr:rowOff>127680</xdr:rowOff>
    </xdr:to>
    <xdr:cxnSp macro="">
      <xdr:nvCxnSpPr>
        <xdr:cNvPr id="125" name="直線コネクタ 124"/>
        <xdr:cNvCxnSpPr/>
      </xdr:nvCxnSpPr>
      <xdr:spPr>
        <a:xfrm>
          <a:off x="2019300" y="9664853"/>
          <a:ext cx="889000" cy="6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80573</xdr:rowOff>
    </xdr:from>
    <xdr:ext cx="534377" cy="259045"/>
    <xdr:sp macro="" textlink="">
      <xdr:nvSpPr>
        <xdr:cNvPr id="127" name="テキスト ボックス 126"/>
        <xdr:cNvSpPr txBox="1"/>
      </xdr:nvSpPr>
      <xdr:spPr>
        <a:xfrm>
          <a:off x="2641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63653</xdr:rowOff>
    </xdr:from>
    <xdr:to>
      <xdr:col>10</xdr:col>
      <xdr:colOff>114300</xdr:colOff>
      <xdr:row>56</xdr:row>
      <xdr:rowOff>86513</xdr:rowOff>
    </xdr:to>
    <xdr:cxnSp macro="">
      <xdr:nvCxnSpPr>
        <xdr:cNvPr id="128" name="直線コネクタ 127"/>
        <xdr:cNvCxnSpPr/>
      </xdr:nvCxnSpPr>
      <xdr:spPr>
        <a:xfrm flipV="1">
          <a:off x="1130300" y="96648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79621</xdr:rowOff>
    </xdr:from>
    <xdr:ext cx="534377" cy="259045"/>
    <xdr:sp macro="" textlink="">
      <xdr:nvSpPr>
        <xdr:cNvPr id="130" name="テキスト ボックス 129"/>
        <xdr:cNvSpPr txBox="1"/>
      </xdr:nvSpPr>
      <xdr:spPr>
        <a:xfrm>
          <a:off x="1752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12451</xdr:rowOff>
    </xdr:from>
    <xdr:ext cx="534377" cy="259045"/>
    <xdr:sp macro="" textlink="">
      <xdr:nvSpPr>
        <xdr:cNvPr id="132" name="テキスト ボックス 131"/>
        <xdr:cNvSpPr txBox="1"/>
      </xdr:nvSpPr>
      <xdr:spPr>
        <a:xfrm>
          <a:off x="863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155613</xdr:rowOff>
    </xdr:from>
    <xdr:to>
      <xdr:col>24</xdr:col>
      <xdr:colOff>114300</xdr:colOff>
      <xdr:row>55</xdr:row>
      <xdr:rowOff>85763</xdr:rowOff>
    </xdr:to>
    <xdr:sp macro="" textlink="">
      <xdr:nvSpPr>
        <xdr:cNvPr id="138" name="楕円 137"/>
        <xdr:cNvSpPr/>
      </xdr:nvSpPr>
      <xdr:spPr>
        <a:xfrm>
          <a:off x="4584700" y="941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134040</xdr:rowOff>
    </xdr:from>
    <xdr:ext cx="534377" cy="259045"/>
    <xdr:sp macro="" textlink="">
      <xdr:nvSpPr>
        <xdr:cNvPr id="139" name="総務費該当値テキスト"/>
        <xdr:cNvSpPr txBox="1"/>
      </xdr:nvSpPr>
      <xdr:spPr>
        <a:xfrm>
          <a:off x="4686300" y="93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33979</xdr:rowOff>
    </xdr:from>
    <xdr:to>
      <xdr:col>20</xdr:col>
      <xdr:colOff>38100</xdr:colOff>
      <xdr:row>56</xdr:row>
      <xdr:rowOff>135579</xdr:rowOff>
    </xdr:to>
    <xdr:sp macro="" textlink="">
      <xdr:nvSpPr>
        <xdr:cNvPr id="140" name="楕円 139"/>
        <xdr:cNvSpPr/>
      </xdr:nvSpPr>
      <xdr:spPr>
        <a:xfrm>
          <a:off x="3746500" y="96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126706</xdr:rowOff>
    </xdr:from>
    <xdr:ext cx="534377" cy="259045"/>
    <xdr:sp macro="" textlink="">
      <xdr:nvSpPr>
        <xdr:cNvPr id="141" name="テキスト ボックス 140"/>
        <xdr:cNvSpPr txBox="1"/>
      </xdr:nvSpPr>
      <xdr:spPr>
        <a:xfrm>
          <a:off x="3530111" y="97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76880</xdr:rowOff>
    </xdr:from>
    <xdr:to>
      <xdr:col>15</xdr:col>
      <xdr:colOff>101600</xdr:colOff>
      <xdr:row>57</xdr:row>
      <xdr:rowOff>7030</xdr:rowOff>
    </xdr:to>
    <xdr:sp macro="" textlink="">
      <xdr:nvSpPr>
        <xdr:cNvPr id="142" name="楕円 141"/>
        <xdr:cNvSpPr/>
      </xdr:nvSpPr>
      <xdr:spPr>
        <a:xfrm>
          <a:off x="2857500" y="96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169607</xdr:rowOff>
    </xdr:from>
    <xdr:ext cx="534377" cy="259045"/>
    <xdr:sp macro="" textlink="">
      <xdr:nvSpPr>
        <xdr:cNvPr id="143" name="テキスト ボックス 142"/>
        <xdr:cNvSpPr txBox="1"/>
      </xdr:nvSpPr>
      <xdr:spPr>
        <a:xfrm>
          <a:off x="2641111" y="97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12853</xdr:rowOff>
    </xdr:from>
    <xdr:to>
      <xdr:col>10</xdr:col>
      <xdr:colOff>165100</xdr:colOff>
      <xdr:row>56</xdr:row>
      <xdr:rowOff>114453</xdr:rowOff>
    </xdr:to>
    <xdr:sp macro="" textlink="">
      <xdr:nvSpPr>
        <xdr:cNvPr id="144" name="楕円 143"/>
        <xdr:cNvSpPr/>
      </xdr:nvSpPr>
      <xdr:spPr>
        <a:xfrm>
          <a:off x="1968500" y="96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105580</xdr:rowOff>
    </xdr:from>
    <xdr:ext cx="534377" cy="259045"/>
    <xdr:sp macro="" textlink="">
      <xdr:nvSpPr>
        <xdr:cNvPr id="145" name="テキスト ボックス 144"/>
        <xdr:cNvSpPr txBox="1"/>
      </xdr:nvSpPr>
      <xdr:spPr>
        <a:xfrm>
          <a:off x="1752111" y="97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35713</xdr:rowOff>
    </xdr:from>
    <xdr:to>
      <xdr:col>6</xdr:col>
      <xdr:colOff>38100</xdr:colOff>
      <xdr:row>56</xdr:row>
      <xdr:rowOff>137313</xdr:rowOff>
    </xdr:to>
    <xdr:sp macro="" textlink="">
      <xdr:nvSpPr>
        <xdr:cNvPr id="146" name="楕円 145"/>
        <xdr:cNvSpPr/>
      </xdr:nvSpPr>
      <xdr:spPr>
        <a:xfrm>
          <a:off x="1079500" y="96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128440</xdr:rowOff>
    </xdr:from>
    <xdr:ext cx="534377" cy="259045"/>
    <xdr:sp macro="" textlink="">
      <xdr:nvSpPr>
        <xdr:cNvPr id="147" name="テキスト ボックス 146"/>
        <xdr:cNvSpPr txBox="1"/>
      </xdr:nvSpPr>
      <xdr:spPr>
        <a:xfrm>
          <a:off x="863111" y="972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107304</xdr:rowOff>
    </xdr:from>
    <xdr:to>
      <xdr:col>24</xdr:col>
      <xdr:colOff>63500</xdr:colOff>
      <xdr:row>78</xdr:row>
      <xdr:rowOff>14700</xdr:rowOff>
    </xdr:to>
    <xdr:cxnSp macro="">
      <xdr:nvCxnSpPr>
        <xdr:cNvPr id="179" name="直線コネクタ 178"/>
        <xdr:cNvCxnSpPr/>
      </xdr:nvCxnSpPr>
      <xdr:spPr>
        <a:xfrm flipV="1">
          <a:off x="3797300" y="13308954"/>
          <a:ext cx="838200" cy="7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111613</xdr:rowOff>
    </xdr:from>
    <xdr:ext cx="599010" cy="259045"/>
    <xdr:sp macro="" textlink="">
      <xdr:nvSpPr>
        <xdr:cNvPr id="180" name="民生費平均値テキスト"/>
        <xdr:cNvSpPr txBox="1"/>
      </xdr:nvSpPr>
      <xdr:spPr>
        <a:xfrm>
          <a:off x="4686300" y="12798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10716</xdr:rowOff>
    </xdr:from>
    <xdr:to>
      <xdr:col>19</xdr:col>
      <xdr:colOff>177800</xdr:colOff>
      <xdr:row>78</xdr:row>
      <xdr:rowOff>14700</xdr:rowOff>
    </xdr:to>
    <xdr:cxnSp macro="">
      <xdr:nvCxnSpPr>
        <xdr:cNvPr id="182" name="直線コネクタ 181"/>
        <xdr:cNvCxnSpPr/>
      </xdr:nvCxnSpPr>
      <xdr:spPr>
        <a:xfrm>
          <a:off x="2908300" y="13383816"/>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106878</xdr:rowOff>
    </xdr:from>
    <xdr:ext cx="599010" cy="259045"/>
    <xdr:sp macro="" textlink="">
      <xdr:nvSpPr>
        <xdr:cNvPr id="184" name="テキスト ボックス 183"/>
        <xdr:cNvSpPr txBox="1"/>
      </xdr:nvSpPr>
      <xdr:spPr>
        <a:xfrm>
          <a:off x="3497795" y="12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10716</xdr:rowOff>
    </xdr:from>
    <xdr:to>
      <xdr:col>15</xdr:col>
      <xdr:colOff>50800</xdr:colOff>
      <xdr:row>78</xdr:row>
      <xdr:rowOff>25695</xdr:rowOff>
    </xdr:to>
    <xdr:cxnSp macro="">
      <xdr:nvCxnSpPr>
        <xdr:cNvPr id="185" name="直線コネクタ 184"/>
        <xdr:cNvCxnSpPr/>
      </xdr:nvCxnSpPr>
      <xdr:spPr>
        <a:xfrm flipV="1">
          <a:off x="2019300" y="13383816"/>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119484</xdr:rowOff>
    </xdr:from>
    <xdr:ext cx="599010" cy="259045"/>
    <xdr:sp macro="" textlink="">
      <xdr:nvSpPr>
        <xdr:cNvPr id="187" name="テキスト ボックス 186"/>
        <xdr:cNvSpPr txBox="1"/>
      </xdr:nvSpPr>
      <xdr:spPr>
        <a:xfrm>
          <a:off x="2608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25695</xdr:rowOff>
    </xdr:from>
    <xdr:to>
      <xdr:col>10</xdr:col>
      <xdr:colOff>114300</xdr:colOff>
      <xdr:row>78</xdr:row>
      <xdr:rowOff>38550</xdr:rowOff>
    </xdr:to>
    <xdr:cxnSp macro="">
      <xdr:nvCxnSpPr>
        <xdr:cNvPr id="188" name="直線コネクタ 187"/>
        <xdr:cNvCxnSpPr/>
      </xdr:nvCxnSpPr>
      <xdr:spPr>
        <a:xfrm flipV="1">
          <a:off x="1130300" y="13398795"/>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158455</xdr:rowOff>
    </xdr:from>
    <xdr:ext cx="599010" cy="259045"/>
    <xdr:sp macro="" textlink="">
      <xdr:nvSpPr>
        <xdr:cNvPr id="190" name="テキスト ボックス 189"/>
        <xdr:cNvSpPr txBox="1"/>
      </xdr:nvSpPr>
      <xdr:spPr>
        <a:xfrm>
          <a:off x="1719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33378</xdr:rowOff>
    </xdr:from>
    <xdr:ext cx="599010" cy="259045"/>
    <xdr:sp macro="" textlink="">
      <xdr:nvSpPr>
        <xdr:cNvPr id="192" name="テキスト ボックス 191"/>
        <xdr:cNvSpPr txBox="1"/>
      </xdr:nvSpPr>
      <xdr:spPr>
        <a:xfrm>
          <a:off x="830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56504</xdr:rowOff>
    </xdr:from>
    <xdr:to>
      <xdr:col>24</xdr:col>
      <xdr:colOff>114300</xdr:colOff>
      <xdr:row>77</xdr:row>
      <xdr:rowOff>158104</xdr:rowOff>
    </xdr:to>
    <xdr:sp macro="" textlink="">
      <xdr:nvSpPr>
        <xdr:cNvPr id="198" name="楕円 197"/>
        <xdr:cNvSpPr/>
      </xdr:nvSpPr>
      <xdr:spPr>
        <a:xfrm>
          <a:off x="4584700" y="132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142881</xdr:rowOff>
    </xdr:from>
    <xdr:ext cx="599010" cy="259045"/>
    <xdr:sp macro="" textlink="">
      <xdr:nvSpPr>
        <xdr:cNvPr id="199" name="民生費該当値テキスト"/>
        <xdr:cNvSpPr txBox="1"/>
      </xdr:nvSpPr>
      <xdr:spPr>
        <a:xfrm>
          <a:off x="4686300" y="1317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135350</xdr:rowOff>
    </xdr:from>
    <xdr:to>
      <xdr:col>20</xdr:col>
      <xdr:colOff>38100</xdr:colOff>
      <xdr:row>78</xdr:row>
      <xdr:rowOff>65500</xdr:rowOff>
    </xdr:to>
    <xdr:sp macro="" textlink="">
      <xdr:nvSpPr>
        <xdr:cNvPr id="200" name="楕円 199"/>
        <xdr:cNvSpPr/>
      </xdr:nvSpPr>
      <xdr:spPr>
        <a:xfrm>
          <a:off x="3746500" y="133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56627</xdr:rowOff>
    </xdr:from>
    <xdr:ext cx="599010" cy="259045"/>
    <xdr:sp macro="" textlink="">
      <xdr:nvSpPr>
        <xdr:cNvPr id="201" name="テキスト ボックス 200"/>
        <xdr:cNvSpPr txBox="1"/>
      </xdr:nvSpPr>
      <xdr:spPr>
        <a:xfrm>
          <a:off x="3497795" y="1342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131366</xdr:rowOff>
    </xdr:from>
    <xdr:to>
      <xdr:col>15</xdr:col>
      <xdr:colOff>101600</xdr:colOff>
      <xdr:row>78</xdr:row>
      <xdr:rowOff>61516</xdr:rowOff>
    </xdr:to>
    <xdr:sp macro="" textlink="">
      <xdr:nvSpPr>
        <xdr:cNvPr id="202" name="楕円 201"/>
        <xdr:cNvSpPr/>
      </xdr:nvSpPr>
      <xdr:spPr>
        <a:xfrm>
          <a:off x="2857500" y="133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52643</xdr:rowOff>
    </xdr:from>
    <xdr:ext cx="599010" cy="259045"/>
    <xdr:sp macro="" textlink="">
      <xdr:nvSpPr>
        <xdr:cNvPr id="203" name="テキスト ボックス 202"/>
        <xdr:cNvSpPr txBox="1"/>
      </xdr:nvSpPr>
      <xdr:spPr>
        <a:xfrm>
          <a:off x="2608795" y="1342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146345</xdr:rowOff>
    </xdr:from>
    <xdr:to>
      <xdr:col>10</xdr:col>
      <xdr:colOff>165100</xdr:colOff>
      <xdr:row>78</xdr:row>
      <xdr:rowOff>76495</xdr:rowOff>
    </xdr:to>
    <xdr:sp macro="" textlink="">
      <xdr:nvSpPr>
        <xdr:cNvPr id="204" name="楕円 203"/>
        <xdr:cNvSpPr/>
      </xdr:nvSpPr>
      <xdr:spPr>
        <a:xfrm>
          <a:off x="1968500" y="1334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67622</xdr:rowOff>
    </xdr:from>
    <xdr:ext cx="599010" cy="259045"/>
    <xdr:sp macro="" textlink="">
      <xdr:nvSpPr>
        <xdr:cNvPr id="205" name="テキスト ボックス 204"/>
        <xdr:cNvSpPr txBox="1"/>
      </xdr:nvSpPr>
      <xdr:spPr>
        <a:xfrm>
          <a:off x="1719795" y="1344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159200</xdr:rowOff>
    </xdr:from>
    <xdr:to>
      <xdr:col>6</xdr:col>
      <xdr:colOff>38100</xdr:colOff>
      <xdr:row>78</xdr:row>
      <xdr:rowOff>89350</xdr:rowOff>
    </xdr:to>
    <xdr:sp macro="" textlink="">
      <xdr:nvSpPr>
        <xdr:cNvPr id="206" name="楕円 205"/>
        <xdr:cNvSpPr/>
      </xdr:nvSpPr>
      <xdr:spPr>
        <a:xfrm>
          <a:off x="1079500" y="133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80477</xdr:rowOff>
    </xdr:from>
    <xdr:ext cx="599010" cy="259045"/>
    <xdr:sp macro="" textlink="">
      <xdr:nvSpPr>
        <xdr:cNvPr id="207" name="テキスト ボックス 206"/>
        <xdr:cNvSpPr txBox="1"/>
      </xdr:nvSpPr>
      <xdr:spPr>
        <a:xfrm>
          <a:off x="830795" y="1345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124079</xdr:rowOff>
    </xdr:from>
    <xdr:to>
      <xdr:col>24</xdr:col>
      <xdr:colOff>63500</xdr:colOff>
      <xdr:row>93</xdr:row>
      <xdr:rowOff>150234</xdr:rowOff>
    </xdr:to>
    <xdr:cxnSp macro="">
      <xdr:nvCxnSpPr>
        <xdr:cNvPr id="237" name="直線コネクタ 236"/>
        <xdr:cNvCxnSpPr/>
      </xdr:nvCxnSpPr>
      <xdr:spPr>
        <a:xfrm flipV="1">
          <a:off x="3797300" y="16068929"/>
          <a:ext cx="8382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121753</xdr:rowOff>
    </xdr:from>
    <xdr:ext cx="534377" cy="259045"/>
    <xdr:sp macro="" textlink="">
      <xdr:nvSpPr>
        <xdr:cNvPr id="238" name="衛生費平均値テキスト"/>
        <xdr:cNvSpPr txBox="1"/>
      </xdr:nvSpPr>
      <xdr:spPr>
        <a:xfrm>
          <a:off x="4686300" y="165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150234</xdr:rowOff>
    </xdr:from>
    <xdr:to>
      <xdr:col>19</xdr:col>
      <xdr:colOff>177800</xdr:colOff>
      <xdr:row>95</xdr:row>
      <xdr:rowOff>55442</xdr:rowOff>
    </xdr:to>
    <xdr:cxnSp macro="">
      <xdr:nvCxnSpPr>
        <xdr:cNvPr id="240" name="直線コネクタ 239"/>
        <xdr:cNvCxnSpPr/>
      </xdr:nvCxnSpPr>
      <xdr:spPr>
        <a:xfrm flipV="1">
          <a:off x="2908300" y="16095084"/>
          <a:ext cx="889000" cy="24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110989</xdr:rowOff>
    </xdr:from>
    <xdr:ext cx="534377" cy="259045"/>
    <xdr:sp macro="" textlink="">
      <xdr:nvSpPr>
        <xdr:cNvPr id="242" name="テキスト ボックス 241"/>
        <xdr:cNvSpPr txBox="1"/>
      </xdr:nvSpPr>
      <xdr:spPr>
        <a:xfrm>
          <a:off x="3530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55442</xdr:rowOff>
    </xdr:from>
    <xdr:to>
      <xdr:col>15</xdr:col>
      <xdr:colOff>50800</xdr:colOff>
      <xdr:row>95</xdr:row>
      <xdr:rowOff>115258</xdr:rowOff>
    </xdr:to>
    <xdr:cxnSp macro="">
      <xdr:nvCxnSpPr>
        <xdr:cNvPr id="243" name="直線コネクタ 242"/>
        <xdr:cNvCxnSpPr/>
      </xdr:nvCxnSpPr>
      <xdr:spPr>
        <a:xfrm flipV="1">
          <a:off x="2019300" y="16343192"/>
          <a:ext cx="889000" cy="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140194</xdr:rowOff>
    </xdr:from>
    <xdr:ext cx="534377" cy="259045"/>
    <xdr:sp macro="" textlink="">
      <xdr:nvSpPr>
        <xdr:cNvPr id="245" name="テキスト ボックス 244"/>
        <xdr:cNvSpPr txBox="1"/>
      </xdr:nvSpPr>
      <xdr:spPr>
        <a:xfrm>
          <a:off x="2641111" y="167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115258</xdr:rowOff>
    </xdr:from>
    <xdr:to>
      <xdr:col>10</xdr:col>
      <xdr:colOff>114300</xdr:colOff>
      <xdr:row>95</xdr:row>
      <xdr:rowOff>155930</xdr:rowOff>
    </xdr:to>
    <xdr:cxnSp macro="">
      <xdr:nvCxnSpPr>
        <xdr:cNvPr id="246" name="直線コネクタ 245"/>
        <xdr:cNvCxnSpPr/>
      </xdr:nvCxnSpPr>
      <xdr:spPr>
        <a:xfrm flipV="1">
          <a:off x="1130300" y="16403008"/>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148956</xdr:rowOff>
    </xdr:from>
    <xdr:ext cx="534377" cy="259045"/>
    <xdr:sp macro="" textlink="">
      <xdr:nvSpPr>
        <xdr:cNvPr id="248" name="テキスト ボックス 247"/>
        <xdr:cNvSpPr txBox="1"/>
      </xdr:nvSpPr>
      <xdr:spPr>
        <a:xfrm>
          <a:off x="1752111" y="167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367</xdr:rowOff>
    </xdr:from>
    <xdr:ext cx="534377" cy="259045"/>
    <xdr:sp macro="" textlink="">
      <xdr:nvSpPr>
        <xdr:cNvPr id="250" name="テキスト ボックス 249"/>
        <xdr:cNvSpPr txBox="1"/>
      </xdr:nvSpPr>
      <xdr:spPr>
        <a:xfrm>
          <a:off x="863111" y="168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73279</xdr:rowOff>
    </xdr:from>
    <xdr:to>
      <xdr:col>24</xdr:col>
      <xdr:colOff>114300</xdr:colOff>
      <xdr:row>94</xdr:row>
      <xdr:rowOff>3429</xdr:rowOff>
    </xdr:to>
    <xdr:sp macro="" textlink="">
      <xdr:nvSpPr>
        <xdr:cNvPr id="256" name="楕円 255"/>
        <xdr:cNvSpPr/>
      </xdr:nvSpPr>
      <xdr:spPr>
        <a:xfrm>
          <a:off x="4584700" y="160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96156</xdr:rowOff>
    </xdr:from>
    <xdr:ext cx="534377" cy="259045"/>
    <xdr:sp macro="" textlink="">
      <xdr:nvSpPr>
        <xdr:cNvPr id="257" name="衛生費該当値テキスト"/>
        <xdr:cNvSpPr txBox="1"/>
      </xdr:nvSpPr>
      <xdr:spPr>
        <a:xfrm>
          <a:off x="4686300" y="1586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99434</xdr:rowOff>
    </xdr:from>
    <xdr:to>
      <xdr:col>20</xdr:col>
      <xdr:colOff>38100</xdr:colOff>
      <xdr:row>94</xdr:row>
      <xdr:rowOff>29584</xdr:rowOff>
    </xdr:to>
    <xdr:sp macro="" textlink="">
      <xdr:nvSpPr>
        <xdr:cNvPr id="258" name="楕円 257"/>
        <xdr:cNvSpPr/>
      </xdr:nvSpPr>
      <xdr:spPr>
        <a:xfrm>
          <a:off x="3746500" y="1604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46111</xdr:rowOff>
    </xdr:from>
    <xdr:ext cx="534377" cy="259045"/>
    <xdr:sp macro="" textlink="">
      <xdr:nvSpPr>
        <xdr:cNvPr id="259" name="テキスト ボックス 258"/>
        <xdr:cNvSpPr txBox="1"/>
      </xdr:nvSpPr>
      <xdr:spPr>
        <a:xfrm>
          <a:off x="3530111" y="1581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4642</xdr:rowOff>
    </xdr:from>
    <xdr:to>
      <xdr:col>15</xdr:col>
      <xdr:colOff>101600</xdr:colOff>
      <xdr:row>95</xdr:row>
      <xdr:rowOff>106242</xdr:rowOff>
    </xdr:to>
    <xdr:sp macro="" textlink="">
      <xdr:nvSpPr>
        <xdr:cNvPr id="260" name="楕円 259"/>
        <xdr:cNvSpPr/>
      </xdr:nvSpPr>
      <xdr:spPr>
        <a:xfrm>
          <a:off x="2857500" y="162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122769</xdr:rowOff>
    </xdr:from>
    <xdr:ext cx="534377" cy="259045"/>
    <xdr:sp macro="" textlink="">
      <xdr:nvSpPr>
        <xdr:cNvPr id="261" name="テキスト ボックス 260"/>
        <xdr:cNvSpPr txBox="1"/>
      </xdr:nvSpPr>
      <xdr:spPr>
        <a:xfrm>
          <a:off x="2641111" y="160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64458</xdr:rowOff>
    </xdr:from>
    <xdr:to>
      <xdr:col>10</xdr:col>
      <xdr:colOff>165100</xdr:colOff>
      <xdr:row>95</xdr:row>
      <xdr:rowOff>166058</xdr:rowOff>
    </xdr:to>
    <xdr:sp macro="" textlink="">
      <xdr:nvSpPr>
        <xdr:cNvPr id="262" name="楕円 261"/>
        <xdr:cNvSpPr/>
      </xdr:nvSpPr>
      <xdr:spPr>
        <a:xfrm>
          <a:off x="1968500" y="163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11135</xdr:rowOff>
    </xdr:from>
    <xdr:ext cx="534377" cy="259045"/>
    <xdr:sp macro="" textlink="">
      <xdr:nvSpPr>
        <xdr:cNvPr id="263" name="テキスト ボックス 262"/>
        <xdr:cNvSpPr txBox="1"/>
      </xdr:nvSpPr>
      <xdr:spPr>
        <a:xfrm>
          <a:off x="1752111" y="1612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105130</xdr:rowOff>
    </xdr:from>
    <xdr:to>
      <xdr:col>6</xdr:col>
      <xdr:colOff>38100</xdr:colOff>
      <xdr:row>96</xdr:row>
      <xdr:rowOff>35280</xdr:rowOff>
    </xdr:to>
    <xdr:sp macro="" textlink="">
      <xdr:nvSpPr>
        <xdr:cNvPr id="264" name="楕円 263"/>
        <xdr:cNvSpPr/>
      </xdr:nvSpPr>
      <xdr:spPr>
        <a:xfrm>
          <a:off x="1079500" y="163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51807</xdr:rowOff>
    </xdr:from>
    <xdr:ext cx="534377" cy="259045"/>
    <xdr:sp macro="" textlink="">
      <xdr:nvSpPr>
        <xdr:cNvPr id="265" name="テキスト ボックス 264"/>
        <xdr:cNvSpPr txBox="1"/>
      </xdr:nvSpPr>
      <xdr:spPr>
        <a:xfrm>
          <a:off x="863111" y="161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7620</xdr:rowOff>
    </xdr:from>
    <xdr:to>
      <xdr:col>55</xdr:col>
      <xdr:colOff>0</xdr:colOff>
      <xdr:row>39</xdr:row>
      <xdr:rowOff>8001</xdr:rowOff>
    </xdr:to>
    <xdr:cxnSp macro="">
      <xdr:nvCxnSpPr>
        <xdr:cNvPr id="294" name="直線コネクタ 293"/>
        <xdr:cNvCxnSpPr/>
      </xdr:nvCxnSpPr>
      <xdr:spPr>
        <a:xfrm flipV="1">
          <a:off x="9639300" y="669417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169164</xdr:rowOff>
    </xdr:from>
    <xdr:to>
      <xdr:col>50</xdr:col>
      <xdr:colOff>114300</xdr:colOff>
      <xdr:row>39</xdr:row>
      <xdr:rowOff>8001</xdr:rowOff>
    </xdr:to>
    <xdr:cxnSp macro="">
      <xdr:nvCxnSpPr>
        <xdr:cNvPr id="297" name="直線コネクタ 296"/>
        <xdr:cNvCxnSpPr/>
      </xdr:nvCxnSpPr>
      <xdr:spPr>
        <a:xfrm>
          <a:off x="8750300" y="668426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139573</xdr:rowOff>
    </xdr:from>
    <xdr:to>
      <xdr:col>45</xdr:col>
      <xdr:colOff>177800</xdr:colOff>
      <xdr:row>38</xdr:row>
      <xdr:rowOff>169164</xdr:rowOff>
    </xdr:to>
    <xdr:cxnSp macro="">
      <xdr:nvCxnSpPr>
        <xdr:cNvPr id="300" name="直線コネクタ 299"/>
        <xdr:cNvCxnSpPr/>
      </xdr:nvCxnSpPr>
      <xdr:spPr>
        <a:xfrm>
          <a:off x="7861300" y="6654673"/>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114300</xdr:rowOff>
    </xdr:from>
    <xdr:to>
      <xdr:col>41</xdr:col>
      <xdr:colOff>50800</xdr:colOff>
      <xdr:row>38</xdr:row>
      <xdr:rowOff>139573</xdr:rowOff>
    </xdr:to>
    <xdr:cxnSp macro="">
      <xdr:nvCxnSpPr>
        <xdr:cNvPr id="303" name="直線コネクタ 302"/>
        <xdr:cNvCxnSpPr/>
      </xdr:nvCxnSpPr>
      <xdr:spPr>
        <a:xfrm>
          <a:off x="6972300" y="6286500"/>
          <a:ext cx="889000" cy="3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57421</xdr:rowOff>
    </xdr:from>
    <xdr:ext cx="469744" cy="259045"/>
    <xdr:sp macro="" textlink="">
      <xdr:nvSpPr>
        <xdr:cNvPr id="307" name="テキスト ボックス 306"/>
        <xdr:cNvSpPr txBox="1"/>
      </xdr:nvSpPr>
      <xdr:spPr>
        <a:xfrm>
          <a:off x="6737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313" name="楕円 312"/>
        <xdr:cNvSpPr/>
      </xdr:nvSpPr>
      <xdr:spPr>
        <a:xfrm>
          <a:off x="10426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43197</xdr:rowOff>
    </xdr:from>
    <xdr:ext cx="378565" cy="259045"/>
    <xdr:sp macro="" textlink="">
      <xdr:nvSpPr>
        <xdr:cNvPr id="314" name="労働費該当値テキスト"/>
        <xdr:cNvSpPr txBox="1"/>
      </xdr:nvSpPr>
      <xdr:spPr>
        <a:xfrm>
          <a:off x="10528300" y="6558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128651</xdr:rowOff>
    </xdr:from>
    <xdr:to>
      <xdr:col>50</xdr:col>
      <xdr:colOff>165100</xdr:colOff>
      <xdr:row>39</xdr:row>
      <xdr:rowOff>58801</xdr:rowOff>
    </xdr:to>
    <xdr:sp macro="" textlink="">
      <xdr:nvSpPr>
        <xdr:cNvPr id="315" name="楕円 314"/>
        <xdr:cNvSpPr/>
      </xdr:nvSpPr>
      <xdr:spPr>
        <a:xfrm>
          <a:off x="9588500" y="66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49928</xdr:rowOff>
    </xdr:from>
    <xdr:ext cx="378565" cy="259045"/>
    <xdr:sp macro="" textlink="">
      <xdr:nvSpPr>
        <xdr:cNvPr id="316" name="テキスト ボックス 315"/>
        <xdr:cNvSpPr txBox="1"/>
      </xdr:nvSpPr>
      <xdr:spPr>
        <a:xfrm>
          <a:off x="9450017" y="6736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118364</xdr:rowOff>
    </xdr:from>
    <xdr:to>
      <xdr:col>46</xdr:col>
      <xdr:colOff>38100</xdr:colOff>
      <xdr:row>39</xdr:row>
      <xdr:rowOff>48514</xdr:rowOff>
    </xdr:to>
    <xdr:sp macro="" textlink="">
      <xdr:nvSpPr>
        <xdr:cNvPr id="317" name="楕円 316"/>
        <xdr:cNvSpPr/>
      </xdr:nvSpPr>
      <xdr:spPr>
        <a:xfrm>
          <a:off x="8699500" y="66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39641</xdr:rowOff>
    </xdr:from>
    <xdr:ext cx="378565" cy="259045"/>
    <xdr:sp macro="" textlink="">
      <xdr:nvSpPr>
        <xdr:cNvPr id="318" name="テキスト ボックス 317"/>
        <xdr:cNvSpPr txBox="1"/>
      </xdr:nvSpPr>
      <xdr:spPr>
        <a:xfrm>
          <a:off x="8561017" y="672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88773</xdr:rowOff>
    </xdr:from>
    <xdr:to>
      <xdr:col>41</xdr:col>
      <xdr:colOff>101600</xdr:colOff>
      <xdr:row>39</xdr:row>
      <xdr:rowOff>18923</xdr:rowOff>
    </xdr:to>
    <xdr:sp macro="" textlink="">
      <xdr:nvSpPr>
        <xdr:cNvPr id="319" name="楕円 318"/>
        <xdr:cNvSpPr/>
      </xdr:nvSpPr>
      <xdr:spPr>
        <a:xfrm>
          <a:off x="7810500" y="66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10050</xdr:rowOff>
    </xdr:from>
    <xdr:ext cx="378565" cy="259045"/>
    <xdr:sp macro="" textlink="">
      <xdr:nvSpPr>
        <xdr:cNvPr id="320" name="テキスト ボックス 319"/>
        <xdr:cNvSpPr txBox="1"/>
      </xdr:nvSpPr>
      <xdr:spPr>
        <a:xfrm>
          <a:off x="7672017" y="6696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63500</xdr:rowOff>
    </xdr:from>
    <xdr:to>
      <xdr:col>36</xdr:col>
      <xdr:colOff>165100</xdr:colOff>
      <xdr:row>36</xdr:row>
      <xdr:rowOff>165100</xdr:rowOff>
    </xdr:to>
    <xdr:sp macro="" textlink="">
      <xdr:nvSpPr>
        <xdr:cNvPr id="321" name="楕円 320"/>
        <xdr:cNvSpPr/>
      </xdr:nvSpPr>
      <xdr:spPr>
        <a:xfrm>
          <a:off x="692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10177</xdr:rowOff>
    </xdr:from>
    <xdr:ext cx="469744" cy="259045"/>
    <xdr:sp macro="" textlink="">
      <xdr:nvSpPr>
        <xdr:cNvPr id="322" name="テキスト ボックス 321"/>
        <xdr:cNvSpPr txBox="1"/>
      </xdr:nvSpPr>
      <xdr:spPr>
        <a:xfrm>
          <a:off x="6737428"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168184</xdr:rowOff>
    </xdr:from>
    <xdr:to>
      <xdr:col>55</xdr:col>
      <xdr:colOff>0</xdr:colOff>
      <xdr:row>56</xdr:row>
      <xdr:rowOff>36053</xdr:rowOff>
    </xdr:to>
    <xdr:cxnSp macro="">
      <xdr:nvCxnSpPr>
        <xdr:cNvPr id="349" name="直線コネクタ 348"/>
        <xdr:cNvCxnSpPr/>
      </xdr:nvCxnSpPr>
      <xdr:spPr>
        <a:xfrm flipV="1">
          <a:off x="9639300" y="9597934"/>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149326</xdr:rowOff>
    </xdr:from>
    <xdr:ext cx="534377" cy="259045"/>
    <xdr:sp macro="" textlink="">
      <xdr:nvSpPr>
        <xdr:cNvPr id="350" name="農林水産業費平均値テキスト"/>
        <xdr:cNvSpPr txBox="1"/>
      </xdr:nvSpPr>
      <xdr:spPr>
        <a:xfrm>
          <a:off x="10528300" y="9579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10313</xdr:rowOff>
    </xdr:from>
    <xdr:to>
      <xdr:col>50</xdr:col>
      <xdr:colOff>114300</xdr:colOff>
      <xdr:row>56</xdr:row>
      <xdr:rowOff>36053</xdr:rowOff>
    </xdr:to>
    <xdr:cxnSp macro="">
      <xdr:nvCxnSpPr>
        <xdr:cNvPr id="352" name="直線コネクタ 351"/>
        <xdr:cNvCxnSpPr/>
      </xdr:nvCxnSpPr>
      <xdr:spPr>
        <a:xfrm>
          <a:off x="8750300" y="9611513"/>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85935</xdr:rowOff>
    </xdr:from>
    <xdr:ext cx="534377" cy="259045"/>
    <xdr:sp macro="" textlink="">
      <xdr:nvSpPr>
        <xdr:cNvPr id="354" name="テキスト ボックス 353"/>
        <xdr:cNvSpPr txBox="1"/>
      </xdr:nvSpPr>
      <xdr:spPr>
        <a:xfrm>
          <a:off x="9372111" y="96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10313</xdr:rowOff>
    </xdr:from>
    <xdr:to>
      <xdr:col>45</xdr:col>
      <xdr:colOff>177800</xdr:colOff>
      <xdr:row>56</xdr:row>
      <xdr:rowOff>38064</xdr:rowOff>
    </xdr:to>
    <xdr:cxnSp macro="">
      <xdr:nvCxnSpPr>
        <xdr:cNvPr id="355" name="直線コネクタ 354"/>
        <xdr:cNvCxnSpPr/>
      </xdr:nvCxnSpPr>
      <xdr:spPr>
        <a:xfrm flipV="1">
          <a:off x="7861300" y="9611513"/>
          <a:ext cx="889000" cy="2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71899</xdr:rowOff>
    </xdr:from>
    <xdr:ext cx="534377" cy="259045"/>
    <xdr:sp macro="" textlink="">
      <xdr:nvSpPr>
        <xdr:cNvPr id="357" name="テキスト ボックス 356"/>
        <xdr:cNvSpPr txBox="1"/>
      </xdr:nvSpPr>
      <xdr:spPr>
        <a:xfrm>
          <a:off x="8483111" y="96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38064</xdr:rowOff>
    </xdr:from>
    <xdr:to>
      <xdr:col>41</xdr:col>
      <xdr:colOff>50800</xdr:colOff>
      <xdr:row>56</xdr:row>
      <xdr:rowOff>75464</xdr:rowOff>
    </xdr:to>
    <xdr:cxnSp macro="">
      <xdr:nvCxnSpPr>
        <xdr:cNvPr id="358" name="直線コネクタ 357"/>
        <xdr:cNvCxnSpPr/>
      </xdr:nvCxnSpPr>
      <xdr:spPr>
        <a:xfrm flipV="1">
          <a:off x="6972300" y="9639264"/>
          <a:ext cx="889000" cy="3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125185</xdr:rowOff>
    </xdr:from>
    <xdr:ext cx="534377" cy="259045"/>
    <xdr:sp macro="" textlink="">
      <xdr:nvSpPr>
        <xdr:cNvPr id="360" name="テキスト ボックス 359"/>
        <xdr:cNvSpPr txBox="1"/>
      </xdr:nvSpPr>
      <xdr:spPr>
        <a:xfrm>
          <a:off x="7594111" y="972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62" name="テキスト ボックス 361"/>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117384</xdr:rowOff>
    </xdr:from>
    <xdr:to>
      <xdr:col>55</xdr:col>
      <xdr:colOff>50800</xdr:colOff>
      <xdr:row>56</xdr:row>
      <xdr:rowOff>47534</xdr:rowOff>
    </xdr:to>
    <xdr:sp macro="" textlink="">
      <xdr:nvSpPr>
        <xdr:cNvPr id="368" name="楕円 367"/>
        <xdr:cNvSpPr/>
      </xdr:nvSpPr>
      <xdr:spPr>
        <a:xfrm>
          <a:off x="104267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140261</xdr:rowOff>
    </xdr:from>
    <xdr:ext cx="534377" cy="259045"/>
    <xdr:sp macro="" textlink="">
      <xdr:nvSpPr>
        <xdr:cNvPr id="369" name="農林水産業費該当値テキスト"/>
        <xdr:cNvSpPr txBox="1"/>
      </xdr:nvSpPr>
      <xdr:spPr>
        <a:xfrm>
          <a:off x="10528300" y="93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156703</xdr:rowOff>
    </xdr:from>
    <xdr:to>
      <xdr:col>50</xdr:col>
      <xdr:colOff>165100</xdr:colOff>
      <xdr:row>56</xdr:row>
      <xdr:rowOff>86853</xdr:rowOff>
    </xdr:to>
    <xdr:sp macro="" textlink="">
      <xdr:nvSpPr>
        <xdr:cNvPr id="370" name="楕円 369"/>
        <xdr:cNvSpPr/>
      </xdr:nvSpPr>
      <xdr:spPr>
        <a:xfrm>
          <a:off x="9588500" y="95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103380</xdr:rowOff>
    </xdr:from>
    <xdr:ext cx="534377" cy="259045"/>
    <xdr:sp macro="" textlink="">
      <xdr:nvSpPr>
        <xdr:cNvPr id="371" name="テキスト ボックス 370"/>
        <xdr:cNvSpPr txBox="1"/>
      </xdr:nvSpPr>
      <xdr:spPr>
        <a:xfrm>
          <a:off x="9372111" y="93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130963</xdr:rowOff>
    </xdr:from>
    <xdr:to>
      <xdr:col>46</xdr:col>
      <xdr:colOff>38100</xdr:colOff>
      <xdr:row>56</xdr:row>
      <xdr:rowOff>61113</xdr:rowOff>
    </xdr:to>
    <xdr:sp macro="" textlink="">
      <xdr:nvSpPr>
        <xdr:cNvPr id="372" name="楕円 371"/>
        <xdr:cNvSpPr/>
      </xdr:nvSpPr>
      <xdr:spPr>
        <a:xfrm>
          <a:off x="8699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77640</xdr:rowOff>
    </xdr:from>
    <xdr:ext cx="534377" cy="259045"/>
    <xdr:sp macro="" textlink="">
      <xdr:nvSpPr>
        <xdr:cNvPr id="373" name="テキスト ボックス 372"/>
        <xdr:cNvSpPr txBox="1"/>
      </xdr:nvSpPr>
      <xdr:spPr>
        <a:xfrm>
          <a:off x="8483111" y="9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158714</xdr:rowOff>
    </xdr:from>
    <xdr:to>
      <xdr:col>41</xdr:col>
      <xdr:colOff>101600</xdr:colOff>
      <xdr:row>56</xdr:row>
      <xdr:rowOff>88864</xdr:rowOff>
    </xdr:to>
    <xdr:sp macro="" textlink="">
      <xdr:nvSpPr>
        <xdr:cNvPr id="374" name="楕円 373"/>
        <xdr:cNvSpPr/>
      </xdr:nvSpPr>
      <xdr:spPr>
        <a:xfrm>
          <a:off x="7810500" y="958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105391</xdr:rowOff>
    </xdr:from>
    <xdr:ext cx="534377" cy="259045"/>
    <xdr:sp macro="" textlink="">
      <xdr:nvSpPr>
        <xdr:cNvPr id="375" name="テキスト ボックス 374"/>
        <xdr:cNvSpPr txBox="1"/>
      </xdr:nvSpPr>
      <xdr:spPr>
        <a:xfrm>
          <a:off x="7594111" y="936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24664</xdr:rowOff>
    </xdr:from>
    <xdr:to>
      <xdr:col>36</xdr:col>
      <xdr:colOff>165100</xdr:colOff>
      <xdr:row>56</xdr:row>
      <xdr:rowOff>126264</xdr:rowOff>
    </xdr:to>
    <xdr:sp macro="" textlink="">
      <xdr:nvSpPr>
        <xdr:cNvPr id="376" name="楕円 375"/>
        <xdr:cNvSpPr/>
      </xdr:nvSpPr>
      <xdr:spPr>
        <a:xfrm>
          <a:off x="6921500" y="9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142791</xdr:rowOff>
    </xdr:from>
    <xdr:ext cx="534377" cy="259045"/>
    <xdr:sp macro="" textlink="">
      <xdr:nvSpPr>
        <xdr:cNvPr id="377" name="テキスト ボックス 376"/>
        <xdr:cNvSpPr txBox="1"/>
      </xdr:nvSpPr>
      <xdr:spPr>
        <a:xfrm>
          <a:off x="6705111" y="94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128792</xdr:rowOff>
    </xdr:from>
    <xdr:to>
      <xdr:col>55</xdr:col>
      <xdr:colOff>0</xdr:colOff>
      <xdr:row>77</xdr:row>
      <xdr:rowOff>58972</xdr:rowOff>
    </xdr:to>
    <xdr:cxnSp macro="">
      <xdr:nvCxnSpPr>
        <xdr:cNvPr id="408" name="直線コネクタ 407"/>
        <xdr:cNvCxnSpPr/>
      </xdr:nvCxnSpPr>
      <xdr:spPr>
        <a:xfrm flipV="1">
          <a:off x="9639300" y="13158992"/>
          <a:ext cx="838200" cy="10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94469</xdr:rowOff>
    </xdr:from>
    <xdr:ext cx="534377" cy="259045"/>
    <xdr:sp macro="" textlink="">
      <xdr:nvSpPr>
        <xdr:cNvPr id="409" name="商工費平均値テキスト"/>
        <xdr:cNvSpPr txBox="1"/>
      </xdr:nvSpPr>
      <xdr:spPr>
        <a:xfrm>
          <a:off x="10528300" y="12953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57437</xdr:rowOff>
    </xdr:from>
    <xdr:to>
      <xdr:col>50</xdr:col>
      <xdr:colOff>114300</xdr:colOff>
      <xdr:row>77</xdr:row>
      <xdr:rowOff>58972</xdr:rowOff>
    </xdr:to>
    <xdr:cxnSp macro="">
      <xdr:nvCxnSpPr>
        <xdr:cNvPr id="411" name="直線コネクタ 410"/>
        <xdr:cNvCxnSpPr/>
      </xdr:nvCxnSpPr>
      <xdr:spPr>
        <a:xfrm>
          <a:off x="8750300" y="13259087"/>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91094</xdr:rowOff>
    </xdr:from>
    <xdr:ext cx="534377" cy="259045"/>
    <xdr:sp macro="" textlink="">
      <xdr:nvSpPr>
        <xdr:cNvPr id="413" name="テキスト ボックス 412"/>
        <xdr:cNvSpPr txBox="1"/>
      </xdr:nvSpPr>
      <xdr:spPr>
        <a:xfrm>
          <a:off x="9372111" y="129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133789</xdr:rowOff>
    </xdr:from>
    <xdr:to>
      <xdr:col>45</xdr:col>
      <xdr:colOff>177800</xdr:colOff>
      <xdr:row>77</xdr:row>
      <xdr:rowOff>57437</xdr:rowOff>
    </xdr:to>
    <xdr:cxnSp macro="">
      <xdr:nvCxnSpPr>
        <xdr:cNvPr id="414" name="直線コネクタ 413"/>
        <xdr:cNvCxnSpPr/>
      </xdr:nvCxnSpPr>
      <xdr:spPr>
        <a:xfrm>
          <a:off x="7861300" y="12992539"/>
          <a:ext cx="889000" cy="2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84400</xdr:rowOff>
    </xdr:from>
    <xdr:ext cx="534377" cy="259045"/>
    <xdr:sp macro="" textlink="">
      <xdr:nvSpPr>
        <xdr:cNvPr id="416" name="テキスト ボックス 415"/>
        <xdr:cNvSpPr txBox="1"/>
      </xdr:nvSpPr>
      <xdr:spPr>
        <a:xfrm>
          <a:off x="8483111" y="129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133789</xdr:rowOff>
    </xdr:from>
    <xdr:to>
      <xdr:col>41</xdr:col>
      <xdr:colOff>50800</xdr:colOff>
      <xdr:row>76</xdr:row>
      <xdr:rowOff>128042</xdr:rowOff>
    </xdr:to>
    <xdr:cxnSp macro="">
      <xdr:nvCxnSpPr>
        <xdr:cNvPr id="417" name="直線コネクタ 416"/>
        <xdr:cNvCxnSpPr/>
      </xdr:nvCxnSpPr>
      <xdr:spPr>
        <a:xfrm flipV="1">
          <a:off x="6972300" y="12992539"/>
          <a:ext cx="889000" cy="16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59686</xdr:rowOff>
    </xdr:from>
    <xdr:ext cx="534377" cy="259045"/>
    <xdr:sp macro="" textlink="">
      <xdr:nvSpPr>
        <xdr:cNvPr id="419" name="テキスト ボックス 418"/>
        <xdr:cNvSpPr txBox="1"/>
      </xdr:nvSpPr>
      <xdr:spPr>
        <a:xfrm>
          <a:off x="7594111" y="132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21" name="テキスト ボックス 420"/>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77992</xdr:rowOff>
    </xdr:from>
    <xdr:to>
      <xdr:col>55</xdr:col>
      <xdr:colOff>50800</xdr:colOff>
      <xdr:row>77</xdr:row>
      <xdr:rowOff>8142</xdr:rowOff>
    </xdr:to>
    <xdr:sp macro="" textlink="">
      <xdr:nvSpPr>
        <xdr:cNvPr id="427" name="楕円 426"/>
        <xdr:cNvSpPr/>
      </xdr:nvSpPr>
      <xdr:spPr>
        <a:xfrm>
          <a:off x="10426700" y="131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56419</xdr:rowOff>
    </xdr:from>
    <xdr:ext cx="534377" cy="259045"/>
    <xdr:sp macro="" textlink="">
      <xdr:nvSpPr>
        <xdr:cNvPr id="428" name="商工費該当値テキスト"/>
        <xdr:cNvSpPr txBox="1"/>
      </xdr:nvSpPr>
      <xdr:spPr>
        <a:xfrm>
          <a:off x="10528300" y="130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8172</xdr:rowOff>
    </xdr:from>
    <xdr:to>
      <xdr:col>50</xdr:col>
      <xdr:colOff>165100</xdr:colOff>
      <xdr:row>77</xdr:row>
      <xdr:rowOff>109772</xdr:rowOff>
    </xdr:to>
    <xdr:sp macro="" textlink="">
      <xdr:nvSpPr>
        <xdr:cNvPr id="429" name="楕円 428"/>
        <xdr:cNvSpPr/>
      </xdr:nvSpPr>
      <xdr:spPr>
        <a:xfrm>
          <a:off x="9588500" y="132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100899</xdr:rowOff>
    </xdr:from>
    <xdr:ext cx="534377" cy="259045"/>
    <xdr:sp macro="" textlink="">
      <xdr:nvSpPr>
        <xdr:cNvPr id="430" name="テキスト ボックス 429"/>
        <xdr:cNvSpPr txBox="1"/>
      </xdr:nvSpPr>
      <xdr:spPr>
        <a:xfrm>
          <a:off x="9372111" y="133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6637</xdr:rowOff>
    </xdr:from>
    <xdr:to>
      <xdr:col>46</xdr:col>
      <xdr:colOff>38100</xdr:colOff>
      <xdr:row>77</xdr:row>
      <xdr:rowOff>108237</xdr:rowOff>
    </xdr:to>
    <xdr:sp macro="" textlink="">
      <xdr:nvSpPr>
        <xdr:cNvPr id="431" name="楕円 430"/>
        <xdr:cNvSpPr/>
      </xdr:nvSpPr>
      <xdr:spPr>
        <a:xfrm>
          <a:off x="8699500" y="132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99364</xdr:rowOff>
    </xdr:from>
    <xdr:ext cx="534377" cy="259045"/>
    <xdr:sp macro="" textlink="">
      <xdr:nvSpPr>
        <xdr:cNvPr id="432" name="テキスト ボックス 431"/>
        <xdr:cNvSpPr txBox="1"/>
      </xdr:nvSpPr>
      <xdr:spPr>
        <a:xfrm>
          <a:off x="8483111" y="133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82989</xdr:rowOff>
    </xdr:from>
    <xdr:to>
      <xdr:col>41</xdr:col>
      <xdr:colOff>101600</xdr:colOff>
      <xdr:row>76</xdr:row>
      <xdr:rowOff>13139</xdr:rowOff>
    </xdr:to>
    <xdr:sp macro="" textlink="">
      <xdr:nvSpPr>
        <xdr:cNvPr id="433" name="楕円 432"/>
        <xdr:cNvSpPr/>
      </xdr:nvSpPr>
      <xdr:spPr>
        <a:xfrm>
          <a:off x="7810500" y="129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29666</xdr:rowOff>
    </xdr:from>
    <xdr:ext cx="534377" cy="259045"/>
    <xdr:sp macro="" textlink="">
      <xdr:nvSpPr>
        <xdr:cNvPr id="434" name="テキスト ボックス 433"/>
        <xdr:cNvSpPr txBox="1"/>
      </xdr:nvSpPr>
      <xdr:spPr>
        <a:xfrm>
          <a:off x="7594111" y="127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77242</xdr:rowOff>
    </xdr:from>
    <xdr:to>
      <xdr:col>36</xdr:col>
      <xdr:colOff>165100</xdr:colOff>
      <xdr:row>77</xdr:row>
      <xdr:rowOff>7392</xdr:rowOff>
    </xdr:to>
    <xdr:sp macro="" textlink="">
      <xdr:nvSpPr>
        <xdr:cNvPr id="435" name="楕円 434"/>
        <xdr:cNvSpPr/>
      </xdr:nvSpPr>
      <xdr:spPr>
        <a:xfrm>
          <a:off x="6921500" y="131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23918</xdr:rowOff>
    </xdr:from>
    <xdr:ext cx="534377" cy="259045"/>
    <xdr:sp macro="" textlink="">
      <xdr:nvSpPr>
        <xdr:cNvPr id="436" name="テキスト ボックス 435"/>
        <xdr:cNvSpPr txBox="1"/>
      </xdr:nvSpPr>
      <xdr:spPr>
        <a:xfrm>
          <a:off x="6705111" y="128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28121</xdr:rowOff>
    </xdr:from>
    <xdr:to>
      <xdr:col>55</xdr:col>
      <xdr:colOff>0</xdr:colOff>
      <xdr:row>92</xdr:row>
      <xdr:rowOff>135517</xdr:rowOff>
    </xdr:to>
    <xdr:cxnSp macro="">
      <xdr:nvCxnSpPr>
        <xdr:cNvPr id="464" name="直線コネクタ 463"/>
        <xdr:cNvCxnSpPr/>
      </xdr:nvCxnSpPr>
      <xdr:spPr>
        <a:xfrm>
          <a:off x="9639300" y="15630071"/>
          <a:ext cx="838200" cy="27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4554</xdr:rowOff>
    </xdr:from>
    <xdr:ext cx="534377" cy="259045"/>
    <xdr:sp macro="" textlink="">
      <xdr:nvSpPr>
        <xdr:cNvPr id="465" name="土木費平均値テキスト"/>
        <xdr:cNvSpPr txBox="1"/>
      </xdr:nvSpPr>
      <xdr:spPr>
        <a:xfrm>
          <a:off x="10528300" y="1629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28121</xdr:rowOff>
    </xdr:from>
    <xdr:to>
      <xdr:col>50</xdr:col>
      <xdr:colOff>114300</xdr:colOff>
      <xdr:row>92</xdr:row>
      <xdr:rowOff>151541</xdr:rowOff>
    </xdr:to>
    <xdr:cxnSp macro="">
      <xdr:nvCxnSpPr>
        <xdr:cNvPr id="467" name="直線コネクタ 466"/>
        <xdr:cNvCxnSpPr/>
      </xdr:nvCxnSpPr>
      <xdr:spPr>
        <a:xfrm flipV="1">
          <a:off x="8750300" y="15630071"/>
          <a:ext cx="889000" cy="29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71076</xdr:rowOff>
    </xdr:from>
    <xdr:ext cx="534377" cy="259045"/>
    <xdr:sp macro="" textlink="">
      <xdr:nvSpPr>
        <xdr:cNvPr id="469" name="テキスト ボックス 468"/>
        <xdr:cNvSpPr txBox="1"/>
      </xdr:nvSpPr>
      <xdr:spPr>
        <a:xfrm>
          <a:off x="9372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151541</xdr:rowOff>
    </xdr:from>
    <xdr:to>
      <xdr:col>45</xdr:col>
      <xdr:colOff>177800</xdr:colOff>
      <xdr:row>93</xdr:row>
      <xdr:rowOff>134122</xdr:rowOff>
    </xdr:to>
    <xdr:cxnSp macro="">
      <xdr:nvCxnSpPr>
        <xdr:cNvPr id="470" name="直線コネクタ 469"/>
        <xdr:cNvCxnSpPr/>
      </xdr:nvCxnSpPr>
      <xdr:spPr>
        <a:xfrm flipV="1">
          <a:off x="7861300" y="15924941"/>
          <a:ext cx="889000" cy="1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44398</xdr:rowOff>
    </xdr:from>
    <xdr:ext cx="534377" cy="259045"/>
    <xdr:sp macro="" textlink="">
      <xdr:nvSpPr>
        <xdr:cNvPr id="472" name="テキスト ボックス 471"/>
        <xdr:cNvSpPr txBox="1"/>
      </xdr:nvSpPr>
      <xdr:spPr>
        <a:xfrm>
          <a:off x="8483111" y="16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98278</xdr:rowOff>
    </xdr:from>
    <xdr:to>
      <xdr:col>41</xdr:col>
      <xdr:colOff>50800</xdr:colOff>
      <xdr:row>93</xdr:row>
      <xdr:rowOff>134122</xdr:rowOff>
    </xdr:to>
    <xdr:cxnSp macro="">
      <xdr:nvCxnSpPr>
        <xdr:cNvPr id="473" name="直線コネクタ 472"/>
        <xdr:cNvCxnSpPr/>
      </xdr:nvCxnSpPr>
      <xdr:spPr>
        <a:xfrm>
          <a:off x="6972300" y="15871678"/>
          <a:ext cx="889000" cy="20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91581</xdr:rowOff>
    </xdr:from>
    <xdr:ext cx="534377" cy="259045"/>
    <xdr:sp macro="" textlink="">
      <xdr:nvSpPr>
        <xdr:cNvPr id="475" name="テキスト ボックス 474"/>
        <xdr:cNvSpPr txBox="1"/>
      </xdr:nvSpPr>
      <xdr:spPr>
        <a:xfrm>
          <a:off x="7594111" y="1637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30683</xdr:rowOff>
    </xdr:from>
    <xdr:ext cx="534377" cy="259045"/>
    <xdr:sp macro="" textlink="">
      <xdr:nvSpPr>
        <xdr:cNvPr id="477" name="テキスト ボックス 476"/>
        <xdr:cNvSpPr txBox="1"/>
      </xdr:nvSpPr>
      <xdr:spPr>
        <a:xfrm>
          <a:off x="6705111" y="16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84717</xdr:rowOff>
    </xdr:from>
    <xdr:to>
      <xdr:col>55</xdr:col>
      <xdr:colOff>50800</xdr:colOff>
      <xdr:row>93</xdr:row>
      <xdr:rowOff>14867</xdr:rowOff>
    </xdr:to>
    <xdr:sp macro="" textlink="">
      <xdr:nvSpPr>
        <xdr:cNvPr id="483" name="楕円 482"/>
        <xdr:cNvSpPr/>
      </xdr:nvSpPr>
      <xdr:spPr>
        <a:xfrm>
          <a:off x="10426700" y="158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107594</xdr:rowOff>
    </xdr:from>
    <xdr:ext cx="534377" cy="259045"/>
    <xdr:sp macro="" textlink="">
      <xdr:nvSpPr>
        <xdr:cNvPr id="484" name="土木費該当値テキスト"/>
        <xdr:cNvSpPr txBox="1"/>
      </xdr:nvSpPr>
      <xdr:spPr>
        <a:xfrm>
          <a:off x="10528300" y="157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148771</xdr:rowOff>
    </xdr:from>
    <xdr:to>
      <xdr:col>50</xdr:col>
      <xdr:colOff>165100</xdr:colOff>
      <xdr:row>91</xdr:row>
      <xdr:rowOff>78921</xdr:rowOff>
    </xdr:to>
    <xdr:sp macro="" textlink="">
      <xdr:nvSpPr>
        <xdr:cNvPr id="485" name="楕円 484"/>
        <xdr:cNvSpPr/>
      </xdr:nvSpPr>
      <xdr:spPr>
        <a:xfrm>
          <a:off x="9588500" y="155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95448</xdr:rowOff>
    </xdr:from>
    <xdr:ext cx="534377" cy="259045"/>
    <xdr:sp macro="" textlink="">
      <xdr:nvSpPr>
        <xdr:cNvPr id="486" name="テキスト ボックス 485"/>
        <xdr:cNvSpPr txBox="1"/>
      </xdr:nvSpPr>
      <xdr:spPr>
        <a:xfrm>
          <a:off x="9372111" y="1535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100741</xdr:rowOff>
    </xdr:from>
    <xdr:to>
      <xdr:col>46</xdr:col>
      <xdr:colOff>38100</xdr:colOff>
      <xdr:row>93</xdr:row>
      <xdr:rowOff>30891</xdr:rowOff>
    </xdr:to>
    <xdr:sp macro="" textlink="">
      <xdr:nvSpPr>
        <xdr:cNvPr id="487" name="楕円 486"/>
        <xdr:cNvSpPr/>
      </xdr:nvSpPr>
      <xdr:spPr>
        <a:xfrm>
          <a:off x="8699500" y="158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47418</xdr:rowOff>
    </xdr:from>
    <xdr:ext cx="534377" cy="259045"/>
    <xdr:sp macro="" textlink="">
      <xdr:nvSpPr>
        <xdr:cNvPr id="488" name="テキスト ボックス 487"/>
        <xdr:cNvSpPr txBox="1"/>
      </xdr:nvSpPr>
      <xdr:spPr>
        <a:xfrm>
          <a:off x="8483111" y="1564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83322</xdr:rowOff>
    </xdr:from>
    <xdr:to>
      <xdr:col>41</xdr:col>
      <xdr:colOff>101600</xdr:colOff>
      <xdr:row>94</xdr:row>
      <xdr:rowOff>13472</xdr:rowOff>
    </xdr:to>
    <xdr:sp macro="" textlink="">
      <xdr:nvSpPr>
        <xdr:cNvPr id="489" name="楕円 488"/>
        <xdr:cNvSpPr/>
      </xdr:nvSpPr>
      <xdr:spPr>
        <a:xfrm>
          <a:off x="7810500" y="160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29999</xdr:rowOff>
    </xdr:from>
    <xdr:ext cx="534377" cy="259045"/>
    <xdr:sp macro="" textlink="">
      <xdr:nvSpPr>
        <xdr:cNvPr id="490" name="テキスト ボックス 489"/>
        <xdr:cNvSpPr txBox="1"/>
      </xdr:nvSpPr>
      <xdr:spPr>
        <a:xfrm>
          <a:off x="7594111" y="1580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47478</xdr:rowOff>
    </xdr:from>
    <xdr:to>
      <xdr:col>36</xdr:col>
      <xdr:colOff>165100</xdr:colOff>
      <xdr:row>92</xdr:row>
      <xdr:rowOff>149078</xdr:rowOff>
    </xdr:to>
    <xdr:sp macro="" textlink="">
      <xdr:nvSpPr>
        <xdr:cNvPr id="491" name="楕円 490"/>
        <xdr:cNvSpPr/>
      </xdr:nvSpPr>
      <xdr:spPr>
        <a:xfrm>
          <a:off x="6921500" y="1582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165605</xdr:rowOff>
    </xdr:from>
    <xdr:ext cx="534377" cy="259045"/>
    <xdr:sp macro="" textlink="">
      <xdr:nvSpPr>
        <xdr:cNvPr id="492" name="テキスト ボックス 491"/>
        <xdr:cNvSpPr txBox="1"/>
      </xdr:nvSpPr>
      <xdr:spPr>
        <a:xfrm>
          <a:off x="6705111" y="155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128899</xdr:rowOff>
    </xdr:from>
    <xdr:to>
      <xdr:col>85</xdr:col>
      <xdr:colOff>126364</xdr:colOff>
      <xdr:row>38</xdr:row>
      <xdr:rowOff>138271</xdr:rowOff>
    </xdr:to>
    <xdr:cxnSp macro="">
      <xdr:nvCxnSpPr>
        <xdr:cNvPr id="513" name="直線コネクタ 512"/>
        <xdr:cNvCxnSpPr/>
      </xdr:nvCxnSpPr>
      <xdr:spPr>
        <a:xfrm flipV="1">
          <a:off x="16317595" y="5786749"/>
          <a:ext cx="1269" cy="8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142098</xdr:rowOff>
    </xdr:from>
    <xdr:ext cx="469744" cy="259045"/>
    <xdr:sp macro="" textlink="">
      <xdr:nvSpPr>
        <xdr:cNvPr id="514" name="消防費最小値テキスト"/>
        <xdr:cNvSpPr txBox="1"/>
      </xdr:nvSpPr>
      <xdr:spPr>
        <a:xfrm>
          <a:off x="16370300" y="665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138271</xdr:rowOff>
    </xdr:from>
    <xdr:to>
      <xdr:col>86</xdr:col>
      <xdr:colOff>25400</xdr:colOff>
      <xdr:row>38</xdr:row>
      <xdr:rowOff>138271</xdr:rowOff>
    </xdr:to>
    <xdr:cxnSp macro="">
      <xdr:nvCxnSpPr>
        <xdr:cNvPr id="515" name="直線コネクタ 514"/>
        <xdr:cNvCxnSpPr/>
      </xdr:nvCxnSpPr>
      <xdr:spPr>
        <a:xfrm>
          <a:off x="16230600" y="6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75576</xdr:rowOff>
    </xdr:from>
    <xdr:ext cx="534377" cy="259045"/>
    <xdr:sp macro="" textlink="">
      <xdr:nvSpPr>
        <xdr:cNvPr id="516" name="消防費最大値テキスト"/>
        <xdr:cNvSpPr txBox="1"/>
      </xdr:nvSpPr>
      <xdr:spPr>
        <a:xfrm>
          <a:off x="16370300" y="556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128899</xdr:rowOff>
    </xdr:from>
    <xdr:to>
      <xdr:col>86</xdr:col>
      <xdr:colOff>25400</xdr:colOff>
      <xdr:row>33</xdr:row>
      <xdr:rowOff>128899</xdr:rowOff>
    </xdr:to>
    <xdr:cxnSp macro="">
      <xdr:nvCxnSpPr>
        <xdr:cNvPr id="517" name="直線コネクタ 516"/>
        <xdr:cNvCxnSpPr/>
      </xdr:nvCxnSpPr>
      <xdr:spPr>
        <a:xfrm>
          <a:off x="16230600" y="578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65919</xdr:rowOff>
    </xdr:from>
    <xdr:to>
      <xdr:col>85</xdr:col>
      <xdr:colOff>127000</xdr:colOff>
      <xdr:row>35</xdr:row>
      <xdr:rowOff>131013</xdr:rowOff>
    </xdr:to>
    <xdr:cxnSp macro="">
      <xdr:nvCxnSpPr>
        <xdr:cNvPr id="518" name="直線コネクタ 517"/>
        <xdr:cNvCxnSpPr/>
      </xdr:nvCxnSpPr>
      <xdr:spPr>
        <a:xfrm>
          <a:off x="15481300" y="5380869"/>
          <a:ext cx="838200" cy="75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113047</xdr:rowOff>
    </xdr:from>
    <xdr:ext cx="534377" cy="259045"/>
    <xdr:sp macro="" textlink="">
      <xdr:nvSpPr>
        <xdr:cNvPr id="519" name="消防費平均値テキスト"/>
        <xdr:cNvSpPr txBox="1"/>
      </xdr:nvSpPr>
      <xdr:spPr>
        <a:xfrm>
          <a:off x="16370300" y="611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134620</xdr:rowOff>
    </xdr:from>
    <xdr:to>
      <xdr:col>85</xdr:col>
      <xdr:colOff>177800</xdr:colOff>
      <xdr:row>36</xdr:row>
      <xdr:rowOff>64770</xdr:rowOff>
    </xdr:to>
    <xdr:sp macro="" textlink="">
      <xdr:nvSpPr>
        <xdr:cNvPr id="520" name="フローチャート: 判断 519"/>
        <xdr:cNvSpPr/>
      </xdr:nvSpPr>
      <xdr:spPr>
        <a:xfrm>
          <a:off x="162687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65919</xdr:rowOff>
    </xdr:from>
    <xdr:to>
      <xdr:col>81</xdr:col>
      <xdr:colOff>50800</xdr:colOff>
      <xdr:row>33</xdr:row>
      <xdr:rowOff>106610</xdr:rowOff>
    </xdr:to>
    <xdr:cxnSp macro="">
      <xdr:nvCxnSpPr>
        <xdr:cNvPr id="521" name="直線コネクタ 520"/>
        <xdr:cNvCxnSpPr/>
      </xdr:nvCxnSpPr>
      <xdr:spPr>
        <a:xfrm flipV="1">
          <a:off x="14592300" y="5380869"/>
          <a:ext cx="889000" cy="38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131706</xdr:rowOff>
    </xdr:from>
    <xdr:to>
      <xdr:col>81</xdr:col>
      <xdr:colOff>101600</xdr:colOff>
      <xdr:row>36</xdr:row>
      <xdr:rowOff>61856</xdr:rowOff>
    </xdr:to>
    <xdr:sp macro="" textlink="">
      <xdr:nvSpPr>
        <xdr:cNvPr id="522" name="フローチャート: 判断 521"/>
        <xdr:cNvSpPr/>
      </xdr:nvSpPr>
      <xdr:spPr>
        <a:xfrm>
          <a:off x="15430500" y="613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52983</xdr:rowOff>
    </xdr:from>
    <xdr:ext cx="534377" cy="259045"/>
    <xdr:sp macro="" textlink="">
      <xdr:nvSpPr>
        <xdr:cNvPr id="523" name="テキスト ボックス 522"/>
        <xdr:cNvSpPr txBox="1"/>
      </xdr:nvSpPr>
      <xdr:spPr>
        <a:xfrm>
          <a:off x="15214111" y="62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106610</xdr:rowOff>
    </xdr:from>
    <xdr:to>
      <xdr:col>76</xdr:col>
      <xdr:colOff>114300</xdr:colOff>
      <xdr:row>34</xdr:row>
      <xdr:rowOff>68319</xdr:rowOff>
    </xdr:to>
    <xdr:cxnSp macro="">
      <xdr:nvCxnSpPr>
        <xdr:cNvPr id="524" name="直線コネクタ 523"/>
        <xdr:cNvCxnSpPr/>
      </xdr:nvCxnSpPr>
      <xdr:spPr>
        <a:xfrm flipV="1">
          <a:off x="13703300" y="5764460"/>
          <a:ext cx="889000" cy="1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8033</xdr:rowOff>
    </xdr:from>
    <xdr:to>
      <xdr:col>76</xdr:col>
      <xdr:colOff>165100</xdr:colOff>
      <xdr:row>36</xdr:row>
      <xdr:rowOff>109633</xdr:rowOff>
    </xdr:to>
    <xdr:sp macro="" textlink="">
      <xdr:nvSpPr>
        <xdr:cNvPr id="525" name="フローチャート: 判断 524"/>
        <xdr:cNvSpPr/>
      </xdr:nvSpPr>
      <xdr:spPr>
        <a:xfrm>
          <a:off x="14541500" y="618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100760</xdr:rowOff>
    </xdr:from>
    <xdr:ext cx="534377" cy="259045"/>
    <xdr:sp macro="" textlink="">
      <xdr:nvSpPr>
        <xdr:cNvPr id="526" name="テキスト ボックス 525"/>
        <xdr:cNvSpPr txBox="1"/>
      </xdr:nvSpPr>
      <xdr:spPr>
        <a:xfrm>
          <a:off x="14325111" y="62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157359</xdr:rowOff>
    </xdr:from>
    <xdr:to>
      <xdr:col>71</xdr:col>
      <xdr:colOff>177800</xdr:colOff>
      <xdr:row>34</xdr:row>
      <xdr:rowOff>68319</xdr:rowOff>
    </xdr:to>
    <xdr:cxnSp macro="">
      <xdr:nvCxnSpPr>
        <xdr:cNvPr id="527" name="直線コネクタ 526"/>
        <xdr:cNvCxnSpPr/>
      </xdr:nvCxnSpPr>
      <xdr:spPr>
        <a:xfrm>
          <a:off x="12814300" y="5815209"/>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168853</xdr:rowOff>
    </xdr:from>
    <xdr:to>
      <xdr:col>72</xdr:col>
      <xdr:colOff>38100</xdr:colOff>
      <xdr:row>36</xdr:row>
      <xdr:rowOff>99003</xdr:rowOff>
    </xdr:to>
    <xdr:sp macro="" textlink="">
      <xdr:nvSpPr>
        <xdr:cNvPr id="528" name="フローチャート: 判断 527"/>
        <xdr:cNvSpPr/>
      </xdr:nvSpPr>
      <xdr:spPr>
        <a:xfrm>
          <a:off x="13652500" y="616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90130</xdr:rowOff>
    </xdr:from>
    <xdr:ext cx="534377" cy="259045"/>
    <xdr:sp macro="" textlink="">
      <xdr:nvSpPr>
        <xdr:cNvPr id="529" name="テキスト ボックス 528"/>
        <xdr:cNvSpPr txBox="1"/>
      </xdr:nvSpPr>
      <xdr:spPr>
        <a:xfrm>
          <a:off x="13436111" y="62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143821</xdr:rowOff>
    </xdr:from>
    <xdr:to>
      <xdr:col>67</xdr:col>
      <xdr:colOff>101600</xdr:colOff>
      <xdr:row>36</xdr:row>
      <xdr:rowOff>73971</xdr:rowOff>
    </xdr:to>
    <xdr:sp macro="" textlink="">
      <xdr:nvSpPr>
        <xdr:cNvPr id="530" name="フローチャート: 判断 529"/>
        <xdr:cNvSpPr/>
      </xdr:nvSpPr>
      <xdr:spPr>
        <a:xfrm>
          <a:off x="127635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65098</xdr:rowOff>
    </xdr:from>
    <xdr:ext cx="534377" cy="259045"/>
    <xdr:sp macro="" textlink="">
      <xdr:nvSpPr>
        <xdr:cNvPr id="531" name="テキスト ボックス 530"/>
        <xdr:cNvSpPr txBox="1"/>
      </xdr:nvSpPr>
      <xdr:spPr>
        <a:xfrm>
          <a:off x="12547111" y="623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80213</xdr:rowOff>
    </xdr:from>
    <xdr:to>
      <xdr:col>85</xdr:col>
      <xdr:colOff>177800</xdr:colOff>
      <xdr:row>36</xdr:row>
      <xdr:rowOff>10363</xdr:rowOff>
    </xdr:to>
    <xdr:sp macro="" textlink="">
      <xdr:nvSpPr>
        <xdr:cNvPr id="537" name="楕円 536"/>
        <xdr:cNvSpPr/>
      </xdr:nvSpPr>
      <xdr:spPr>
        <a:xfrm>
          <a:off x="16268700" y="60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103090</xdr:rowOff>
    </xdr:from>
    <xdr:ext cx="534377" cy="259045"/>
    <xdr:sp macro="" textlink="">
      <xdr:nvSpPr>
        <xdr:cNvPr id="538" name="消防費該当値テキスト"/>
        <xdr:cNvSpPr txBox="1"/>
      </xdr:nvSpPr>
      <xdr:spPr>
        <a:xfrm>
          <a:off x="16370300" y="593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15119</xdr:rowOff>
    </xdr:from>
    <xdr:to>
      <xdr:col>81</xdr:col>
      <xdr:colOff>101600</xdr:colOff>
      <xdr:row>31</xdr:row>
      <xdr:rowOff>116719</xdr:rowOff>
    </xdr:to>
    <xdr:sp macro="" textlink="">
      <xdr:nvSpPr>
        <xdr:cNvPr id="539" name="楕円 538"/>
        <xdr:cNvSpPr/>
      </xdr:nvSpPr>
      <xdr:spPr>
        <a:xfrm>
          <a:off x="15430500" y="533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133246</xdr:rowOff>
    </xdr:from>
    <xdr:ext cx="534377" cy="259045"/>
    <xdr:sp macro="" textlink="">
      <xdr:nvSpPr>
        <xdr:cNvPr id="540" name="テキスト ボックス 539"/>
        <xdr:cNvSpPr txBox="1"/>
      </xdr:nvSpPr>
      <xdr:spPr>
        <a:xfrm>
          <a:off x="15214111" y="510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55810</xdr:rowOff>
    </xdr:from>
    <xdr:to>
      <xdr:col>76</xdr:col>
      <xdr:colOff>165100</xdr:colOff>
      <xdr:row>33</xdr:row>
      <xdr:rowOff>157410</xdr:rowOff>
    </xdr:to>
    <xdr:sp macro="" textlink="">
      <xdr:nvSpPr>
        <xdr:cNvPr id="541" name="楕円 540"/>
        <xdr:cNvSpPr/>
      </xdr:nvSpPr>
      <xdr:spPr>
        <a:xfrm>
          <a:off x="14541500" y="57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2487</xdr:rowOff>
    </xdr:from>
    <xdr:ext cx="534377" cy="259045"/>
    <xdr:sp macro="" textlink="">
      <xdr:nvSpPr>
        <xdr:cNvPr id="542" name="テキスト ボックス 541"/>
        <xdr:cNvSpPr txBox="1"/>
      </xdr:nvSpPr>
      <xdr:spPr>
        <a:xfrm>
          <a:off x="14325111" y="54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17519</xdr:rowOff>
    </xdr:from>
    <xdr:to>
      <xdr:col>72</xdr:col>
      <xdr:colOff>38100</xdr:colOff>
      <xdr:row>34</xdr:row>
      <xdr:rowOff>119119</xdr:rowOff>
    </xdr:to>
    <xdr:sp macro="" textlink="">
      <xdr:nvSpPr>
        <xdr:cNvPr id="543" name="楕円 542"/>
        <xdr:cNvSpPr/>
      </xdr:nvSpPr>
      <xdr:spPr>
        <a:xfrm>
          <a:off x="13652500" y="58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135646</xdr:rowOff>
    </xdr:from>
    <xdr:ext cx="534377" cy="259045"/>
    <xdr:sp macro="" textlink="">
      <xdr:nvSpPr>
        <xdr:cNvPr id="544" name="テキスト ボックス 543"/>
        <xdr:cNvSpPr txBox="1"/>
      </xdr:nvSpPr>
      <xdr:spPr>
        <a:xfrm>
          <a:off x="13436111" y="562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106559</xdr:rowOff>
    </xdr:from>
    <xdr:to>
      <xdr:col>67</xdr:col>
      <xdr:colOff>101600</xdr:colOff>
      <xdr:row>34</xdr:row>
      <xdr:rowOff>36709</xdr:rowOff>
    </xdr:to>
    <xdr:sp macro="" textlink="">
      <xdr:nvSpPr>
        <xdr:cNvPr id="545" name="楕円 544"/>
        <xdr:cNvSpPr/>
      </xdr:nvSpPr>
      <xdr:spPr>
        <a:xfrm>
          <a:off x="12763500" y="576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53236</xdr:rowOff>
    </xdr:from>
    <xdr:ext cx="534377" cy="259045"/>
    <xdr:sp macro="" textlink="">
      <xdr:nvSpPr>
        <xdr:cNvPr id="546" name="テキスト ボックス 545"/>
        <xdr:cNvSpPr txBox="1"/>
      </xdr:nvSpPr>
      <xdr:spPr>
        <a:xfrm>
          <a:off x="12547111" y="553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1" name="直線コネクタ 570"/>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2"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3" name="直線コネクタ 572"/>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4"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5" name="直線コネクタ 574"/>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161741</xdr:rowOff>
    </xdr:from>
    <xdr:to>
      <xdr:col>85</xdr:col>
      <xdr:colOff>127000</xdr:colOff>
      <xdr:row>56</xdr:row>
      <xdr:rowOff>2311</xdr:rowOff>
    </xdr:to>
    <xdr:cxnSp macro="">
      <xdr:nvCxnSpPr>
        <xdr:cNvPr id="576" name="直線コネクタ 575"/>
        <xdr:cNvCxnSpPr/>
      </xdr:nvCxnSpPr>
      <xdr:spPr>
        <a:xfrm flipV="1">
          <a:off x="15481300" y="9420041"/>
          <a:ext cx="838200" cy="18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162348</xdr:rowOff>
    </xdr:from>
    <xdr:ext cx="534377" cy="259045"/>
    <xdr:sp macro="" textlink="">
      <xdr:nvSpPr>
        <xdr:cNvPr id="577" name="教育費平均値テキスト"/>
        <xdr:cNvSpPr txBox="1"/>
      </xdr:nvSpPr>
      <xdr:spPr>
        <a:xfrm>
          <a:off x="16370300" y="942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78" name="フローチャート: 判断 577"/>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94075</xdr:rowOff>
    </xdr:from>
    <xdr:to>
      <xdr:col>81</xdr:col>
      <xdr:colOff>50800</xdr:colOff>
      <xdr:row>56</xdr:row>
      <xdr:rowOff>2311</xdr:rowOff>
    </xdr:to>
    <xdr:cxnSp macro="">
      <xdr:nvCxnSpPr>
        <xdr:cNvPr id="579" name="直線コネクタ 578"/>
        <xdr:cNvCxnSpPr/>
      </xdr:nvCxnSpPr>
      <xdr:spPr>
        <a:xfrm>
          <a:off x="14592300" y="9523825"/>
          <a:ext cx="889000" cy="7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0" name="フローチャート: 判断 579"/>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47731</xdr:rowOff>
    </xdr:from>
    <xdr:ext cx="534377" cy="259045"/>
    <xdr:sp macro="" textlink="">
      <xdr:nvSpPr>
        <xdr:cNvPr id="581" name="テキスト ボックス 580"/>
        <xdr:cNvSpPr txBox="1"/>
      </xdr:nvSpPr>
      <xdr:spPr>
        <a:xfrm>
          <a:off x="15214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83026</xdr:rowOff>
    </xdr:from>
    <xdr:to>
      <xdr:col>76</xdr:col>
      <xdr:colOff>114300</xdr:colOff>
      <xdr:row>55</xdr:row>
      <xdr:rowOff>94075</xdr:rowOff>
    </xdr:to>
    <xdr:cxnSp macro="">
      <xdr:nvCxnSpPr>
        <xdr:cNvPr id="582" name="直線コネクタ 581"/>
        <xdr:cNvCxnSpPr/>
      </xdr:nvCxnSpPr>
      <xdr:spPr>
        <a:xfrm>
          <a:off x="13703300" y="9341326"/>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3" name="フローチャート: 判断 582"/>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19797</xdr:rowOff>
    </xdr:from>
    <xdr:ext cx="534377" cy="259045"/>
    <xdr:sp macro="" textlink="">
      <xdr:nvSpPr>
        <xdr:cNvPr id="584" name="テキスト ボックス 583"/>
        <xdr:cNvSpPr txBox="1"/>
      </xdr:nvSpPr>
      <xdr:spPr>
        <a:xfrm>
          <a:off x="14325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83026</xdr:rowOff>
    </xdr:from>
    <xdr:to>
      <xdr:col>71</xdr:col>
      <xdr:colOff>177800</xdr:colOff>
      <xdr:row>55</xdr:row>
      <xdr:rowOff>106038</xdr:rowOff>
    </xdr:to>
    <xdr:cxnSp macro="">
      <xdr:nvCxnSpPr>
        <xdr:cNvPr id="585" name="直線コネクタ 584"/>
        <xdr:cNvCxnSpPr/>
      </xdr:nvCxnSpPr>
      <xdr:spPr>
        <a:xfrm flipV="1">
          <a:off x="12814300" y="9341326"/>
          <a:ext cx="889000" cy="19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86" name="フローチャート: 判断 585"/>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159720</xdr:rowOff>
    </xdr:from>
    <xdr:ext cx="534377" cy="259045"/>
    <xdr:sp macro="" textlink="">
      <xdr:nvSpPr>
        <xdr:cNvPr id="587" name="テキスト ボックス 586"/>
        <xdr:cNvSpPr txBox="1"/>
      </xdr:nvSpPr>
      <xdr:spPr>
        <a:xfrm>
          <a:off x="13436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88" name="フローチャート: 判断 587"/>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43495</xdr:rowOff>
    </xdr:from>
    <xdr:ext cx="534377" cy="259045"/>
    <xdr:sp macro="" textlink="">
      <xdr:nvSpPr>
        <xdr:cNvPr id="589" name="テキスト ボックス 588"/>
        <xdr:cNvSpPr txBox="1"/>
      </xdr:nvSpPr>
      <xdr:spPr>
        <a:xfrm>
          <a:off x="12547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110941</xdr:rowOff>
    </xdr:from>
    <xdr:to>
      <xdr:col>85</xdr:col>
      <xdr:colOff>177800</xdr:colOff>
      <xdr:row>55</xdr:row>
      <xdr:rowOff>41091</xdr:rowOff>
    </xdr:to>
    <xdr:sp macro="" textlink="">
      <xdr:nvSpPr>
        <xdr:cNvPr id="595" name="楕円 594"/>
        <xdr:cNvSpPr/>
      </xdr:nvSpPr>
      <xdr:spPr>
        <a:xfrm>
          <a:off x="16268700" y="936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133818</xdr:rowOff>
    </xdr:from>
    <xdr:ext cx="534377" cy="259045"/>
    <xdr:sp macro="" textlink="">
      <xdr:nvSpPr>
        <xdr:cNvPr id="596" name="教育費該当値テキスト"/>
        <xdr:cNvSpPr txBox="1"/>
      </xdr:nvSpPr>
      <xdr:spPr>
        <a:xfrm>
          <a:off x="16370300" y="922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122961</xdr:rowOff>
    </xdr:from>
    <xdr:to>
      <xdr:col>81</xdr:col>
      <xdr:colOff>101600</xdr:colOff>
      <xdr:row>56</xdr:row>
      <xdr:rowOff>53111</xdr:rowOff>
    </xdr:to>
    <xdr:sp macro="" textlink="">
      <xdr:nvSpPr>
        <xdr:cNvPr id="597" name="楕円 596"/>
        <xdr:cNvSpPr/>
      </xdr:nvSpPr>
      <xdr:spPr>
        <a:xfrm>
          <a:off x="15430500" y="9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44238</xdr:rowOff>
    </xdr:from>
    <xdr:ext cx="534377" cy="259045"/>
    <xdr:sp macro="" textlink="">
      <xdr:nvSpPr>
        <xdr:cNvPr id="598" name="テキスト ボックス 597"/>
        <xdr:cNvSpPr txBox="1"/>
      </xdr:nvSpPr>
      <xdr:spPr>
        <a:xfrm>
          <a:off x="15214111" y="96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43275</xdr:rowOff>
    </xdr:from>
    <xdr:to>
      <xdr:col>76</xdr:col>
      <xdr:colOff>165100</xdr:colOff>
      <xdr:row>55</xdr:row>
      <xdr:rowOff>144875</xdr:rowOff>
    </xdr:to>
    <xdr:sp macro="" textlink="">
      <xdr:nvSpPr>
        <xdr:cNvPr id="599" name="楕円 598"/>
        <xdr:cNvSpPr/>
      </xdr:nvSpPr>
      <xdr:spPr>
        <a:xfrm>
          <a:off x="14541500" y="9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161402</xdr:rowOff>
    </xdr:from>
    <xdr:ext cx="534377" cy="259045"/>
    <xdr:sp macro="" textlink="">
      <xdr:nvSpPr>
        <xdr:cNvPr id="600" name="テキスト ボックス 599"/>
        <xdr:cNvSpPr txBox="1"/>
      </xdr:nvSpPr>
      <xdr:spPr>
        <a:xfrm>
          <a:off x="14325111" y="924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32226</xdr:rowOff>
    </xdr:from>
    <xdr:to>
      <xdr:col>72</xdr:col>
      <xdr:colOff>38100</xdr:colOff>
      <xdr:row>54</xdr:row>
      <xdr:rowOff>133826</xdr:rowOff>
    </xdr:to>
    <xdr:sp macro="" textlink="">
      <xdr:nvSpPr>
        <xdr:cNvPr id="601" name="楕円 600"/>
        <xdr:cNvSpPr/>
      </xdr:nvSpPr>
      <xdr:spPr>
        <a:xfrm>
          <a:off x="13652500" y="92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150353</xdr:rowOff>
    </xdr:from>
    <xdr:ext cx="534377" cy="259045"/>
    <xdr:sp macro="" textlink="">
      <xdr:nvSpPr>
        <xdr:cNvPr id="602" name="テキスト ボックス 601"/>
        <xdr:cNvSpPr txBox="1"/>
      </xdr:nvSpPr>
      <xdr:spPr>
        <a:xfrm>
          <a:off x="13436111" y="90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55238</xdr:rowOff>
    </xdr:from>
    <xdr:to>
      <xdr:col>67</xdr:col>
      <xdr:colOff>101600</xdr:colOff>
      <xdr:row>55</xdr:row>
      <xdr:rowOff>156838</xdr:rowOff>
    </xdr:to>
    <xdr:sp macro="" textlink="">
      <xdr:nvSpPr>
        <xdr:cNvPr id="603" name="楕円 602"/>
        <xdr:cNvSpPr/>
      </xdr:nvSpPr>
      <xdr:spPr>
        <a:xfrm>
          <a:off x="12763500" y="94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1915</xdr:rowOff>
    </xdr:from>
    <xdr:ext cx="534377" cy="259045"/>
    <xdr:sp macro="" textlink="">
      <xdr:nvSpPr>
        <xdr:cNvPr id="604" name="テキスト ボックス 603"/>
        <xdr:cNvSpPr txBox="1"/>
      </xdr:nvSpPr>
      <xdr:spPr>
        <a:xfrm>
          <a:off x="12547111" y="92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26" name="直線コネクタ 625"/>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29"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0" name="直線コネクタ 629"/>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1671</xdr:rowOff>
    </xdr:from>
    <xdr:to>
      <xdr:col>85</xdr:col>
      <xdr:colOff>127000</xdr:colOff>
      <xdr:row>77</xdr:row>
      <xdr:rowOff>152639</xdr:rowOff>
    </xdr:to>
    <xdr:cxnSp macro="">
      <xdr:nvCxnSpPr>
        <xdr:cNvPr id="631" name="直線コネクタ 630"/>
        <xdr:cNvCxnSpPr/>
      </xdr:nvCxnSpPr>
      <xdr:spPr>
        <a:xfrm flipV="1">
          <a:off x="15481300" y="13203321"/>
          <a:ext cx="838200" cy="15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64355</xdr:rowOff>
    </xdr:from>
    <xdr:ext cx="469744" cy="259045"/>
    <xdr:sp macro="" textlink="">
      <xdr:nvSpPr>
        <xdr:cNvPr id="632" name="災害復旧費平均値テキスト"/>
        <xdr:cNvSpPr txBox="1"/>
      </xdr:nvSpPr>
      <xdr:spPr>
        <a:xfrm>
          <a:off x="16370300" y="13266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3" name="フローチャート: 判断 632"/>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141849</xdr:rowOff>
    </xdr:from>
    <xdr:to>
      <xdr:col>81</xdr:col>
      <xdr:colOff>50800</xdr:colOff>
      <xdr:row>77</xdr:row>
      <xdr:rowOff>152639</xdr:rowOff>
    </xdr:to>
    <xdr:cxnSp macro="">
      <xdr:nvCxnSpPr>
        <xdr:cNvPr id="634" name="直線コネクタ 633"/>
        <xdr:cNvCxnSpPr/>
      </xdr:nvCxnSpPr>
      <xdr:spPr>
        <a:xfrm>
          <a:off x="14592300" y="13343499"/>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5" name="フローチャート: 判断 634"/>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79534</xdr:rowOff>
    </xdr:from>
    <xdr:ext cx="469744" cy="259045"/>
    <xdr:sp macro="" textlink="">
      <xdr:nvSpPr>
        <xdr:cNvPr id="636" name="テキスト ボックス 635"/>
        <xdr:cNvSpPr txBox="1"/>
      </xdr:nvSpPr>
      <xdr:spPr>
        <a:xfrm>
          <a:off x="15246428" y="134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7981</xdr:rowOff>
    </xdr:from>
    <xdr:to>
      <xdr:col>76</xdr:col>
      <xdr:colOff>114300</xdr:colOff>
      <xdr:row>77</xdr:row>
      <xdr:rowOff>141849</xdr:rowOff>
    </xdr:to>
    <xdr:cxnSp macro="">
      <xdr:nvCxnSpPr>
        <xdr:cNvPr id="637" name="直線コネクタ 636"/>
        <xdr:cNvCxnSpPr/>
      </xdr:nvCxnSpPr>
      <xdr:spPr>
        <a:xfrm>
          <a:off x="13703300" y="13038181"/>
          <a:ext cx="889000" cy="30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38" name="フローチャート: 判断 637"/>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98006</xdr:rowOff>
    </xdr:from>
    <xdr:ext cx="469744" cy="259045"/>
    <xdr:sp macro="" textlink="">
      <xdr:nvSpPr>
        <xdr:cNvPr id="639" name="テキスト ボックス 638"/>
        <xdr:cNvSpPr txBox="1"/>
      </xdr:nvSpPr>
      <xdr:spPr>
        <a:xfrm>
          <a:off x="14357428" y="134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7981</xdr:rowOff>
    </xdr:from>
    <xdr:to>
      <xdr:col>71</xdr:col>
      <xdr:colOff>177800</xdr:colOff>
      <xdr:row>77</xdr:row>
      <xdr:rowOff>66456</xdr:rowOff>
    </xdr:to>
    <xdr:cxnSp macro="">
      <xdr:nvCxnSpPr>
        <xdr:cNvPr id="640" name="直線コネクタ 639"/>
        <xdr:cNvCxnSpPr/>
      </xdr:nvCxnSpPr>
      <xdr:spPr>
        <a:xfrm flipV="1">
          <a:off x="12814300" y="13038181"/>
          <a:ext cx="889000" cy="22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1" name="フローチャート: 判断 640"/>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60377</xdr:rowOff>
    </xdr:from>
    <xdr:ext cx="469744" cy="259045"/>
    <xdr:sp macro="" textlink="">
      <xdr:nvSpPr>
        <xdr:cNvPr id="642" name="テキスト ボックス 641"/>
        <xdr:cNvSpPr txBox="1"/>
      </xdr:nvSpPr>
      <xdr:spPr>
        <a:xfrm>
          <a:off x="13468428"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3" name="フローチャート: 判断 642"/>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146057</xdr:rowOff>
    </xdr:from>
    <xdr:ext cx="378565" cy="259045"/>
    <xdr:sp macro="" textlink="">
      <xdr:nvSpPr>
        <xdr:cNvPr id="644" name="テキスト ボックス 643"/>
        <xdr:cNvSpPr txBox="1"/>
      </xdr:nvSpPr>
      <xdr:spPr>
        <a:xfrm>
          <a:off x="12625017" y="135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122321</xdr:rowOff>
    </xdr:from>
    <xdr:to>
      <xdr:col>85</xdr:col>
      <xdr:colOff>177800</xdr:colOff>
      <xdr:row>77</xdr:row>
      <xdr:rowOff>52471</xdr:rowOff>
    </xdr:to>
    <xdr:sp macro="" textlink="">
      <xdr:nvSpPr>
        <xdr:cNvPr id="650" name="楕円 649"/>
        <xdr:cNvSpPr/>
      </xdr:nvSpPr>
      <xdr:spPr>
        <a:xfrm>
          <a:off x="16268700" y="131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145198</xdr:rowOff>
    </xdr:from>
    <xdr:ext cx="469744" cy="259045"/>
    <xdr:sp macro="" textlink="">
      <xdr:nvSpPr>
        <xdr:cNvPr id="651" name="災害復旧費該当値テキスト"/>
        <xdr:cNvSpPr txBox="1"/>
      </xdr:nvSpPr>
      <xdr:spPr>
        <a:xfrm>
          <a:off x="16370300" y="1300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101839</xdr:rowOff>
    </xdr:from>
    <xdr:to>
      <xdr:col>81</xdr:col>
      <xdr:colOff>101600</xdr:colOff>
      <xdr:row>78</xdr:row>
      <xdr:rowOff>31989</xdr:rowOff>
    </xdr:to>
    <xdr:sp macro="" textlink="">
      <xdr:nvSpPr>
        <xdr:cNvPr id="652" name="楕円 651"/>
        <xdr:cNvSpPr/>
      </xdr:nvSpPr>
      <xdr:spPr>
        <a:xfrm>
          <a:off x="15430500" y="133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48516</xdr:rowOff>
    </xdr:from>
    <xdr:ext cx="469744" cy="259045"/>
    <xdr:sp macro="" textlink="">
      <xdr:nvSpPr>
        <xdr:cNvPr id="653" name="テキスト ボックス 652"/>
        <xdr:cNvSpPr txBox="1"/>
      </xdr:nvSpPr>
      <xdr:spPr>
        <a:xfrm>
          <a:off x="15246428" y="130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91049</xdr:rowOff>
    </xdr:from>
    <xdr:to>
      <xdr:col>76</xdr:col>
      <xdr:colOff>165100</xdr:colOff>
      <xdr:row>78</xdr:row>
      <xdr:rowOff>21199</xdr:rowOff>
    </xdr:to>
    <xdr:sp macro="" textlink="">
      <xdr:nvSpPr>
        <xdr:cNvPr id="654" name="楕円 653"/>
        <xdr:cNvSpPr/>
      </xdr:nvSpPr>
      <xdr:spPr>
        <a:xfrm>
          <a:off x="14541500" y="132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37726</xdr:rowOff>
    </xdr:from>
    <xdr:ext cx="469744" cy="259045"/>
    <xdr:sp macro="" textlink="">
      <xdr:nvSpPr>
        <xdr:cNvPr id="655" name="テキスト ボックス 654"/>
        <xdr:cNvSpPr txBox="1"/>
      </xdr:nvSpPr>
      <xdr:spPr>
        <a:xfrm>
          <a:off x="14357428" y="1306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128631</xdr:rowOff>
    </xdr:from>
    <xdr:to>
      <xdr:col>72</xdr:col>
      <xdr:colOff>38100</xdr:colOff>
      <xdr:row>76</xdr:row>
      <xdr:rowOff>58781</xdr:rowOff>
    </xdr:to>
    <xdr:sp macro="" textlink="">
      <xdr:nvSpPr>
        <xdr:cNvPr id="656" name="楕円 655"/>
        <xdr:cNvSpPr/>
      </xdr:nvSpPr>
      <xdr:spPr>
        <a:xfrm>
          <a:off x="13652500" y="129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75308</xdr:rowOff>
    </xdr:from>
    <xdr:ext cx="534377" cy="259045"/>
    <xdr:sp macro="" textlink="">
      <xdr:nvSpPr>
        <xdr:cNvPr id="657" name="テキスト ボックス 656"/>
        <xdr:cNvSpPr txBox="1"/>
      </xdr:nvSpPr>
      <xdr:spPr>
        <a:xfrm>
          <a:off x="13436111" y="127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15656</xdr:rowOff>
    </xdr:from>
    <xdr:to>
      <xdr:col>67</xdr:col>
      <xdr:colOff>101600</xdr:colOff>
      <xdr:row>77</xdr:row>
      <xdr:rowOff>117256</xdr:rowOff>
    </xdr:to>
    <xdr:sp macro="" textlink="">
      <xdr:nvSpPr>
        <xdr:cNvPr id="658" name="楕円 657"/>
        <xdr:cNvSpPr/>
      </xdr:nvSpPr>
      <xdr:spPr>
        <a:xfrm>
          <a:off x="12763500" y="132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133783</xdr:rowOff>
    </xdr:from>
    <xdr:ext cx="469744" cy="259045"/>
    <xdr:sp macro="" textlink="">
      <xdr:nvSpPr>
        <xdr:cNvPr id="659" name="テキスト ボックス 658"/>
        <xdr:cNvSpPr txBox="1"/>
      </xdr:nvSpPr>
      <xdr:spPr>
        <a:xfrm>
          <a:off x="12579428" y="1299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2" name="テキスト ボックス 67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4" name="直線コネクタ 683"/>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5"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86" name="直線コネクタ 685"/>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87"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88" name="直線コネクタ 687"/>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25933</xdr:rowOff>
    </xdr:from>
    <xdr:to>
      <xdr:col>85</xdr:col>
      <xdr:colOff>127000</xdr:colOff>
      <xdr:row>96</xdr:row>
      <xdr:rowOff>53556</xdr:rowOff>
    </xdr:to>
    <xdr:cxnSp macro="">
      <xdr:nvCxnSpPr>
        <xdr:cNvPr id="689" name="直線コネクタ 688"/>
        <xdr:cNvCxnSpPr/>
      </xdr:nvCxnSpPr>
      <xdr:spPr>
        <a:xfrm flipV="1">
          <a:off x="15481300" y="16485133"/>
          <a:ext cx="8382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166349</xdr:rowOff>
    </xdr:from>
    <xdr:ext cx="534377" cy="259045"/>
    <xdr:sp macro="" textlink="">
      <xdr:nvSpPr>
        <xdr:cNvPr id="690" name="公債費平均値テキスト"/>
        <xdr:cNvSpPr txBox="1"/>
      </xdr:nvSpPr>
      <xdr:spPr>
        <a:xfrm>
          <a:off x="16370300" y="16454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1" name="フローチャート: 判断 690"/>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163398</xdr:rowOff>
    </xdr:from>
    <xdr:to>
      <xdr:col>81</xdr:col>
      <xdr:colOff>50800</xdr:colOff>
      <xdr:row>96</xdr:row>
      <xdr:rowOff>53556</xdr:rowOff>
    </xdr:to>
    <xdr:cxnSp macro="">
      <xdr:nvCxnSpPr>
        <xdr:cNvPr id="692" name="直線コネクタ 691"/>
        <xdr:cNvCxnSpPr/>
      </xdr:nvCxnSpPr>
      <xdr:spPr>
        <a:xfrm>
          <a:off x="14592300" y="16451148"/>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3" name="フローチャート: 判断 692"/>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117815</xdr:rowOff>
    </xdr:from>
    <xdr:ext cx="534377" cy="259045"/>
    <xdr:sp macro="" textlink="">
      <xdr:nvSpPr>
        <xdr:cNvPr id="694" name="テキスト ボックス 693"/>
        <xdr:cNvSpPr txBox="1"/>
      </xdr:nvSpPr>
      <xdr:spPr>
        <a:xfrm>
          <a:off x="15214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157150</xdr:rowOff>
    </xdr:from>
    <xdr:to>
      <xdr:col>76</xdr:col>
      <xdr:colOff>114300</xdr:colOff>
      <xdr:row>95</xdr:row>
      <xdr:rowOff>163398</xdr:rowOff>
    </xdr:to>
    <xdr:cxnSp macro="">
      <xdr:nvCxnSpPr>
        <xdr:cNvPr id="695" name="直線コネクタ 694"/>
        <xdr:cNvCxnSpPr/>
      </xdr:nvCxnSpPr>
      <xdr:spPr>
        <a:xfrm>
          <a:off x="13703300" y="16444900"/>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696" name="フローチャート: 判断 695"/>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113523</xdr:rowOff>
    </xdr:from>
    <xdr:ext cx="534377" cy="259045"/>
    <xdr:sp macro="" textlink="">
      <xdr:nvSpPr>
        <xdr:cNvPr id="697" name="テキスト ボックス 696"/>
        <xdr:cNvSpPr txBox="1"/>
      </xdr:nvSpPr>
      <xdr:spPr>
        <a:xfrm>
          <a:off x="14325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137280</xdr:rowOff>
    </xdr:from>
    <xdr:to>
      <xdr:col>71</xdr:col>
      <xdr:colOff>177800</xdr:colOff>
      <xdr:row>95</xdr:row>
      <xdr:rowOff>157150</xdr:rowOff>
    </xdr:to>
    <xdr:cxnSp macro="">
      <xdr:nvCxnSpPr>
        <xdr:cNvPr id="698" name="直線コネクタ 697"/>
        <xdr:cNvCxnSpPr/>
      </xdr:nvCxnSpPr>
      <xdr:spPr>
        <a:xfrm>
          <a:off x="12814300" y="16425030"/>
          <a:ext cx="889000" cy="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699" name="フローチャート: 判断 698"/>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116552</xdr:rowOff>
    </xdr:from>
    <xdr:ext cx="534377" cy="259045"/>
    <xdr:sp macro="" textlink="">
      <xdr:nvSpPr>
        <xdr:cNvPr id="700" name="テキスト ボックス 699"/>
        <xdr:cNvSpPr txBox="1"/>
      </xdr:nvSpPr>
      <xdr:spPr>
        <a:xfrm>
          <a:off x="13436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1" name="フローチャート: 判断 700"/>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02" name="テキスト ボックス 701"/>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146583</xdr:rowOff>
    </xdr:from>
    <xdr:to>
      <xdr:col>85</xdr:col>
      <xdr:colOff>177800</xdr:colOff>
      <xdr:row>96</xdr:row>
      <xdr:rowOff>76733</xdr:rowOff>
    </xdr:to>
    <xdr:sp macro="" textlink="">
      <xdr:nvSpPr>
        <xdr:cNvPr id="708" name="楕円 707"/>
        <xdr:cNvSpPr/>
      </xdr:nvSpPr>
      <xdr:spPr>
        <a:xfrm>
          <a:off x="16268700" y="164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169460</xdr:rowOff>
    </xdr:from>
    <xdr:ext cx="534377" cy="259045"/>
    <xdr:sp macro="" textlink="">
      <xdr:nvSpPr>
        <xdr:cNvPr id="709" name="公債費該当値テキスト"/>
        <xdr:cNvSpPr txBox="1"/>
      </xdr:nvSpPr>
      <xdr:spPr>
        <a:xfrm>
          <a:off x="16370300" y="162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2756</xdr:rowOff>
    </xdr:from>
    <xdr:to>
      <xdr:col>81</xdr:col>
      <xdr:colOff>101600</xdr:colOff>
      <xdr:row>96</xdr:row>
      <xdr:rowOff>104356</xdr:rowOff>
    </xdr:to>
    <xdr:sp macro="" textlink="">
      <xdr:nvSpPr>
        <xdr:cNvPr id="710" name="楕円 709"/>
        <xdr:cNvSpPr/>
      </xdr:nvSpPr>
      <xdr:spPr>
        <a:xfrm>
          <a:off x="15430500" y="164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95483</xdr:rowOff>
    </xdr:from>
    <xdr:ext cx="534377" cy="259045"/>
    <xdr:sp macro="" textlink="">
      <xdr:nvSpPr>
        <xdr:cNvPr id="711" name="テキスト ボックス 710"/>
        <xdr:cNvSpPr txBox="1"/>
      </xdr:nvSpPr>
      <xdr:spPr>
        <a:xfrm>
          <a:off x="15214111" y="1655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112598</xdr:rowOff>
    </xdr:from>
    <xdr:to>
      <xdr:col>76</xdr:col>
      <xdr:colOff>165100</xdr:colOff>
      <xdr:row>96</xdr:row>
      <xdr:rowOff>42748</xdr:rowOff>
    </xdr:to>
    <xdr:sp macro="" textlink="">
      <xdr:nvSpPr>
        <xdr:cNvPr id="712" name="楕円 711"/>
        <xdr:cNvSpPr/>
      </xdr:nvSpPr>
      <xdr:spPr>
        <a:xfrm>
          <a:off x="14541500" y="164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59275</xdr:rowOff>
    </xdr:from>
    <xdr:ext cx="534377" cy="259045"/>
    <xdr:sp macro="" textlink="">
      <xdr:nvSpPr>
        <xdr:cNvPr id="713" name="テキスト ボックス 712"/>
        <xdr:cNvSpPr txBox="1"/>
      </xdr:nvSpPr>
      <xdr:spPr>
        <a:xfrm>
          <a:off x="14325111" y="161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106350</xdr:rowOff>
    </xdr:from>
    <xdr:to>
      <xdr:col>72</xdr:col>
      <xdr:colOff>38100</xdr:colOff>
      <xdr:row>96</xdr:row>
      <xdr:rowOff>36500</xdr:rowOff>
    </xdr:to>
    <xdr:sp macro="" textlink="">
      <xdr:nvSpPr>
        <xdr:cNvPr id="714" name="楕円 713"/>
        <xdr:cNvSpPr/>
      </xdr:nvSpPr>
      <xdr:spPr>
        <a:xfrm>
          <a:off x="13652500" y="163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53027</xdr:rowOff>
    </xdr:from>
    <xdr:ext cx="534377" cy="259045"/>
    <xdr:sp macro="" textlink="">
      <xdr:nvSpPr>
        <xdr:cNvPr id="715" name="テキスト ボックス 714"/>
        <xdr:cNvSpPr txBox="1"/>
      </xdr:nvSpPr>
      <xdr:spPr>
        <a:xfrm>
          <a:off x="13436111" y="1616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86480</xdr:rowOff>
    </xdr:from>
    <xdr:to>
      <xdr:col>67</xdr:col>
      <xdr:colOff>101600</xdr:colOff>
      <xdr:row>96</xdr:row>
      <xdr:rowOff>16630</xdr:rowOff>
    </xdr:to>
    <xdr:sp macro="" textlink="">
      <xdr:nvSpPr>
        <xdr:cNvPr id="716" name="楕円 715"/>
        <xdr:cNvSpPr/>
      </xdr:nvSpPr>
      <xdr:spPr>
        <a:xfrm>
          <a:off x="12763500" y="163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33157</xdr:rowOff>
    </xdr:from>
    <xdr:ext cx="534377" cy="259045"/>
    <xdr:sp macro="" textlink="">
      <xdr:nvSpPr>
        <xdr:cNvPr id="717" name="テキスト ボックス 716"/>
        <xdr:cNvSpPr txBox="1"/>
      </xdr:nvSpPr>
      <xdr:spPr>
        <a:xfrm>
          <a:off x="12547111" y="1614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3" name="直線コネクタ 742"/>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46"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47" name="直線コネクタ 746"/>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49" name="諸支出金平均値テキスト"/>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0" name="フローチャート: 判断 749"/>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2" name="フローチャート: 判断 751"/>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3" name="テキスト ボックス 752"/>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5" name="フローチャート: 判断 754"/>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56" name="テキスト ボックス 755"/>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58" name="フローチャート: 判断 757"/>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59" name="テキスト ボックス 758"/>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0" name="フローチャート: 判断 759"/>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1" name="テキスト ボックス 760"/>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目的別歳出の動向としては，土木費，消防費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を除き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前年度から増額となっている。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となった要因として，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総務費に関しては，本庁舎建設事業，田尻総合支所新庁舎建設事業やふるさとプラザ大規模改修事業等により増となった。民生費については，子育て支援施設の建設事業や保育所の無償化に伴う児童保育運営委託料の増などにより増加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衛生費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は，農林業系廃棄物処理に係る大崎地域広域行政事務組合への負担金が減少したものの，東日本台風での災害廃棄物処理に係る経費が増え前年度より微増となった，商工費については，企業立地促進奨励金の増額により商工費全体を増加させる結果となった。教育費については，小中学校の空調設備整備事業で増加につながっている。災害復旧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に関しては，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令和元年東日本台風による農業施設や道路，河川等の復旧事業の増額が主な要因となっている。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公債費では平成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年度に借り入れている大型建設事業の合併特例事業債の元金償還がはじまったことで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微増となった。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は減少となった。本市は合併団体であることから普通交付税の合併算定替に係る特例額の減少に備え，人件費削減などの行革効果を積立ててきたが，普通交付税の特例額分の減少の影響により，前年度決算剰余積立を含む</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年度中の積立総額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取崩し額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上回ったものである。実質収支比率は約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東日本台風での災害廃棄物処理等へ対応するための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財源不足の影響から財政調整基金繰入額が増となった結果</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年連続のマイナスとなった。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年度においても，これまでと同様に赤字の発生はなく，黒字算定となっている。黒字額は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浄化槽事業特別会計を除く会計で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又は前年同数値</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となったことで，前年度比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ポイントの増となっている。全体として健全な状態を保っている。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68735747</v>
      </c>
      <c r="BO4" s="462"/>
      <c r="BP4" s="462"/>
      <c r="BQ4" s="462"/>
      <c r="BR4" s="462"/>
      <c r="BS4" s="462"/>
      <c r="BT4" s="462"/>
      <c r="BU4" s="463"/>
      <c r="BV4" s="461">
        <v>66965910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4.5</v>
      </c>
      <c r="CU4" s="646"/>
      <c r="CV4" s="646"/>
      <c r="CW4" s="646"/>
      <c r="CX4" s="646"/>
      <c r="CY4" s="646"/>
      <c r="CZ4" s="646"/>
      <c r="DA4" s="647"/>
      <c r="DB4" s="645">
        <v>3.9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66289911</v>
      </c>
      <c r="BO5" s="467"/>
      <c r="BP5" s="467"/>
      <c r="BQ5" s="467"/>
      <c r="BR5" s="467"/>
      <c r="BS5" s="467"/>
      <c r="BT5" s="467"/>
      <c r="BU5" s="468"/>
      <c r="BV5" s="466">
        <v>65204211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93.9</v>
      </c>
      <c r="CU5" s="437"/>
      <c r="CV5" s="437"/>
      <c r="CW5" s="437"/>
      <c r="CX5" s="437"/>
      <c r="CY5" s="437"/>
      <c r="CZ5" s="437"/>
      <c r="DA5" s="438"/>
      <c r="DB5" s="436">
        <v>91.1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2445836</v>
      </c>
      <c r="BO6" s="467"/>
      <c r="BP6" s="467"/>
      <c r="BQ6" s="467"/>
      <c r="BR6" s="467"/>
      <c r="BS6" s="467"/>
      <c r="BT6" s="467"/>
      <c r="BU6" s="468"/>
      <c r="BV6" s="466">
        <v>1761699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98.1</v>
      </c>
      <c r="CU6" s="620"/>
      <c r="CV6" s="620"/>
      <c r="CW6" s="620"/>
      <c r="CX6" s="620"/>
      <c r="CY6" s="620"/>
      <c r="CZ6" s="620"/>
      <c r="DA6" s="621"/>
      <c r="DB6" s="619">
        <v>96.2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819308</v>
      </c>
      <c r="BO7" s="467"/>
      <c r="BP7" s="467"/>
      <c r="BQ7" s="467"/>
      <c r="BR7" s="467"/>
      <c r="BS7" s="467"/>
      <c r="BT7" s="467"/>
      <c r="BU7" s="468"/>
      <c r="BV7" s="466">
        <v>341062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35978068</v>
      </c>
      <c r="CU7" s="467"/>
      <c r="CV7" s="467"/>
      <c r="CW7" s="467"/>
      <c r="CX7" s="467"/>
      <c r="CY7" s="467"/>
      <c r="CZ7" s="467"/>
      <c r="DA7" s="468"/>
      <c r="DB7" s="466">
        <v>36155393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1626528</v>
      </c>
      <c r="BO8" s="467"/>
      <c r="BP8" s="467"/>
      <c r="BQ8" s="467"/>
      <c r="BR8" s="467"/>
      <c r="BS8" s="467"/>
      <c r="BT8" s="467"/>
      <c r="BU8" s="468"/>
      <c r="BV8" s="466">
        <v>1420637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v>
      </c>
      <c r="CU8" s="580"/>
      <c r="CV8" s="580"/>
      <c r="CW8" s="580"/>
      <c r="CX8" s="580"/>
      <c r="CY8" s="580"/>
      <c r="CZ8" s="580"/>
      <c r="DA8" s="581"/>
      <c r="DB8" s="579">
        <v>0.5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133391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205891</v>
      </c>
      <c r="BO9" s="467"/>
      <c r="BP9" s="467"/>
      <c r="BQ9" s="467"/>
      <c r="BR9" s="467"/>
      <c r="BS9" s="467"/>
      <c r="BT9" s="467"/>
      <c r="BU9" s="468"/>
      <c r="BV9" s="466">
        <v>-270080</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14</v>
      </c>
      <c r="CU9" s="437"/>
      <c r="CV9" s="437"/>
      <c r="CW9" s="437"/>
      <c r="CX9" s="437"/>
      <c r="CY9" s="437"/>
      <c r="CZ9" s="437"/>
      <c r="DA9" s="438"/>
      <c r="DB9" s="436">
        <v>13.7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135147</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18704</v>
      </c>
      <c r="BO10" s="467"/>
      <c r="BP10" s="467"/>
      <c r="BQ10" s="467"/>
      <c r="BR10" s="467"/>
      <c r="BS10" s="467"/>
      <c r="BT10" s="467"/>
      <c r="BU10" s="468"/>
      <c r="BV10" s="466">
        <v>16588</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1100</v>
      </c>
      <c r="BO11" s="467"/>
      <c r="BP11" s="467"/>
      <c r="BQ11" s="467"/>
      <c r="BR11" s="467"/>
      <c r="BS11" s="467"/>
      <c r="BT11" s="467"/>
      <c r="BU11" s="468"/>
      <c r="BV11" s="466">
        <v>25790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129444</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127</v>
      </c>
      <c r="AV12" s="524"/>
      <c r="AW12" s="524"/>
      <c r="AX12" s="524"/>
      <c r="AY12" s="446" t="s">
        <v>137</v>
      </c>
      <c r="AZ12" s="447"/>
      <c r="BA12" s="447"/>
      <c r="BB12" s="447"/>
      <c r="BC12" s="447"/>
      <c r="BD12" s="447"/>
      <c r="BE12" s="447"/>
      <c r="BF12" s="447"/>
      <c r="BG12" s="447"/>
      <c r="BH12" s="447"/>
      <c r="BI12" s="447"/>
      <c r="BJ12" s="447"/>
      <c r="BK12" s="447"/>
      <c r="BL12" s="447"/>
      <c r="BM12" s="448"/>
      <c r="BN12" s="466">
        <v>3400309</v>
      </c>
      <c r="BO12" s="467"/>
      <c r="BP12" s="467"/>
      <c r="BQ12" s="467"/>
      <c r="BR12" s="467"/>
      <c r="BS12" s="467"/>
      <c r="BT12" s="467"/>
      <c r="BU12" s="468"/>
      <c r="BV12" s="466">
        <v>1587748</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128597</v>
      </c>
      <c r="S13" s="570"/>
      <c r="T13" s="570"/>
      <c r="U13" s="570"/>
      <c r="V13" s="571"/>
      <c r="W13" s="557" t="s">
        <v>141</v>
      </c>
      <c r="X13" s="479"/>
      <c r="Y13" s="479"/>
      <c r="Z13" s="479"/>
      <c r="AA13" s="479"/>
      <c r="AB13" s="480"/>
      <c r="AC13" s="442">
        <v>5410</v>
      </c>
      <c r="AD13" s="443"/>
      <c r="AE13" s="443"/>
      <c r="AF13" s="443"/>
      <c r="AG13" s="444"/>
      <c r="AH13" s="442">
        <v>5894</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-3174614</v>
      </c>
      <c r="BO13" s="467"/>
      <c r="BP13" s="467"/>
      <c r="BQ13" s="467"/>
      <c r="BR13" s="467"/>
      <c r="BS13" s="467"/>
      <c r="BT13" s="467"/>
      <c r="BU13" s="468"/>
      <c r="BV13" s="466">
        <v>-1815450</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7.4</v>
      </c>
      <c r="CU13" s="437"/>
      <c r="CV13" s="437"/>
      <c r="CW13" s="437"/>
      <c r="CX13" s="437"/>
      <c r="CY13" s="437"/>
      <c r="CZ13" s="437"/>
      <c r="DA13" s="438"/>
      <c r="DB13" s="436">
        <v>7.8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130955</v>
      </c>
      <c r="S14" s="570"/>
      <c r="T14" s="570"/>
      <c r="U14" s="570"/>
      <c r="V14" s="571"/>
      <c r="W14" s="572"/>
      <c r="X14" s="482"/>
      <c r="Y14" s="482"/>
      <c r="Z14" s="482"/>
      <c r="AA14" s="482"/>
      <c r="AB14" s="483"/>
      <c r="AC14" s="562">
        <v>8.4</v>
      </c>
      <c r="AD14" s="563"/>
      <c r="AE14" s="563"/>
      <c r="AF14" s="563"/>
      <c r="AG14" s="564"/>
      <c r="AH14" s="562">
        <v>9.4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32.5</v>
      </c>
      <c r="CU14" s="574"/>
      <c r="CV14" s="574"/>
      <c r="CW14" s="574"/>
      <c r="CX14" s="574"/>
      <c r="CY14" s="574"/>
      <c r="CZ14" s="574"/>
      <c r="DA14" s="575"/>
      <c r="DB14" s="573">
        <v>28.8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130112</v>
      </c>
      <c r="S15" s="570"/>
      <c r="T15" s="570"/>
      <c r="U15" s="570"/>
      <c r="V15" s="571"/>
      <c r="W15" s="557" t="s">
        <v>149</v>
      </c>
      <c r="X15" s="479"/>
      <c r="Y15" s="479"/>
      <c r="Z15" s="479"/>
      <c r="AA15" s="479"/>
      <c r="AB15" s="480"/>
      <c r="AC15" s="442">
        <v>19384</v>
      </c>
      <c r="AD15" s="443"/>
      <c r="AE15" s="443"/>
      <c r="AF15" s="443"/>
      <c r="AG15" s="444"/>
      <c r="AH15" s="442">
        <v>18395</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14971977</v>
      </c>
      <c r="BO15" s="462"/>
      <c r="BP15" s="462"/>
      <c r="BQ15" s="462"/>
      <c r="BR15" s="462"/>
      <c r="BS15" s="462"/>
      <c r="BT15" s="462"/>
      <c r="BU15" s="463"/>
      <c r="BV15" s="461">
        <v>14917444</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30.1</v>
      </c>
      <c r="AD16" s="563"/>
      <c r="AE16" s="563"/>
      <c r="AF16" s="563"/>
      <c r="AG16" s="564"/>
      <c r="AH16" s="562">
        <v>29.3</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29718211</v>
      </c>
      <c r="BO16" s="467"/>
      <c r="BP16" s="467"/>
      <c r="BQ16" s="467"/>
      <c r="BR16" s="467"/>
      <c r="BS16" s="467"/>
      <c r="BT16" s="467"/>
      <c r="BU16" s="468"/>
      <c r="BV16" s="466">
        <v>29015726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153</v>
      </c>
      <c r="S17" s="555"/>
      <c r="T17" s="555"/>
      <c r="U17" s="555"/>
      <c r="V17" s="556"/>
      <c r="W17" s="557" t="s">
        <v>156</v>
      </c>
      <c r="X17" s="479"/>
      <c r="Y17" s="479"/>
      <c r="Z17" s="479"/>
      <c r="AA17" s="479"/>
      <c r="AB17" s="480"/>
      <c r="AC17" s="442">
        <v>39702</v>
      </c>
      <c r="AD17" s="443"/>
      <c r="AE17" s="443"/>
      <c r="AF17" s="443"/>
      <c r="AG17" s="444"/>
      <c r="AH17" s="442">
        <v>38461</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19003886</v>
      </c>
      <c r="BO17" s="467"/>
      <c r="BP17" s="467"/>
      <c r="BQ17" s="467"/>
      <c r="BR17" s="467"/>
      <c r="BS17" s="467"/>
      <c r="BT17" s="467"/>
      <c r="BU17" s="468"/>
      <c r="BV17" s="466">
        <v>18938744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796.81</v>
      </c>
      <c r="M18" s="531"/>
      <c r="N18" s="531"/>
      <c r="O18" s="531"/>
      <c r="P18" s="531"/>
      <c r="Q18" s="531"/>
      <c r="R18" s="532"/>
      <c r="S18" s="532"/>
      <c r="T18" s="532"/>
      <c r="U18" s="532"/>
      <c r="V18" s="533"/>
      <c r="W18" s="547"/>
      <c r="X18" s="548"/>
      <c r="Y18" s="548"/>
      <c r="Z18" s="548"/>
      <c r="AA18" s="548"/>
      <c r="AB18" s="558"/>
      <c r="AC18" s="430">
        <v>61.6</v>
      </c>
      <c r="AD18" s="431"/>
      <c r="AE18" s="431"/>
      <c r="AF18" s="431"/>
      <c r="AG18" s="534"/>
      <c r="AH18" s="430">
        <v>61.3</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33780619</v>
      </c>
      <c r="BO18" s="467"/>
      <c r="BP18" s="467"/>
      <c r="BQ18" s="467"/>
      <c r="BR18" s="467"/>
      <c r="BS18" s="467"/>
      <c r="BT18" s="467"/>
      <c r="BU18" s="468"/>
      <c r="BV18" s="466">
        <v>33066233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167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43544810</v>
      </c>
      <c r="BO19" s="467"/>
      <c r="BP19" s="467"/>
      <c r="BQ19" s="467"/>
      <c r="BR19" s="467"/>
      <c r="BS19" s="467"/>
      <c r="BT19" s="467"/>
      <c r="BU19" s="468"/>
      <c r="BV19" s="466">
        <v>43387408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48307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74863593</v>
      </c>
      <c r="BO23" s="467"/>
      <c r="BP23" s="467"/>
      <c r="BQ23" s="467"/>
      <c r="BR23" s="467"/>
      <c r="BS23" s="467"/>
      <c r="BT23" s="467"/>
      <c r="BU23" s="468"/>
      <c r="BV23" s="466">
        <v>71747596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9790</v>
      </c>
      <c r="R24" s="443"/>
      <c r="S24" s="443"/>
      <c r="T24" s="443"/>
      <c r="U24" s="443"/>
      <c r="V24" s="444"/>
      <c r="W24" s="508"/>
      <c r="X24" s="499"/>
      <c r="Y24" s="500"/>
      <c r="Z24" s="439" t="s">
        <v>172</v>
      </c>
      <c r="AA24" s="440"/>
      <c r="AB24" s="440"/>
      <c r="AC24" s="440"/>
      <c r="AD24" s="440"/>
      <c r="AE24" s="440"/>
      <c r="AF24" s="440"/>
      <c r="AG24" s="441"/>
      <c r="AH24" s="442">
        <v>902</v>
      </c>
      <c r="AI24" s="443"/>
      <c r="AJ24" s="443"/>
      <c r="AK24" s="443"/>
      <c r="AL24" s="444"/>
      <c r="AM24" s="442">
        <v>2775454</v>
      </c>
      <c r="AN24" s="443"/>
      <c r="AO24" s="443"/>
      <c r="AP24" s="443"/>
      <c r="AQ24" s="443"/>
      <c r="AR24" s="444"/>
      <c r="AS24" s="442">
        <v>3077</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40122662</v>
      </c>
      <c r="BO24" s="467"/>
      <c r="BP24" s="467"/>
      <c r="BQ24" s="467"/>
      <c r="BR24" s="467"/>
      <c r="BS24" s="467"/>
      <c r="BT24" s="467"/>
      <c r="BU24" s="468"/>
      <c r="BV24" s="466">
        <v>38385887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2</v>
      </c>
      <c r="M25" s="443"/>
      <c r="N25" s="443"/>
      <c r="O25" s="443"/>
      <c r="P25" s="444"/>
      <c r="Q25" s="442">
        <v>7850</v>
      </c>
      <c r="R25" s="443"/>
      <c r="S25" s="443"/>
      <c r="T25" s="443"/>
      <c r="U25" s="443"/>
      <c r="V25" s="444"/>
      <c r="W25" s="508"/>
      <c r="X25" s="499"/>
      <c r="Y25" s="500"/>
      <c r="Z25" s="439" t="s">
        <v>175</v>
      </c>
      <c r="AA25" s="440"/>
      <c r="AB25" s="440"/>
      <c r="AC25" s="440"/>
      <c r="AD25" s="440"/>
      <c r="AE25" s="440"/>
      <c r="AF25" s="440"/>
      <c r="AG25" s="441"/>
      <c r="AH25" s="442" t="s">
        <v>131</v>
      </c>
      <c r="AI25" s="443"/>
      <c r="AJ25" s="443"/>
      <c r="AK25" s="443"/>
      <c r="AL25" s="444"/>
      <c r="AM25" s="442" t="s">
        <v>130</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15554747</v>
      </c>
      <c r="BO25" s="462"/>
      <c r="BP25" s="462"/>
      <c r="BQ25" s="462"/>
      <c r="BR25" s="462"/>
      <c r="BS25" s="462"/>
      <c r="BT25" s="462"/>
      <c r="BU25" s="463"/>
      <c r="BV25" s="461">
        <v>9969491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6440</v>
      </c>
      <c r="R26" s="443"/>
      <c r="S26" s="443"/>
      <c r="T26" s="443"/>
      <c r="U26" s="443"/>
      <c r="V26" s="444"/>
      <c r="W26" s="508"/>
      <c r="X26" s="499"/>
      <c r="Y26" s="500"/>
      <c r="Z26" s="439" t="s">
        <v>179</v>
      </c>
      <c r="AA26" s="521"/>
      <c r="AB26" s="521"/>
      <c r="AC26" s="521"/>
      <c r="AD26" s="521"/>
      <c r="AE26" s="521"/>
      <c r="AF26" s="521"/>
      <c r="AG26" s="522"/>
      <c r="AH26" s="442">
        <v>75</v>
      </c>
      <c r="AI26" s="443"/>
      <c r="AJ26" s="443"/>
      <c r="AK26" s="443"/>
      <c r="AL26" s="444"/>
      <c r="AM26" s="442">
        <v>220950</v>
      </c>
      <c r="AN26" s="443"/>
      <c r="AO26" s="443"/>
      <c r="AP26" s="443"/>
      <c r="AQ26" s="443"/>
      <c r="AR26" s="444"/>
      <c r="AS26" s="442">
        <v>2946</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181</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5290</v>
      </c>
      <c r="R27" s="443"/>
      <c r="S27" s="443"/>
      <c r="T27" s="443"/>
      <c r="U27" s="443"/>
      <c r="V27" s="444"/>
      <c r="W27" s="508"/>
      <c r="X27" s="499"/>
      <c r="Y27" s="500"/>
      <c r="Z27" s="439" t="s">
        <v>183</v>
      </c>
      <c r="AA27" s="440"/>
      <c r="AB27" s="440"/>
      <c r="AC27" s="440"/>
      <c r="AD27" s="440"/>
      <c r="AE27" s="440"/>
      <c r="AF27" s="440"/>
      <c r="AG27" s="441"/>
      <c r="AH27" s="442">
        <v>23</v>
      </c>
      <c r="AI27" s="443"/>
      <c r="AJ27" s="443"/>
      <c r="AK27" s="443"/>
      <c r="AL27" s="444"/>
      <c r="AM27" s="442">
        <v>59777</v>
      </c>
      <c r="AN27" s="443"/>
      <c r="AO27" s="443"/>
      <c r="AP27" s="443"/>
      <c r="AQ27" s="443"/>
      <c r="AR27" s="444"/>
      <c r="AS27" s="442">
        <v>2599</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176</v>
      </c>
      <c r="BO27" s="470"/>
      <c r="BP27" s="470"/>
      <c r="BQ27" s="470"/>
      <c r="BR27" s="470"/>
      <c r="BS27" s="470"/>
      <c r="BT27" s="470"/>
      <c r="BU27" s="471"/>
      <c r="BV27" s="469" t="s">
        <v>176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4580</v>
      </c>
      <c r="R28" s="443"/>
      <c r="S28" s="443"/>
      <c r="T28" s="443"/>
      <c r="U28" s="443"/>
      <c r="V28" s="444"/>
      <c r="W28" s="508"/>
      <c r="X28" s="499"/>
      <c r="Y28" s="500"/>
      <c r="Z28" s="439" t="s">
        <v>186</v>
      </c>
      <c r="AA28" s="440"/>
      <c r="AB28" s="440"/>
      <c r="AC28" s="440"/>
      <c r="AD28" s="440"/>
      <c r="AE28" s="440"/>
      <c r="AF28" s="440"/>
      <c r="AG28" s="441"/>
      <c r="AH28" s="442" t="s">
        <v>176</v>
      </c>
      <c r="AI28" s="443"/>
      <c r="AJ28" s="443"/>
      <c r="AK28" s="443"/>
      <c r="AL28" s="444"/>
      <c r="AM28" s="442" t="s">
        <v>130</v>
      </c>
      <c r="AN28" s="443"/>
      <c r="AO28" s="443"/>
      <c r="AP28" s="443"/>
      <c r="AQ28" s="443"/>
      <c r="AR28" s="444"/>
      <c r="AS28" s="442" t="s">
        <v>131</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9850076</v>
      </c>
      <c r="BO28" s="462"/>
      <c r="BP28" s="462"/>
      <c r="BQ28" s="462"/>
      <c r="BR28" s="462"/>
      <c r="BS28" s="462"/>
      <c r="BT28" s="462"/>
      <c r="BU28" s="463"/>
      <c r="BV28" s="461">
        <v>12431681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28</v>
      </c>
      <c r="M29" s="443"/>
      <c r="N29" s="443"/>
      <c r="O29" s="443"/>
      <c r="P29" s="444"/>
      <c r="Q29" s="442">
        <v>4280</v>
      </c>
      <c r="R29" s="443"/>
      <c r="S29" s="443"/>
      <c r="T29" s="443"/>
      <c r="U29" s="443"/>
      <c r="V29" s="444"/>
      <c r="W29" s="509"/>
      <c r="X29" s="510"/>
      <c r="Y29" s="511"/>
      <c r="Z29" s="439" t="s">
        <v>189</v>
      </c>
      <c r="AA29" s="440"/>
      <c r="AB29" s="440"/>
      <c r="AC29" s="440"/>
      <c r="AD29" s="440"/>
      <c r="AE29" s="440"/>
      <c r="AF29" s="440"/>
      <c r="AG29" s="441"/>
      <c r="AH29" s="442">
        <v>925</v>
      </c>
      <c r="AI29" s="443"/>
      <c r="AJ29" s="443"/>
      <c r="AK29" s="443"/>
      <c r="AL29" s="444"/>
      <c r="AM29" s="442">
        <v>2835231</v>
      </c>
      <c r="AN29" s="443"/>
      <c r="AO29" s="443"/>
      <c r="AP29" s="443"/>
      <c r="AQ29" s="443"/>
      <c r="AR29" s="444"/>
      <c r="AS29" s="442">
        <v>3065</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448022</v>
      </c>
      <c r="BO29" s="467"/>
      <c r="BP29" s="467"/>
      <c r="BQ29" s="467"/>
      <c r="BR29" s="467"/>
      <c r="BS29" s="467"/>
      <c r="BT29" s="467"/>
      <c r="BU29" s="468"/>
      <c r="BV29" s="466">
        <v>436616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97.9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8092907</v>
      </c>
      <c r="BO30" s="470"/>
      <c r="BP30" s="470"/>
      <c r="BQ30" s="470"/>
      <c r="BR30" s="470"/>
      <c r="BS30" s="470"/>
      <c r="BT30" s="470"/>
      <c r="BU30" s="471"/>
      <c r="BV30" s="469">
        <v>7584661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199</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IF('各会計、関係団体の財政状況及び健全化判断比率'!B33="","",'各会計、関係団体の財政状況及び健全化判断比率'!B33)</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15</v>
      </c>
      <c r="BX34" s="425"/>
      <c r="BY34" s="424" t="str">
        <f>IF('各会計、関係団体の財政状況及び健全化判断比率'!B68="","",'各会計、関係団体の財政状況及び健全化判断比率'!B68)</f>
        <v>色麻町外一市一ヶ村花川ダム管理組合</v>
      </c>
      <c r="BZ34" s="424"/>
      <c r="CA34" s="424"/>
      <c r="CB34" s="424"/>
      <c r="CC34" s="424"/>
      <c r="CD34" s="424"/>
      <c r="CE34" s="424"/>
      <c r="CF34" s="424"/>
      <c r="CG34" s="424"/>
      <c r="CH34" s="424"/>
      <c r="CI34" s="424"/>
      <c r="CJ34" s="424"/>
      <c r="CK34" s="424"/>
      <c r="CL34" s="424"/>
      <c r="CM34" s="424"/>
      <c r="CN34" s="214"/>
      <c r="CO34" s="425">
        <f>IF(CQ34="","",MAX(C34:D43,U34:V43,AM34:AN43,BE34:BF43,BW34:BX43)+1)</f>
        <v>23</v>
      </c>
      <c r="CP34" s="425"/>
      <c r="CQ34" s="424" t="str">
        <f>IF('各会計、関係団体の財政状況及び健全化判断比率'!BS7="","",'各会計、関係団体の財政状況及び健全化判断比率'!BS7)</f>
        <v>古川体育協会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市有林事業特別会計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IF('各会計、関係団体の財政状況及び健全化判断比率'!B32="","",'各会計、関係団体の財政状況及び健全化判断比率'!B32)</f>
        <v>病院事業会計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IF('各会計、関係団体の財政状況及び健全化判断比率'!B34="","",'各会計、関係団体の財政状況及び健全化判断比率'!B34)</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16</v>
      </c>
      <c r="BX35" s="425"/>
      <c r="BY35" s="424" t="str">
        <f>IF('各会計、関係団体の財政状況及び健全化判断比率'!B69="","",'各会計、関係団体の財政状況及び健全化判断比率'!B69)</f>
        <v>吉田川流域溜池大和町外３市３ヶ町村組合</v>
      </c>
      <c r="BZ35" s="424"/>
      <c r="CA35" s="424"/>
      <c r="CB35" s="424"/>
      <c r="CC35" s="424"/>
      <c r="CD35" s="424"/>
      <c r="CE35" s="424"/>
      <c r="CF35" s="424"/>
      <c r="CG35" s="424"/>
      <c r="CH35" s="424"/>
      <c r="CI35" s="424"/>
      <c r="CJ35" s="424"/>
      <c r="CK35" s="424"/>
      <c r="CL35" s="424"/>
      <c r="CM35" s="424"/>
      <c r="CN35" s="214"/>
      <c r="CO35" s="425">
        <f t="shared" ref="CO35:CO43" si="3">IF(CQ35="","",CO34+1)</f>
        <v>24</v>
      </c>
      <c r="CP35" s="425"/>
      <c r="CQ35" s="424" t="str">
        <f>IF('各会計、関係団体の財政状況及び健全化判断比率'!BS8="","",'各会計、関係団体の財政状況及び健全化判断比率'!BS8)</f>
        <v>まちづくり古川</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奨学資金貸与事業特別会計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IF('各会計、関係団体の財政状況及び健全化判断比率'!B35="","",'各会計、関係団体の財政状況及び健全化判断比率'!B35)</f>
        <v>浄化槽事業特別会計</v>
      </c>
      <c r="BH36" s="424"/>
      <c r="BI36" s="424"/>
      <c r="BJ36" s="424"/>
      <c r="BK36" s="424"/>
      <c r="BL36" s="424"/>
      <c r="BM36" s="424"/>
      <c r="BN36" s="424"/>
      <c r="BO36" s="424"/>
      <c r="BP36" s="424"/>
      <c r="BQ36" s="424"/>
      <c r="BR36" s="424"/>
      <c r="BS36" s="424"/>
      <c r="BT36" s="424"/>
      <c r="BU36" s="424"/>
      <c r="BV36" s="214"/>
      <c r="BW36" s="425">
        <f t="shared" si="2"/>
        <v>17</v>
      </c>
      <c r="BX36" s="425"/>
      <c r="BY36" s="424" t="str">
        <f>IF('各会計、関係団体の財政状況及び健全化判断比率'!B70="","",'各会計、関係団体の財政状況及び健全化判断比率'!B70)</f>
        <v>宮城県市町村職員退職手当組合</v>
      </c>
      <c r="BZ36" s="424"/>
      <c r="CA36" s="424"/>
      <c r="CB36" s="424"/>
      <c r="CC36" s="424"/>
      <c r="CD36" s="424"/>
      <c r="CE36" s="424"/>
      <c r="CF36" s="424"/>
      <c r="CG36" s="424"/>
      <c r="CH36" s="424"/>
      <c r="CI36" s="424"/>
      <c r="CJ36" s="424"/>
      <c r="CK36" s="424"/>
      <c r="CL36" s="424"/>
      <c r="CM36" s="424"/>
      <c r="CN36" s="214"/>
      <c r="CO36" s="425">
        <f t="shared" si="3"/>
        <v>25</v>
      </c>
      <c r="CP36" s="425"/>
      <c r="CQ36" s="424" t="str">
        <f>IF('各会計、関係団体の財政状況及び健全化判断比率'!BS9="","",'各会計、関係団体の財政状況及び健全化判断比率'!BS9)</f>
        <v>アクアライト台町</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夜間急患センター事業特別会計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13</v>
      </c>
      <c r="BF37" s="425"/>
      <c r="BG37" s="424" t="str">
        <f>IF('各会計、関係団体の財政状況及び健全化判断比率'!B36="","",'各会計、関係団体の財政状況及び健全化判断比率'!B36)</f>
        <v>宅地造成事業特別会計</v>
      </c>
      <c r="BH37" s="424"/>
      <c r="BI37" s="424"/>
      <c r="BJ37" s="424"/>
      <c r="BK37" s="424"/>
      <c r="BL37" s="424"/>
      <c r="BM37" s="424"/>
      <c r="BN37" s="424"/>
      <c r="BO37" s="424"/>
      <c r="BP37" s="424"/>
      <c r="BQ37" s="424"/>
      <c r="BR37" s="424"/>
      <c r="BS37" s="424"/>
      <c r="BT37" s="424"/>
      <c r="BU37" s="424"/>
      <c r="BV37" s="214"/>
      <c r="BW37" s="425">
        <f t="shared" si="2"/>
        <v>18</v>
      </c>
      <c r="BX37" s="425"/>
      <c r="BY37" s="424" t="str">
        <f>IF('各会計、関係団体の財政状況及び健全化判断比率'!B71="","",'各会計、関係団体の財政状況及び健全化判断比率'!B71)</f>
        <v>宮城県市町村非常勤消防団員補償報償組合</v>
      </c>
      <c r="BZ37" s="424"/>
      <c r="CA37" s="424"/>
      <c r="CB37" s="424"/>
      <c r="CC37" s="424"/>
      <c r="CD37" s="424"/>
      <c r="CE37" s="424"/>
      <c r="CF37" s="424"/>
      <c r="CG37" s="424"/>
      <c r="CH37" s="424"/>
      <c r="CI37" s="424"/>
      <c r="CJ37" s="424"/>
      <c r="CK37" s="424"/>
      <c r="CL37" s="424"/>
      <c r="CM37" s="424"/>
      <c r="CN37" s="214"/>
      <c r="CO37" s="425">
        <f t="shared" si="3"/>
        <v>26</v>
      </c>
      <c r="CP37" s="425"/>
      <c r="CQ37" s="424" t="str">
        <f>IF('各会計、関係団体の財政状況及び健全化判断比率'!BS10="","",'各会計、関係団体の財政状況及び健全化判断比率'!BS10)</f>
        <v>醸室</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14</v>
      </c>
      <c r="BF38" s="425"/>
      <c r="BG38" s="424" t="str">
        <f>IF('各会計、関係団体の財政状況及び健全化判断比率'!B37="","",'各会計、関係団体の財政状況及び健全化判断比率'!B37)</f>
        <v>工業団地造成事業特別会計</v>
      </c>
      <c r="BH38" s="424"/>
      <c r="BI38" s="424"/>
      <c r="BJ38" s="424"/>
      <c r="BK38" s="424"/>
      <c r="BL38" s="424"/>
      <c r="BM38" s="424"/>
      <c r="BN38" s="424"/>
      <c r="BO38" s="424"/>
      <c r="BP38" s="424"/>
      <c r="BQ38" s="424"/>
      <c r="BR38" s="424"/>
      <c r="BS38" s="424"/>
      <c r="BT38" s="424"/>
      <c r="BU38" s="424"/>
      <c r="BV38" s="214"/>
      <c r="BW38" s="425">
        <f t="shared" si="2"/>
        <v>19</v>
      </c>
      <c r="BX38" s="425"/>
      <c r="BY38" s="424" t="str">
        <f>IF('各会計、関係団体の財政状況及び健全化判断比率'!B72="","",'各会計、関係団体の財政状況及び健全化判断比率'!B72)</f>
        <v>大崎地域広域行政事務組合</v>
      </c>
      <c r="BZ38" s="424"/>
      <c r="CA38" s="424"/>
      <c r="CB38" s="424"/>
      <c r="CC38" s="424"/>
      <c r="CD38" s="424"/>
      <c r="CE38" s="424"/>
      <c r="CF38" s="424"/>
      <c r="CG38" s="424"/>
      <c r="CH38" s="424"/>
      <c r="CI38" s="424"/>
      <c r="CJ38" s="424"/>
      <c r="CK38" s="424"/>
      <c r="CL38" s="424"/>
      <c r="CM38" s="424"/>
      <c r="CN38" s="214"/>
      <c r="CO38" s="425">
        <f t="shared" si="3"/>
        <v>27</v>
      </c>
      <c r="CP38" s="425"/>
      <c r="CQ38" s="424" t="str">
        <f>IF('各会計、関係団体の財政状況及び健全化判断比率'!BS11="","",'各会計、関係団体の財政状況及び健全化判断比率'!BS11)</f>
        <v>大崎市三本木振興公社</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20</v>
      </c>
      <c r="BX39" s="425"/>
      <c r="BY39" s="424" t="str">
        <f>IF('各会計、関係団体の財政状況及び健全化判断比率'!B73="","",'各会計、関係団体の財政状況及び健全化判断比率'!B73)</f>
        <v>宮城県市町村自治振興センター</v>
      </c>
      <c r="BZ39" s="424"/>
      <c r="CA39" s="424"/>
      <c r="CB39" s="424"/>
      <c r="CC39" s="424"/>
      <c r="CD39" s="424"/>
      <c r="CE39" s="424"/>
      <c r="CF39" s="424"/>
      <c r="CG39" s="424"/>
      <c r="CH39" s="424"/>
      <c r="CI39" s="424"/>
      <c r="CJ39" s="424"/>
      <c r="CK39" s="424"/>
      <c r="CL39" s="424"/>
      <c r="CM39" s="424"/>
      <c r="CN39" s="214"/>
      <c r="CO39" s="425">
        <f t="shared" si="3"/>
        <v>28</v>
      </c>
      <c r="CP39" s="425"/>
      <c r="CQ39" s="424" t="str">
        <f>IF('各会計、関係団体の財政状況及び健全化判断比率'!BS12="","",'各会計、関係団体の財政状況及び健全化判断比率'!BS12)</f>
        <v>池月道の駅</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21</v>
      </c>
      <c r="BX40" s="425"/>
      <c r="BY40" s="424" t="str">
        <f>IF('各会計、関係団体の財政状況及び健全化判断比率'!B74="","",'各会計、関係団体の財政状況及び健全化判断比率'!B74)</f>
        <v>宮城県後期高齢者医療広域連合</v>
      </c>
      <c r="BZ40" s="424"/>
      <c r="CA40" s="424"/>
      <c r="CB40" s="424"/>
      <c r="CC40" s="424"/>
      <c r="CD40" s="424"/>
      <c r="CE40" s="424"/>
      <c r="CF40" s="424"/>
      <c r="CG40" s="424"/>
      <c r="CH40" s="424"/>
      <c r="CI40" s="424"/>
      <c r="CJ40" s="424"/>
      <c r="CK40" s="424"/>
      <c r="CL40" s="424"/>
      <c r="CM40" s="424"/>
      <c r="CN40" s="214"/>
      <c r="CO40" s="425">
        <f t="shared" si="3"/>
        <v>29</v>
      </c>
      <c r="CP40" s="425"/>
      <c r="CQ40" s="424" t="str">
        <f>IF('各会計、関係団体の財政状況及び健全化判断比率'!BS13="","",'各会計、関係団体の財政状況及び健全化判断比率'!BS13)</f>
        <v>鳴子まちづくり</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22</v>
      </c>
      <c r="BX41" s="425"/>
      <c r="BY41" s="424" t="str">
        <f>IF('各会計、関係団体の財政状況及び健全化判断比率'!B75="","",'各会計、関係団体の財政状況及び健全化判断比率'!B75)</f>
        <v>宮城県後期高齢者医療事業会計</v>
      </c>
      <c r="BZ41" s="424"/>
      <c r="CA41" s="424"/>
      <c r="CB41" s="424"/>
      <c r="CC41" s="424"/>
      <c r="CD41" s="424"/>
      <c r="CE41" s="424"/>
      <c r="CF41" s="424"/>
      <c r="CG41" s="424"/>
      <c r="CH41" s="424"/>
      <c r="CI41" s="424"/>
      <c r="CJ41" s="424"/>
      <c r="CK41" s="424"/>
      <c r="CL41" s="424"/>
      <c r="CM41" s="424"/>
      <c r="CN41" s="214"/>
      <c r="CO41" s="425">
        <f t="shared" si="3"/>
        <v>30</v>
      </c>
      <c r="CP41" s="425"/>
      <c r="CQ41" s="424" t="str">
        <f>IF('各会計、関係団体の財政状況及び健全化判断比率'!BS14="","",'各会計、関係団体の財政状況及び健全化判断比率'!BS14)</f>
        <v>オニコウベ</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f t="shared" si="3"/>
        <v>31</v>
      </c>
      <c r="CP42" s="425"/>
      <c r="CQ42" s="424" t="str">
        <f>IF('各会計、関係団体の財政状況及び健全化判断比率'!BS15="","",'各会計、関係団体の財政状況及び健全化判断比率'!BS15)</f>
        <v>たじり穂波公社</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hlfRWhgdAvDw8ib+OXePFsapn8P1lG5sDMCEf2pEdE858/Z9w5+EgNpqLyCNuiZpbDPg/d2oBATmoWioQ+nwTw==" saltValue="/wZtEFYWGWbIjdyR3s/P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573</v>
      </c>
      <c r="D34" s="1248"/>
      <c r="E34" s="1249"/>
      <c r="F34" s="32">
        <v>9.92</v>
      </c>
      <c r="G34" s="33">
        <v>10.67</v>
      </c>
      <c r="H34" s="33">
        <v>12.4</v>
      </c>
      <c r="I34" s="33">
        <v>14.01</v>
      </c>
      <c r="J34" s="34">
        <v>14.95</v>
      </c>
      <c r="K34" s="22"/>
      <c r="L34" s="22"/>
      <c r="M34" s="22"/>
      <c r="N34" s="22"/>
      <c r="O34" s="22"/>
      <c r="P34" s="22"/>
    </row>
    <row r="35" spans="1:16" ht="39" customHeight="1" x14ac:dyDescent="0.15">
      <c r="A35" s="22"/>
      <c r="B35" s="35"/>
      <c r="C35" s="1242" t="s">
        <v>574</v>
      </c>
      <c r="D35" s="1243"/>
      <c r="E35" s="1244"/>
      <c r="F35" s="36">
        <v>11.61</v>
      </c>
      <c r="G35" s="37">
        <v>12.28</v>
      </c>
      <c r="H35" s="37">
        <v>12.17</v>
      </c>
      <c r="I35" s="37">
        <v>13.58</v>
      </c>
      <c r="J35" s="38">
        <v>13.62</v>
      </c>
      <c r="K35" s="22"/>
      <c r="L35" s="22"/>
      <c r="M35" s="22"/>
      <c r="N35" s="22"/>
      <c r="O35" s="22"/>
      <c r="P35" s="22"/>
    </row>
    <row r="36" spans="1:16" ht="39" customHeight="1" x14ac:dyDescent="0.15">
      <c r="A36" s="22"/>
      <c r="B36" s="35"/>
      <c r="C36" s="1242" t="s">
        <v>575</v>
      </c>
      <c r="D36" s="1243"/>
      <c r="E36" s="1244"/>
      <c r="F36" s="36">
        <v>6.13</v>
      </c>
      <c r="G36" s="37">
        <v>4.29</v>
      </c>
      <c r="H36" s="37">
        <v>4.53</v>
      </c>
      <c r="I36" s="37">
        <v>3.8</v>
      </c>
      <c r="J36" s="38">
        <v>4.47</v>
      </c>
      <c r="K36" s="22"/>
      <c r="L36" s="22"/>
      <c r="M36" s="22"/>
      <c r="N36" s="22"/>
      <c r="O36" s="22"/>
      <c r="P36" s="22"/>
    </row>
    <row r="37" spans="1:16" ht="39" customHeight="1" x14ac:dyDescent="0.15">
      <c r="A37" s="22"/>
      <c r="B37" s="35"/>
      <c r="C37" s="1242" t="s">
        <v>576</v>
      </c>
      <c r="D37" s="1243"/>
      <c r="E37" s="1244"/>
      <c r="F37" s="36">
        <v>2.17</v>
      </c>
      <c r="G37" s="37">
        <v>2.82</v>
      </c>
      <c r="H37" s="37">
        <v>3.43</v>
      </c>
      <c r="I37" s="37">
        <v>0.78</v>
      </c>
      <c r="J37" s="38">
        <v>0.84</v>
      </c>
      <c r="K37" s="22"/>
      <c r="L37" s="22"/>
      <c r="M37" s="22"/>
      <c r="N37" s="22"/>
      <c r="O37" s="22"/>
      <c r="P37" s="22"/>
    </row>
    <row r="38" spans="1:16" ht="39" customHeight="1" x14ac:dyDescent="0.15">
      <c r="A38" s="22"/>
      <c r="B38" s="35"/>
      <c r="C38" s="1242" t="s">
        <v>577</v>
      </c>
      <c r="D38" s="1243"/>
      <c r="E38" s="1244"/>
      <c r="F38" s="36">
        <v>0.48</v>
      </c>
      <c r="G38" s="37">
        <v>0.43</v>
      </c>
      <c r="H38" s="37">
        <v>0.46</v>
      </c>
      <c r="I38" s="37">
        <v>0.89</v>
      </c>
      <c r="J38" s="38">
        <v>0.55000000000000004</v>
      </c>
      <c r="K38" s="22"/>
      <c r="L38" s="22"/>
      <c r="M38" s="22"/>
      <c r="N38" s="22"/>
      <c r="O38" s="22"/>
      <c r="P38" s="22"/>
    </row>
    <row r="39" spans="1:16" ht="39" customHeight="1" x14ac:dyDescent="0.15">
      <c r="A39" s="22"/>
      <c r="B39" s="35"/>
      <c r="C39" s="1242" t="s">
        <v>578</v>
      </c>
      <c r="D39" s="1243"/>
      <c r="E39" s="1244"/>
      <c r="F39" s="36">
        <v>0.28999999999999998</v>
      </c>
      <c r="G39" s="37">
        <v>0.27</v>
      </c>
      <c r="H39" s="37">
        <v>0.41</v>
      </c>
      <c r="I39" s="37">
        <v>0.34</v>
      </c>
      <c r="J39" s="38">
        <v>0.45</v>
      </c>
      <c r="K39" s="22"/>
      <c r="L39" s="22"/>
      <c r="M39" s="22"/>
      <c r="N39" s="22"/>
      <c r="O39" s="22"/>
      <c r="P39" s="22"/>
    </row>
    <row r="40" spans="1:16" ht="39" customHeight="1" x14ac:dyDescent="0.15">
      <c r="A40" s="22"/>
      <c r="B40" s="35"/>
      <c r="C40" s="1242" t="s">
        <v>579</v>
      </c>
      <c r="D40" s="1243"/>
      <c r="E40" s="1244"/>
      <c r="F40" s="36">
        <v>0.39</v>
      </c>
      <c r="G40" s="37">
        <v>0.39</v>
      </c>
      <c r="H40" s="37">
        <v>0.39</v>
      </c>
      <c r="I40" s="37">
        <v>0.42</v>
      </c>
      <c r="J40" s="38">
        <v>0.42</v>
      </c>
      <c r="K40" s="22"/>
      <c r="L40" s="22"/>
      <c r="M40" s="22"/>
      <c r="N40" s="22"/>
      <c r="O40" s="22"/>
      <c r="P40" s="22"/>
    </row>
    <row r="41" spans="1:16" ht="39" customHeight="1" x14ac:dyDescent="0.15">
      <c r="A41" s="22"/>
      <c r="B41" s="35"/>
      <c r="C41" s="1242" t="s">
        <v>580</v>
      </c>
      <c r="D41" s="1243"/>
      <c r="E41" s="1244"/>
      <c r="F41" s="36">
        <v>0.15</v>
      </c>
      <c r="G41" s="37">
        <v>0.15</v>
      </c>
      <c r="H41" s="37">
        <v>0.13</v>
      </c>
      <c r="I41" s="37">
        <v>0.21</v>
      </c>
      <c r="J41" s="38">
        <v>0.2</v>
      </c>
      <c r="K41" s="22"/>
      <c r="L41" s="22"/>
      <c r="M41" s="22"/>
      <c r="N41" s="22"/>
      <c r="O41" s="22"/>
      <c r="P41" s="22"/>
    </row>
    <row r="42" spans="1:16" ht="39" customHeight="1" x14ac:dyDescent="0.15">
      <c r="A42" s="22"/>
      <c r="B42" s="39"/>
      <c r="C42" s="1242" t="s">
        <v>581</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582</v>
      </c>
      <c r="D43" s="1246"/>
      <c r="E43" s="1247"/>
      <c r="F43" s="41">
        <v>0.28999999999999998</v>
      </c>
      <c r="G43" s="42">
        <v>0.26</v>
      </c>
      <c r="H43" s="42">
        <v>0.28000000000000003</v>
      </c>
      <c r="I43" s="42">
        <v>0.32</v>
      </c>
      <c r="J43" s="43">
        <v>0.33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f19kSAw8s/qxfyqTAhWImQHV4qbFYU/Q/0rz3mcSTCvU2/kEHjqSsYG5whhkskSvkLafpLWuLFSMLM8J8zLmg==" saltValue="G0MtwXFWm2lLMNwXh3/6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6654</v>
      </c>
      <c r="L45" s="60">
        <v>6482</v>
      </c>
      <c r="M45" s="60">
        <v>6580</v>
      </c>
      <c r="N45" s="60">
        <v>6064</v>
      </c>
      <c r="O45" s="61">
        <v>6207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x14ac:dyDescent="0.15">
      <c r="A48" s="48"/>
      <c r="B48" s="1270"/>
      <c r="C48" s="1271"/>
      <c r="D48" s="62"/>
      <c r="E48" s="1252" t="s">
        <v>15</v>
      </c>
      <c r="F48" s="1252"/>
      <c r="G48" s="1252"/>
      <c r="H48" s="1252"/>
      <c r="I48" s="1252"/>
      <c r="J48" s="1253"/>
      <c r="K48" s="63">
        <v>2847</v>
      </c>
      <c r="L48" s="64">
        <v>3072</v>
      </c>
      <c r="M48" s="64">
        <v>2782</v>
      </c>
      <c r="N48" s="64">
        <v>2801</v>
      </c>
      <c r="O48" s="65">
        <v>3031</v>
      </c>
      <c r="P48" s="48"/>
      <c r="Q48" s="48"/>
      <c r="R48" s="48"/>
      <c r="S48" s="48"/>
      <c r="T48" s="48"/>
      <c r="U48" s="48"/>
    </row>
    <row r="49" spans="1:21" ht="30.75" customHeight="1" x14ac:dyDescent="0.15">
      <c r="A49" s="48"/>
      <c r="B49" s="1270"/>
      <c r="C49" s="1271"/>
      <c r="D49" s="62"/>
      <c r="E49" s="1252" t="s">
        <v>16</v>
      </c>
      <c r="F49" s="1252"/>
      <c r="G49" s="1252"/>
      <c r="H49" s="1252"/>
      <c r="I49" s="1252"/>
      <c r="J49" s="1253"/>
      <c r="K49" s="63">
        <v>225</v>
      </c>
      <c r="L49" s="64">
        <v>228</v>
      </c>
      <c r="M49" s="64">
        <v>295</v>
      </c>
      <c r="N49" s="64">
        <v>201</v>
      </c>
      <c r="O49" s="65">
        <v>251</v>
      </c>
      <c r="P49" s="48"/>
      <c r="Q49" s="48"/>
      <c r="R49" s="48"/>
      <c r="S49" s="48"/>
      <c r="T49" s="48"/>
      <c r="U49" s="48"/>
    </row>
    <row r="50" spans="1:21" ht="30.75" customHeight="1" x14ac:dyDescent="0.15">
      <c r="A50" s="48"/>
      <c r="B50" s="1270"/>
      <c r="C50" s="1271"/>
      <c r="D50" s="62"/>
      <c r="E50" s="1252" t="s">
        <v>17</v>
      </c>
      <c r="F50" s="1252"/>
      <c r="G50" s="1252"/>
      <c r="H50" s="1252"/>
      <c r="I50" s="1252"/>
      <c r="J50" s="1253"/>
      <c r="K50" s="63">
        <v>102</v>
      </c>
      <c r="L50" s="64">
        <v>103</v>
      </c>
      <c r="M50" s="64">
        <v>100</v>
      </c>
      <c r="N50" s="64">
        <v>83</v>
      </c>
      <c r="O50" s="65">
        <v>81</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2</v>
      </c>
      <c r="M51" s="64">
        <v>3</v>
      </c>
      <c r="N51" s="64">
        <v>2</v>
      </c>
      <c r="O51" s="65">
        <v>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6982</v>
      </c>
      <c r="L52" s="64">
        <v>7208</v>
      </c>
      <c r="M52" s="64">
        <v>7290</v>
      </c>
      <c r="N52" s="64">
        <v>7218</v>
      </c>
      <c r="O52" s="65">
        <v>7309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2846</v>
      </c>
      <c r="L53" s="69">
        <v>2679</v>
      </c>
      <c r="M53" s="69">
        <v>2470</v>
      </c>
      <c r="N53" s="69">
        <v>1933</v>
      </c>
      <c r="O53" s="70">
        <v>2262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522</v>
      </c>
      <c r="L57" s="84" t="s">
        <v>522</v>
      </c>
      <c r="M57" s="84" t="s">
        <v>522</v>
      </c>
      <c r="N57" s="84" t="s">
        <v>522</v>
      </c>
      <c r="O57" s="85" t="s">
        <v>522</v>
      </c>
    </row>
    <row r="58" spans="1:21" ht="31.5" customHeight="1" thickBot="1" x14ac:dyDescent="0.2">
      <c r="B58" s="1260"/>
      <c r="C58" s="1261"/>
      <c r="D58" s="1265" t="s">
        <v>27</v>
      </c>
      <c r="E58" s="1266"/>
      <c r="F58" s="1266"/>
      <c r="G58" s="1266"/>
      <c r="H58" s="1266"/>
      <c r="I58" s="1266"/>
      <c r="J58" s="1267"/>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wcYpio0go8Iaydnujibq6HeHQOkTt9hOizBbZpt+hn7az3PPJR7NMjK4s/j581SMex5FzTzWvYCTwFOP6k3ug==" saltValue="eeSGe5loXClvOs0e3GCg1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88" t="s">
        <v>30</v>
      </c>
      <c r="C41" s="1289"/>
      <c r="D41" s="102"/>
      <c r="E41" s="1290" t="s">
        <v>31</v>
      </c>
      <c r="F41" s="1290"/>
      <c r="G41" s="1290"/>
      <c r="H41" s="1291"/>
      <c r="I41" s="103">
        <v>65551</v>
      </c>
      <c r="J41" s="104">
        <v>67690</v>
      </c>
      <c r="K41" s="104">
        <v>69164</v>
      </c>
      <c r="L41" s="104">
        <v>71748</v>
      </c>
      <c r="M41" s="105">
        <v>72145</v>
      </c>
    </row>
    <row r="42" spans="2:13" ht="27.75" customHeight="1" x14ac:dyDescent="0.15">
      <c r="B42" s="1278"/>
      <c r="C42" s="1279"/>
      <c r="D42" s="106"/>
      <c r="E42" s="1282" t="s">
        <v>32</v>
      </c>
      <c r="F42" s="1282"/>
      <c r="G42" s="1282"/>
      <c r="H42" s="1283"/>
      <c r="I42" s="107">
        <v>411</v>
      </c>
      <c r="J42" s="108">
        <v>315</v>
      </c>
      <c r="K42" s="108">
        <v>219</v>
      </c>
      <c r="L42" s="108">
        <v>140</v>
      </c>
      <c r="M42" s="109">
        <v>64</v>
      </c>
    </row>
    <row r="43" spans="2:13" ht="27.75" customHeight="1" x14ac:dyDescent="0.15">
      <c r="B43" s="1278"/>
      <c r="C43" s="1279"/>
      <c r="D43" s="106"/>
      <c r="E43" s="1282" t="s">
        <v>33</v>
      </c>
      <c r="F43" s="1282"/>
      <c r="G43" s="1282"/>
      <c r="H43" s="1283"/>
      <c r="I43" s="107">
        <v>39595</v>
      </c>
      <c r="J43" s="108">
        <v>40352</v>
      </c>
      <c r="K43" s="108">
        <v>39169</v>
      </c>
      <c r="L43" s="108">
        <v>37945</v>
      </c>
      <c r="M43" s="109">
        <v>37584</v>
      </c>
    </row>
    <row r="44" spans="2:13" ht="27.75" customHeight="1" x14ac:dyDescent="0.15">
      <c r="B44" s="1278"/>
      <c r="C44" s="1279"/>
      <c r="D44" s="106"/>
      <c r="E44" s="1282" t="s">
        <v>34</v>
      </c>
      <c r="F44" s="1282"/>
      <c r="G44" s="1282"/>
      <c r="H44" s="1283"/>
      <c r="I44" s="107">
        <v>1343</v>
      </c>
      <c r="J44" s="108">
        <v>1303</v>
      </c>
      <c r="K44" s="108">
        <v>1272</v>
      </c>
      <c r="L44" s="108">
        <v>1273</v>
      </c>
      <c r="M44" s="109">
        <v>1481</v>
      </c>
    </row>
    <row r="45" spans="2:13" ht="27.75" customHeight="1" x14ac:dyDescent="0.15">
      <c r="B45" s="1278"/>
      <c r="C45" s="1279"/>
      <c r="D45" s="106"/>
      <c r="E45" s="1282" t="s">
        <v>35</v>
      </c>
      <c r="F45" s="1282"/>
      <c r="G45" s="1282"/>
      <c r="H45" s="1283"/>
      <c r="I45" s="107">
        <v>7067</v>
      </c>
      <c r="J45" s="108">
        <v>6565</v>
      </c>
      <c r="K45" s="108">
        <v>6237</v>
      </c>
      <c r="L45" s="108">
        <v>6001</v>
      </c>
      <c r="M45" s="109">
        <v>5982</v>
      </c>
    </row>
    <row r="46" spans="2:13" ht="27.75" customHeight="1" x14ac:dyDescent="0.15">
      <c r="B46" s="1278"/>
      <c r="C46" s="1279"/>
      <c r="D46" s="110"/>
      <c r="E46" s="1282" t="s">
        <v>36</v>
      </c>
      <c r="F46" s="1282"/>
      <c r="G46" s="1282"/>
      <c r="H46" s="1283"/>
      <c r="I46" s="107">
        <v>237</v>
      </c>
      <c r="J46" s="108">
        <v>19</v>
      </c>
      <c r="K46" s="108">
        <v>12</v>
      </c>
      <c r="L46" s="108">
        <v>13</v>
      </c>
      <c r="M46" s="109">
        <v>13</v>
      </c>
    </row>
    <row r="47" spans="2:13" ht="27.75" customHeight="1" x14ac:dyDescent="0.15">
      <c r="B47" s="1278"/>
      <c r="C47" s="1279"/>
      <c r="D47" s="111"/>
      <c r="E47" s="1292" t="s">
        <v>37</v>
      </c>
      <c r="F47" s="1293"/>
      <c r="G47" s="1293"/>
      <c r="H47" s="1294"/>
      <c r="I47" s="107" t="s">
        <v>522</v>
      </c>
      <c r="J47" s="108" t="s">
        <v>522</v>
      </c>
      <c r="K47" s="108" t="s">
        <v>522</v>
      </c>
      <c r="L47" s="108" t="s">
        <v>522</v>
      </c>
      <c r="M47" s="109" t="s">
        <v>522</v>
      </c>
    </row>
    <row r="48" spans="2:13" ht="27.75" customHeight="1" x14ac:dyDescent="0.15">
      <c r="B48" s="1278"/>
      <c r="C48" s="1279"/>
      <c r="D48" s="106"/>
      <c r="E48" s="1282" t="s">
        <v>38</v>
      </c>
      <c r="F48" s="1282"/>
      <c r="G48" s="1282"/>
      <c r="H48" s="1283"/>
      <c r="I48" s="107" t="s">
        <v>522</v>
      </c>
      <c r="J48" s="108" t="s">
        <v>522</v>
      </c>
      <c r="K48" s="108" t="s">
        <v>522</v>
      </c>
      <c r="L48" s="108" t="s">
        <v>522</v>
      </c>
      <c r="M48" s="109" t="s">
        <v>522</v>
      </c>
    </row>
    <row r="49" spans="2:13" ht="27.75" customHeight="1" x14ac:dyDescent="0.15">
      <c r="B49" s="1280"/>
      <c r="C49" s="1281"/>
      <c r="D49" s="106"/>
      <c r="E49" s="1282" t="s">
        <v>39</v>
      </c>
      <c r="F49" s="1282"/>
      <c r="G49" s="1282"/>
      <c r="H49" s="1283"/>
      <c r="I49" s="107" t="s">
        <v>522</v>
      </c>
      <c r="J49" s="108" t="s">
        <v>522</v>
      </c>
      <c r="K49" s="108" t="s">
        <v>522</v>
      </c>
      <c r="L49" s="108" t="s">
        <v>522</v>
      </c>
      <c r="M49" s="109" t="s">
        <v>522</v>
      </c>
    </row>
    <row r="50" spans="2:13" ht="27.75" customHeight="1" x14ac:dyDescent="0.15">
      <c r="B50" s="1276" t="s">
        <v>40</v>
      </c>
      <c r="C50" s="1277"/>
      <c r="D50" s="112"/>
      <c r="E50" s="1282" t="s">
        <v>41</v>
      </c>
      <c r="F50" s="1282"/>
      <c r="G50" s="1282"/>
      <c r="H50" s="1283"/>
      <c r="I50" s="107">
        <v>16207</v>
      </c>
      <c r="J50" s="108">
        <v>17779</v>
      </c>
      <c r="K50" s="108">
        <v>18018</v>
      </c>
      <c r="L50" s="108">
        <v>18605</v>
      </c>
      <c r="M50" s="109">
        <v>16469</v>
      </c>
    </row>
    <row r="51" spans="2:13" ht="27.75" customHeight="1" x14ac:dyDescent="0.15">
      <c r="B51" s="1278"/>
      <c r="C51" s="1279"/>
      <c r="D51" s="106"/>
      <c r="E51" s="1282" t="s">
        <v>42</v>
      </c>
      <c r="F51" s="1282"/>
      <c r="G51" s="1282"/>
      <c r="H51" s="1283"/>
      <c r="I51" s="107">
        <v>9623</v>
      </c>
      <c r="J51" s="108">
        <v>10224</v>
      </c>
      <c r="K51" s="108">
        <v>11114</v>
      </c>
      <c r="L51" s="108">
        <v>12073</v>
      </c>
      <c r="M51" s="109">
        <v>12664</v>
      </c>
    </row>
    <row r="52" spans="2:13" ht="27.75" customHeight="1" x14ac:dyDescent="0.15">
      <c r="B52" s="1280"/>
      <c r="C52" s="1281"/>
      <c r="D52" s="106"/>
      <c r="E52" s="1282" t="s">
        <v>43</v>
      </c>
      <c r="F52" s="1282"/>
      <c r="G52" s="1282"/>
      <c r="H52" s="1283"/>
      <c r="I52" s="107">
        <v>71953</v>
      </c>
      <c r="J52" s="108">
        <v>75408</v>
      </c>
      <c r="K52" s="108">
        <v>76062</v>
      </c>
      <c r="L52" s="108">
        <v>77862</v>
      </c>
      <c r="M52" s="109">
        <v>78545</v>
      </c>
    </row>
    <row r="53" spans="2:13" ht="27.75" customHeight="1" thickBot="1" x14ac:dyDescent="0.2">
      <c r="B53" s="1284" t="s">
        <v>44</v>
      </c>
      <c r="C53" s="1285"/>
      <c r="D53" s="113"/>
      <c r="E53" s="1286" t="s">
        <v>45</v>
      </c>
      <c r="F53" s="1286"/>
      <c r="G53" s="1286"/>
      <c r="H53" s="1287"/>
      <c r="I53" s="114">
        <v>16422</v>
      </c>
      <c r="J53" s="115">
        <v>12831</v>
      </c>
      <c r="K53" s="115">
        <v>10880</v>
      </c>
      <c r="L53" s="115">
        <v>8579</v>
      </c>
      <c r="M53" s="116">
        <v>9590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C9GdLzwzAqNuYMBh3sGSEF6vZnz+I8Rv4dY6klBryo5O00PK3UGYiFgY4Pdh1CRTsvoF3JtAoVVA/rsphALgQ==" saltValue="cvhwhR+RTgDP+jCuYqsW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13102</v>
      </c>
      <c r="G55" s="128">
        <v>12432</v>
      </c>
      <c r="H55" s="129">
        <v>9850</v>
      </c>
    </row>
    <row r="56" spans="2:8" ht="52.5" customHeight="1" x14ac:dyDescent="0.15">
      <c r="B56" s="130"/>
      <c r="C56" s="1305" t="s">
        <v>49</v>
      </c>
      <c r="D56" s="1305"/>
      <c r="E56" s="1306"/>
      <c r="F56" s="131">
        <v>436</v>
      </c>
      <c r="G56" s="131">
        <v>437</v>
      </c>
      <c r="H56" s="132">
        <v>448</v>
      </c>
    </row>
    <row r="57" spans="2:8" ht="53.25" customHeight="1" x14ac:dyDescent="0.15">
      <c r="B57" s="130"/>
      <c r="C57" s="1307" t="s">
        <v>50</v>
      </c>
      <c r="D57" s="1307"/>
      <c r="E57" s="1308"/>
      <c r="F57" s="133">
        <v>7389</v>
      </c>
      <c r="G57" s="133">
        <v>7585</v>
      </c>
      <c r="H57" s="134">
        <v>8093</v>
      </c>
    </row>
    <row r="58" spans="2:8" ht="45.75" customHeight="1" x14ac:dyDescent="0.15">
      <c r="B58" s="135"/>
      <c r="C58" s="1295" t="s">
        <v>589</v>
      </c>
      <c r="D58" s="1296"/>
      <c r="E58" s="1297"/>
      <c r="F58" s="136">
        <v>4577</v>
      </c>
      <c r="G58" s="136">
        <v>4437</v>
      </c>
      <c r="H58" s="137">
        <v>4316</v>
      </c>
    </row>
    <row r="59" spans="2:8" ht="45.75" customHeight="1" x14ac:dyDescent="0.15">
      <c r="B59" s="135"/>
      <c r="C59" s="1295" t="s">
        <v>590</v>
      </c>
      <c r="D59" s="1296"/>
      <c r="E59" s="1297"/>
      <c r="F59" s="136">
        <v>680</v>
      </c>
      <c r="G59" s="136">
        <v>990</v>
      </c>
      <c r="H59" s="137">
        <v>1550</v>
      </c>
    </row>
    <row r="60" spans="2:8" ht="45.75" customHeight="1" x14ac:dyDescent="0.15">
      <c r="B60" s="135"/>
      <c r="C60" s="1295" t="s">
        <v>591</v>
      </c>
      <c r="D60" s="1296"/>
      <c r="E60" s="1297"/>
      <c r="F60" s="136">
        <v>1107</v>
      </c>
      <c r="G60" s="136">
        <v>1090</v>
      </c>
      <c r="H60" s="137">
        <v>1067</v>
      </c>
    </row>
    <row r="61" spans="2:8" ht="45.75" customHeight="1" x14ac:dyDescent="0.15">
      <c r="B61" s="135"/>
      <c r="C61" s="1295" t="s">
        <v>592</v>
      </c>
      <c r="D61" s="1296"/>
      <c r="E61" s="1297"/>
      <c r="F61" s="136">
        <v>296</v>
      </c>
      <c r="G61" s="136">
        <v>389</v>
      </c>
      <c r="H61" s="137">
        <v>482</v>
      </c>
    </row>
    <row r="62" spans="2:8" ht="45.75" customHeight="1" thickBot="1" x14ac:dyDescent="0.2">
      <c r="B62" s="138"/>
      <c r="C62" s="1298" t="s">
        <v>593</v>
      </c>
      <c r="D62" s="1299"/>
      <c r="E62" s="1300"/>
      <c r="F62" s="139">
        <v>115</v>
      </c>
      <c r="G62" s="139">
        <v>127</v>
      </c>
      <c r="H62" s="140">
        <v>137</v>
      </c>
    </row>
    <row r="63" spans="2:8" ht="52.5" customHeight="1" thickBot="1" x14ac:dyDescent="0.2">
      <c r="B63" s="141"/>
      <c r="C63" s="1301" t="s">
        <v>51</v>
      </c>
      <c r="D63" s="1301"/>
      <c r="E63" s="1302"/>
      <c r="F63" s="142">
        <v>20928</v>
      </c>
      <c r="G63" s="142">
        <v>20453</v>
      </c>
      <c r="H63" s="143">
        <v>18391</v>
      </c>
    </row>
    <row r="64" spans="2:8" ht="15" customHeight="1" x14ac:dyDescent="0.15"/>
  </sheetData>
  <sheetProtection algorithmName="SHA-512" hashValue="kYce8ajtIbaQv1d9s00QuYJMoJEhApWYSSs8mbkTr+TT7hb+VXismv7yhFK5/lXzJA856sfaWFdZ8KaeUM7tLg==" saltValue="dSPk6+8xEbATq7se1PM5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622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563</v>
      </c>
      <c r="BQ50" s="1314"/>
      <c r="BR50" s="1314"/>
      <c r="BS50" s="1314"/>
      <c r="BT50" s="1314"/>
      <c r="BU50" s="1314"/>
      <c r="BV50" s="1314"/>
      <c r="BW50" s="1314"/>
      <c r="BX50" s="1314" t="s">
        <v>564</v>
      </c>
      <c r="BY50" s="1314"/>
      <c r="BZ50" s="1314"/>
      <c r="CA50" s="1314"/>
      <c r="CB50" s="1314"/>
      <c r="CC50" s="1314"/>
      <c r="CD50" s="1314"/>
      <c r="CE50" s="1314"/>
      <c r="CF50" s="1314" t="s">
        <v>565</v>
      </c>
      <c r="CG50" s="1314"/>
      <c r="CH50" s="1314"/>
      <c r="CI50" s="1314"/>
      <c r="CJ50" s="1314"/>
      <c r="CK50" s="1314"/>
      <c r="CL50" s="1314"/>
      <c r="CM50" s="1314"/>
      <c r="CN50" s="1314" t="s">
        <v>566</v>
      </c>
      <c r="CO50" s="1314"/>
      <c r="CP50" s="1314"/>
      <c r="CQ50" s="1314"/>
      <c r="CR50" s="1314"/>
      <c r="CS50" s="1314"/>
      <c r="CT50" s="1314"/>
      <c r="CU50" s="1314"/>
      <c r="CV50" s="1314" t="s">
        <v>567</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624</v>
      </c>
      <c r="AO51" s="1312"/>
      <c r="AP51" s="1312"/>
      <c r="AQ51" s="1312"/>
      <c r="AR51" s="1312"/>
      <c r="AS51" s="1312"/>
      <c r="AT51" s="1312"/>
      <c r="AU51" s="1312"/>
      <c r="AV51" s="1312"/>
      <c r="AW51" s="1312"/>
      <c r="AX51" s="1312"/>
      <c r="AY51" s="1312"/>
      <c r="AZ51" s="1312"/>
      <c r="BA51" s="1312"/>
      <c r="BB51" s="1312" t="s">
        <v>625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627</v>
      </c>
      <c r="AO55" s="1314"/>
      <c r="AP55" s="1314"/>
      <c r="AQ55" s="1314"/>
      <c r="AR55" s="1314"/>
      <c r="AS55" s="1314"/>
      <c r="AT55" s="1314"/>
      <c r="AU55" s="1314"/>
      <c r="AV55" s="1314"/>
      <c r="AW55" s="1314"/>
      <c r="AX55" s="1314"/>
      <c r="AY55" s="1314"/>
      <c r="AZ55" s="1314"/>
      <c r="BA55" s="1314"/>
      <c r="BB55" s="1312" t="s">
        <v>625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628</v>
      </c>
    </row>
    <row r="64" spans="1:109"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630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563</v>
      </c>
      <c r="BQ72" s="1314"/>
      <c r="BR72" s="1314"/>
      <c r="BS72" s="1314"/>
      <c r="BT72" s="1314"/>
      <c r="BU72" s="1314"/>
      <c r="BV72" s="1314"/>
      <c r="BW72" s="1314"/>
      <c r="BX72" s="1314" t="s">
        <v>564</v>
      </c>
      <c r="BY72" s="1314"/>
      <c r="BZ72" s="1314"/>
      <c r="CA72" s="1314"/>
      <c r="CB72" s="1314"/>
      <c r="CC72" s="1314"/>
      <c r="CD72" s="1314"/>
      <c r="CE72" s="1314"/>
      <c r="CF72" s="1314" t="s">
        <v>565</v>
      </c>
      <c r="CG72" s="1314"/>
      <c r="CH72" s="1314"/>
      <c r="CI72" s="1314"/>
      <c r="CJ72" s="1314"/>
      <c r="CK72" s="1314"/>
      <c r="CL72" s="1314"/>
      <c r="CM72" s="1314"/>
      <c r="CN72" s="1314" t="s">
        <v>566</v>
      </c>
      <c r="CO72" s="1314"/>
      <c r="CP72" s="1314"/>
      <c r="CQ72" s="1314"/>
      <c r="CR72" s="1314"/>
      <c r="CS72" s="1314"/>
      <c r="CT72" s="1314"/>
      <c r="CU72" s="1314"/>
      <c r="CV72" s="1314" t="s">
        <v>567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624</v>
      </c>
      <c r="AO73" s="1312"/>
      <c r="AP73" s="1312"/>
      <c r="AQ73" s="1312"/>
      <c r="AR73" s="1312"/>
      <c r="AS73" s="1312"/>
      <c r="AT73" s="1312"/>
      <c r="AU73" s="1312"/>
      <c r="AV73" s="1312"/>
      <c r="AW73" s="1312"/>
      <c r="AX73" s="1312"/>
      <c r="AY73" s="1312"/>
      <c r="AZ73" s="1312"/>
      <c r="BA73" s="1312"/>
      <c r="BB73" s="1312" t="s">
        <v>625</v>
      </c>
      <c r="BC73" s="1312"/>
      <c r="BD73" s="1312"/>
      <c r="BE73" s="1312"/>
      <c r="BF73" s="1312"/>
      <c r="BG73" s="1312"/>
      <c r="BH73" s="1312"/>
      <c r="BI73" s="1312"/>
      <c r="BJ73" s="1312"/>
      <c r="BK73" s="1312"/>
      <c r="BL73" s="1312"/>
      <c r="BM73" s="1312"/>
      <c r="BN73" s="1312"/>
      <c r="BO73" s="1312"/>
      <c r="BP73" s="1309">
        <v>53.3</v>
      </c>
      <c r="BQ73" s="1309"/>
      <c r="BR73" s="1309"/>
      <c r="BS73" s="1309"/>
      <c r="BT73" s="1309"/>
      <c r="BU73" s="1309"/>
      <c r="BV73" s="1309"/>
      <c r="BW73" s="1309"/>
      <c r="BX73" s="1309">
        <v>41.9</v>
      </c>
      <c r="BY73" s="1309"/>
      <c r="BZ73" s="1309"/>
      <c r="CA73" s="1309"/>
      <c r="CB73" s="1309"/>
      <c r="CC73" s="1309"/>
      <c r="CD73" s="1309"/>
      <c r="CE73" s="1309"/>
      <c r="CF73" s="1309">
        <v>36.200000000000003</v>
      </c>
      <c r="CG73" s="1309"/>
      <c r="CH73" s="1309"/>
      <c r="CI73" s="1309"/>
      <c r="CJ73" s="1309"/>
      <c r="CK73" s="1309"/>
      <c r="CL73" s="1309"/>
      <c r="CM73" s="1309"/>
      <c r="CN73" s="1309">
        <v>28.8</v>
      </c>
      <c r="CO73" s="1309"/>
      <c r="CP73" s="1309"/>
      <c r="CQ73" s="1309"/>
      <c r="CR73" s="1309"/>
      <c r="CS73" s="1309"/>
      <c r="CT73" s="1309"/>
      <c r="CU73" s="1309"/>
      <c r="CV73" s="1309">
        <v>32.5</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629</v>
      </c>
      <c r="BC75" s="1312"/>
      <c r="BD75" s="1312"/>
      <c r="BE75" s="1312"/>
      <c r="BF75" s="1312"/>
      <c r="BG75" s="1312"/>
      <c r="BH75" s="1312"/>
      <c r="BI75" s="1312"/>
      <c r="BJ75" s="1312"/>
      <c r="BK75" s="1312"/>
      <c r="BL75" s="1312"/>
      <c r="BM75" s="1312"/>
      <c r="BN75" s="1312"/>
      <c r="BO75" s="1312"/>
      <c r="BP75" s="1309">
        <v>9.6999999999999993</v>
      </c>
      <c r="BQ75" s="1309"/>
      <c r="BR75" s="1309"/>
      <c r="BS75" s="1309"/>
      <c r="BT75" s="1309"/>
      <c r="BU75" s="1309"/>
      <c r="BV75" s="1309"/>
      <c r="BW75" s="1309"/>
      <c r="BX75" s="1309">
        <v>9.1</v>
      </c>
      <c r="BY75" s="1309"/>
      <c r="BZ75" s="1309"/>
      <c r="CA75" s="1309"/>
      <c r="CB75" s="1309"/>
      <c r="CC75" s="1309"/>
      <c r="CD75" s="1309"/>
      <c r="CE75" s="1309"/>
      <c r="CF75" s="1309">
        <v>8.6999999999999993</v>
      </c>
      <c r="CG75" s="1309"/>
      <c r="CH75" s="1309"/>
      <c r="CI75" s="1309"/>
      <c r="CJ75" s="1309"/>
      <c r="CK75" s="1309"/>
      <c r="CL75" s="1309"/>
      <c r="CM75" s="1309"/>
      <c r="CN75" s="1309">
        <v>7.8</v>
      </c>
      <c r="CO75" s="1309"/>
      <c r="CP75" s="1309"/>
      <c r="CQ75" s="1309"/>
      <c r="CR75" s="1309"/>
      <c r="CS75" s="1309"/>
      <c r="CT75" s="1309"/>
      <c r="CU75" s="1309"/>
      <c r="CV75" s="1309">
        <v>7.4</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627</v>
      </c>
      <c r="AO77" s="1314"/>
      <c r="AP77" s="1314"/>
      <c r="AQ77" s="1314"/>
      <c r="AR77" s="1314"/>
      <c r="AS77" s="1314"/>
      <c r="AT77" s="1314"/>
      <c r="AU77" s="1314"/>
      <c r="AV77" s="1314"/>
      <c r="AW77" s="1314"/>
      <c r="AX77" s="1314"/>
      <c r="AY77" s="1314"/>
      <c r="AZ77" s="1314"/>
      <c r="BA77" s="1314"/>
      <c r="BB77" s="1312" t="s">
        <v>625</v>
      </c>
      <c r="BC77" s="1312"/>
      <c r="BD77" s="1312"/>
      <c r="BE77" s="1312"/>
      <c r="BF77" s="1312"/>
      <c r="BG77" s="1312"/>
      <c r="BH77" s="1312"/>
      <c r="BI77" s="1312"/>
      <c r="BJ77" s="1312"/>
      <c r="BK77" s="1312"/>
      <c r="BL77" s="1312"/>
      <c r="BM77" s="1312"/>
      <c r="BN77" s="1312"/>
      <c r="BO77" s="1312"/>
      <c r="BP77" s="1309">
        <v>34.9</v>
      </c>
      <c r="BQ77" s="1309"/>
      <c r="BR77" s="1309"/>
      <c r="BS77" s="1309"/>
      <c r="BT77" s="1309"/>
      <c r="BU77" s="1309"/>
      <c r="BV77" s="1309"/>
      <c r="BW77" s="1309"/>
      <c r="BX77" s="1309">
        <v>53.1</v>
      </c>
      <c r="BY77" s="1309"/>
      <c r="BZ77" s="1309"/>
      <c r="CA77" s="1309"/>
      <c r="CB77" s="1309"/>
      <c r="CC77" s="1309"/>
      <c r="CD77" s="1309"/>
      <c r="CE77" s="1309"/>
      <c r="CF77" s="1309">
        <v>51.2</v>
      </c>
      <c r="CG77" s="1309"/>
      <c r="CH77" s="1309"/>
      <c r="CI77" s="1309"/>
      <c r="CJ77" s="1309"/>
      <c r="CK77" s="1309"/>
      <c r="CL77" s="1309"/>
      <c r="CM77" s="1309"/>
      <c r="CN77" s="1309">
        <v>47.2</v>
      </c>
      <c r="CO77" s="1309"/>
      <c r="CP77" s="1309"/>
      <c r="CQ77" s="1309"/>
      <c r="CR77" s="1309"/>
      <c r="CS77" s="1309"/>
      <c r="CT77" s="1309"/>
      <c r="CU77" s="1309"/>
      <c r="CV77" s="1309">
        <v>49.5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629</v>
      </c>
      <c r="BC79" s="1312"/>
      <c r="BD79" s="1312"/>
      <c r="BE79" s="1312"/>
      <c r="BF79" s="1312"/>
      <c r="BG79" s="1312"/>
      <c r="BH79" s="1312"/>
      <c r="BI79" s="1312"/>
      <c r="BJ79" s="1312"/>
      <c r="BK79" s="1312"/>
      <c r="BL79" s="1312"/>
      <c r="BM79" s="1312"/>
      <c r="BN79" s="1312"/>
      <c r="BO79" s="1312"/>
      <c r="BP79" s="1309">
        <v>7.2</v>
      </c>
      <c r="BQ79" s="1309"/>
      <c r="BR79" s="1309"/>
      <c r="BS79" s="1309"/>
      <c r="BT79" s="1309"/>
      <c r="BU79" s="1309"/>
      <c r="BV79" s="1309"/>
      <c r="BW79" s="1309"/>
      <c r="BX79" s="1309">
        <v>8.6</v>
      </c>
      <c r="BY79" s="1309"/>
      <c r="BZ79" s="1309"/>
      <c r="CA79" s="1309"/>
      <c r="CB79" s="1309"/>
      <c r="CC79" s="1309"/>
      <c r="CD79" s="1309"/>
      <c r="CE79" s="1309"/>
      <c r="CF79" s="1309">
        <v>8.1999999999999993</v>
      </c>
      <c r="CG79" s="1309"/>
      <c r="CH79" s="1309"/>
      <c r="CI79" s="1309"/>
      <c r="CJ79" s="1309"/>
      <c r="CK79" s="1309"/>
      <c r="CL79" s="1309"/>
      <c r="CM79" s="1309"/>
      <c r="CN79" s="1309">
        <v>7.8</v>
      </c>
      <c r="CO79" s="1309"/>
      <c r="CP79" s="1309"/>
      <c r="CQ79" s="1309"/>
      <c r="CR79" s="1309"/>
      <c r="CS79" s="1309"/>
      <c r="CT79" s="1309"/>
      <c r="CU79" s="1309"/>
      <c r="CV79" s="1309">
        <v>7.6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DMjJwAXAp+zpHpouIQ2hlb5kcKLBwWce8UwdEOExq8LQ4HcdMlr5OgnBPgGUqQlRtDGfGtKceRRuYmwb+4e2g==" saltValue="DxebV7rDZhT6ijhS6/KX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L48" zoomScale="70" zoomScaleNormal="7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lz7IegHVxoUkdsm1xyr1qsaVvhel0e15jC8YiY9ixVtTAgATq93L3+pEIqgwuIU9L41tqvEIvuzsnb+rLTNdDA==" saltValue="fj5wFMqJjG/Iu3yMOpyY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W46"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DdxaiUHtZKsqhiVF8jizGfG7dRuJNHZjUySwSV4HRjkUJz3DvTrljz7tNrUZ7OQCdNsYlaqUgE+vd8LwIbf/ng==" saltValue="vDWW6GhYCprDnaAeSfQnW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84386</v>
      </c>
      <c r="E3" s="162"/>
      <c r="F3" s="163">
        <v>58051</v>
      </c>
      <c r="G3" s="164"/>
      <c r="H3" s="165"/>
    </row>
    <row r="4" spans="1:8" x14ac:dyDescent="0.15">
      <c r="A4" s="166"/>
      <c r="B4" s="167"/>
      <c r="C4" s="168"/>
      <c r="D4" s="169">
        <v>40064</v>
      </c>
      <c r="E4" s="170"/>
      <c r="F4" s="171">
        <v>32143</v>
      </c>
      <c r="G4" s="172"/>
      <c r="H4" s="173"/>
    </row>
    <row r="5" spans="1:8" x14ac:dyDescent="0.15">
      <c r="A5" s="154" t="s">
        <v>555</v>
      </c>
      <c r="B5" s="159"/>
      <c r="C5" s="160"/>
      <c r="D5" s="161">
        <v>81266</v>
      </c>
      <c r="E5" s="162"/>
      <c r="F5" s="163">
        <v>65942</v>
      </c>
      <c r="G5" s="164"/>
      <c r="H5" s="165"/>
    </row>
    <row r="6" spans="1:8" x14ac:dyDescent="0.15">
      <c r="A6" s="166"/>
      <c r="B6" s="167"/>
      <c r="C6" s="168"/>
      <c r="D6" s="169">
        <v>47300</v>
      </c>
      <c r="E6" s="170"/>
      <c r="F6" s="171">
        <v>32778</v>
      </c>
      <c r="G6" s="172"/>
      <c r="H6" s="173"/>
    </row>
    <row r="7" spans="1:8" x14ac:dyDescent="0.15">
      <c r="A7" s="154" t="s">
        <v>556</v>
      </c>
      <c r="B7" s="159"/>
      <c r="C7" s="160"/>
      <c r="D7" s="161">
        <v>63510</v>
      </c>
      <c r="E7" s="162"/>
      <c r="F7" s="163">
        <v>68655</v>
      </c>
      <c r="G7" s="164"/>
      <c r="H7" s="165"/>
    </row>
    <row r="8" spans="1:8" x14ac:dyDescent="0.15">
      <c r="A8" s="166"/>
      <c r="B8" s="167"/>
      <c r="C8" s="168"/>
      <c r="D8" s="169">
        <v>36925</v>
      </c>
      <c r="E8" s="170"/>
      <c r="F8" s="171">
        <v>32316</v>
      </c>
      <c r="G8" s="172"/>
      <c r="H8" s="173"/>
    </row>
    <row r="9" spans="1:8" x14ac:dyDescent="0.15">
      <c r="A9" s="154" t="s">
        <v>557</v>
      </c>
      <c r="B9" s="159"/>
      <c r="C9" s="160"/>
      <c r="D9" s="161">
        <v>71000</v>
      </c>
      <c r="E9" s="162"/>
      <c r="F9" s="163">
        <v>66863</v>
      </c>
      <c r="G9" s="164"/>
      <c r="H9" s="165"/>
    </row>
    <row r="10" spans="1:8" x14ac:dyDescent="0.15">
      <c r="A10" s="166"/>
      <c r="B10" s="167"/>
      <c r="C10" s="168"/>
      <c r="D10" s="169">
        <v>36120</v>
      </c>
      <c r="E10" s="170"/>
      <c r="F10" s="171">
        <v>32770</v>
      </c>
      <c r="G10" s="172"/>
      <c r="H10" s="173"/>
    </row>
    <row r="11" spans="1:8" x14ac:dyDescent="0.15">
      <c r="A11" s="154" t="s">
        <v>558</v>
      </c>
      <c r="B11" s="159"/>
      <c r="C11" s="160"/>
      <c r="D11" s="161">
        <v>73622</v>
      </c>
      <c r="E11" s="162"/>
      <c r="F11" s="163">
        <v>72051</v>
      </c>
      <c r="G11" s="164"/>
      <c r="H11" s="165"/>
    </row>
    <row r="12" spans="1:8" x14ac:dyDescent="0.15">
      <c r="A12" s="166"/>
      <c r="B12" s="167"/>
      <c r="C12" s="174"/>
      <c r="D12" s="169">
        <v>45268</v>
      </c>
      <c r="E12" s="170"/>
      <c r="F12" s="171">
        <v>34140</v>
      </c>
      <c r="G12" s="172"/>
      <c r="H12" s="173"/>
    </row>
    <row r="13" spans="1:8" x14ac:dyDescent="0.15">
      <c r="A13" s="154"/>
      <c r="B13" s="159"/>
      <c r="C13" s="175"/>
      <c r="D13" s="176">
        <v>74757</v>
      </c>
      <c r="E13" s="177"/>
      <c r="F13" s="178">
        <v>66312</v>
      </c>
      <c r="G13" s="179"/>
      <c r="H13" s="165"/>
    </row>
    <row r="14" spans="1:8" x14ac:dyDescent="0.15">
      <c r="A14" s="166"/>
      <c r="B14" s="167"/>
      <c r="C14" s="168"/>
      <c r="D14" s="169">
        <v>41135</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6.18</v>
      </c>
      <c r="C19" s="180">
        <f>ROUND(VALUE(SUBSTITUTE(実質収支比率等に係る経年分析!G$48,"▲","-")),2)</f>
        <v>4.3899999999999997</v>
      </c>
      <c r="D19" s="180">
        <f>ROUND(VALUE(SUBSTITUTE(実質収支比率等に係る経年分析!H$48,"▲","-")),2)</f>
        <v>4.63</v>
      </c>
      <c r="E19" s="180">
        <f>ROUND(VALUE(SUBSTITUTE(実質収支比率等に係る経年分析!I$48,"▲","-")),2)</f>
        <v>3.93</v>
      </c>
      <c r="F19" s="180">
        <f>ROUND(VALUE(SUBSTITUTE(実質収支比率等に係る経年分析!J$48,"▲","-")),2)</f>
        <v>4.5199999999999996</v>
      </c>
    </row>
    <row r="20" spans="1:11" x14ac:dyDescent="0.15">
      <c r="A20" s="180" t="s">
        <v>55</v>
      </c>
      <c r="B20" s="180">
        <f>ROUND(VALUE(SUBSTITUTE(実質収支比率等に係る経年分析!F$47,"▲","-")),2)</f>
        <v>35.03</v>
      </c>
      <c r="C20" s="180">
        <f>ROUND(VALUE(SUBSTITUTE(実質収支比率等に係る経年分析!G$47,"▲","-")),2)</f>
        <v>36.31</v>
      </c>
      <c r="D20" s="180">
        <f>ROUND(VALUE(SUBSTITUTE(実質収支比率等に係る経年分析!H$47,"▲","-")),2)</f>
        <v>35.9</v>
      </c>
      <c r="E20" s="180">
        <f>ROUND(VALUE(SUBSTITUTE(実質収支比率等に係る経年分析!I$47,"▲","-")),2)</f>
        <v>34.380000000000003</v>
      </c>
      <c r="F20" s="180">
        <f>ROUND(VALUE(SUBSTITUTE(実質収支比率等に係る経年分析!J$47,"▲","-")),2)</f>
        <v>27.38</v>
      </c>
    </row>
    <row r="21" spans="1:11" x14ac:dyDescent="0.15">
      <c r="A21" s="180" t="s">
        <v>56</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-3.15</v>
      </c>
      <c r="D21" s="180">
        <f>IF(ISNUMBER(VALUE(SUBSTITUTE(実質収支比率等に係る経年分析!H$49,"▲","-"))),ROUND(VALUE(SUBSTITUTE(実質収支比率等に係る経年分析!H$49,"▲","-")),2),NA())</f>
        <v>-2.99</v>
      </c>
      <c r="E21" s="180">
        <f>IF(ISNUMBER(VALUE(SUBSTITUTE(実質収支比率等に係る経年分析!I$49,"▲","-"))),ROUND(VALUE(SUBSTITUTE(実質収支比率等に係る経年分析!I$49,"▲","-")),2),NA())</f>
        <v>-5.0199999999999996</v>
      </c>
      <c r="F21" s="180">
        <f>IF(ISNUMBER(VALUE(SUBSTITUTE(実質収支比率等に係る経年分析!J$49,"▲","-"))),ROUND(VALUE(SUBSTITUTE(実質収支比率等に係る経年分析!J$49,"▲","-")),2),NA())</f>
        <v>-8.82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v>
      </c>
    </row>
    <row r="30" spans="1:11" x14ac:dyDescent="0.15">
      <c r="A30" s="181" t="str">
        <f>IF(連結実質赤字比率に係る赤字・黒字の構成分析!C$40="",NA(),連結実質赤字比率に係る赤字・黒字の構成分析!C$40)</f>
        <v>宅地造成事業特別会計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0.42</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0.28999999999999998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4.47</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13.62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14.95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6982</v>
      </c>
      <c r="E42" s="182"/>
      <c r="F42" s="182"/>
      <c r="G42" s="182">
        <f>'実質公債費比率（分子）の構造'!L$52</f>
        <v>7208</v>
      </c>
      <c r="H42" s="182"/>
      <c r="I42" s="182"/>
      <c r="J42" s="182">
        <f>'実質公債費比率（分子）の構造'!M$52</f>
        <v>7290</v>
      </c>
      <c r="K42" s="182"/>
      <c r="L42" s="182"/>
      <c r="M42" s="182">
        <f>'実質公債費比率（分子）の構造'!N$52</f>
        <v>7218</v>
      </c>
      <c r="N42" s="182"/>
      <c r="O42" s="182"/>
      <c r="P42" s="182">
        <f>'実質公債費比率（分子）の構造'!O$52</f>
        <v>7309</v>
      </c>
    </row>
    <row r="43" spans="1:16" x14ac:dyDescent="0.15">
      <c r="A43" s="182" t="s">
        <v>64</v>
      </c>
      <c r="B43" s="182">
        <f>'実質公債費比率（分子）の構造'!K$51</f>
        <v>0</v>
      </c>
      <c r="C43" s="182"/>
      <c r="D43" s="182"/>
      <c r="E43" s="182">
        <f>'実質公債費比率（分子）の構造'!L$51</f>
        <v>2</v>
      </c>
      <c r="F43" s="182"/>
      <c r="G43" s="182"/>
      <c r="H43" s="182">
        <f>'実質公債費比率（分子）の構造'!M$51</f>
        <v>3</v>
      </c>
      <c r="I43" s="182"/>
      <c r="J43" s="182"/>
      <c r="K43" s="182">
        <f>'実質公債費比率（分子）の構造'!N$51</f>
        <v>2</v>
      </c>
      <c r="L43" s="182"/>
      <c r="M43" s="182"/>
      <c r="N43" s="182">
        <f>'実質公債費比率（分子）の構造'!O$51</f>
        <v>1</v>
      </c>
      <c r="O43" s="182"/>
      <c r="P43" s="182"/>
    </row>
    <row r="44" spans="1:16" x14ac:dyDescent="0.15">
      <c r="A44" s="182" t="s">
        <v>65</v>
      </c>
      <c r="B44" s="182">
        <f>'実質公債費比率（分子）の構造'!K$50</f>
        <v>102</v>
      </c>
      <c r="C44" s="182"/>
      <c r="D44" s="182"/>
      <c r="E44" s="182">
        <f>'実質公債費比率（分子）の構造'!L$50</f>
        <v>103</v>
      </c>
      <c r="F44" s="182"/>
      <c r="G44" s="182"/>
      <c r="H44" s="182">
        <f>'実質公債費比率（分子）の構造'!M$50</f>
        <v>100</v>
      </c>
      <c r="I44" s="182"/>
      <c r="J44" s="182"/>
      <c r="K44" s="182">
        <f>'実質公債費比率（分子）の構造'!N$50</f>
        <v>83</v>
      </c>
      <c r="L44" s="182"/>
      <c r="M44" s="182"/>
      <c r="N44" s="182">
        <f>'実質公債費比率（分子）の構造'!O$50</f>
        <v>81</v>
      </c>
      <c r="O44" s="182"/>
      <c r="P44" s="182"/>
    </row>
    <row r="45" spans="1:16" x14ac:dyDescent="0.15">
      <c r="A45" s="182" t="s">
        <v>66</v>
      </c>
      <c r="B45" s="182">
        <f>'実質公債費比率（分子）の構造'!K$49</f>
        <v>225</v>
      </c>
      <c r="C45" s="182"/>
      <c r="D45" s="182"/>
      <c r="E45" s="182">
        <f>'実質公債費比率（分子）の構造'!L$49</f>
        <v>228</v>
      </c>
      <c r="F45" s="182"/>
      <c r="G45" s="182"/>
      <c r="H45" s="182">
        <f>'実質公債費比率（分子）の構造'!M$49</f>
        <v>295</v>
      </c>
      <c r="I45" s="182"/>
      <c r="J45" s="182"/>
      <c r="K45" s="182">
        <f>'実質公債費比率（分子）の構造'!N$49</f>
        <v>201</v>
      </c>
      <c r="L45" s="182"/>
      <c r="M45" s="182"/>
      <c r="N45" s="182">
        <f>'実質公債費比率（分子）の構造'!O$49</f>
        <v>251</v>
      </c>
      <c r="O45" s="182"/>
      <c r="P45" s="182"/>
    </row>
    <row r="46" spans="1:16" x14ac:dyDescent="0.15">
      <c r="A46" s="182" t="s">
        <v>67</v>
      </c>
      <c r="B46" s="182">
        <f>'実質公債費比率（分子）の構造'!K$48</f>
        <v>2847</v>
      </c>
      <c r="C46" s="182"/>
      <c r="D46" s="182"/>
      <c r="E46" s="182">
        <f>'実質公債費比率（分子）の構造'!L$48</f>
        <v>3072</v>
      </c>
      <c r="F46" s="182"/>
      <c r="G46" s="182"/>
      <c r="H46" s="182">
        <f>'実質公債費比率（分子）の構造'!M$48</f>
        <v>2782</v>
      </c>
      <c r="I46" s="182"/>
      <c r="J46" s="182"/>
      <c r="K46" s="182">
        <f>'実質公債費比率（分子）の構造'!N$48</f>
        <v>2801</v>
      </c>
      <c r="L46" s="182"/>
      <c r="M46" s="182"/>
      <c r="N46" s="182">
        <f>'実質公債費比率（分子）の構造'!O$48</f>
        <v>3031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6654</v>
      </c>
      <c r="C49" s="182"/>
      <c r="D49" s="182"/>
      <c r="E49" s="182">
        <f>'実質公債費比率（分子）の構造'!L$45</f>
        <v>6482</v>
      </c>
      <c r="F49" s="182"/>
      <c r="G49" s="182"/>
      <c r="H49" s="182">
        <f>'実質公債費比率（分子）の構造'!M$45</f>
        <v>6580</v>
      </c>
      <c r="I49" s="182"/>
      <c r="J49" s="182"/>
      <c r="K49" s="182">
        <f>'実質公債費比率（分子）の構造'!N$45</f>
        <v>6064</v>
      </c>
      <c r="L49" s="182"/>
      <c r="M49" s="182"/>
      <c r="N49" s="182">
        <f>'実質公債費比率（分子）の構造'!O$45</f>
        <v>6207</v>
      </c>
      <c r="O49" s="182"/>
      <c r="P49" s="182"/>
    </row>
    <row r="50" spans="1:16" x14ac:dyDescent="0.15">
      <c r="A50" s="182" t="s">
        <v>71</v>
      </c>
      <c r="B50" s="182" t="e">
        <f>NA()</f>
        <v>#N/A</v>
      </c>
      <c r="C50" s="182">
        <f>IF(ISNUMBER('実質公債費比率（分子）の構造'!K$53),'実質公債費比率（分子）の構造'!K$53,NA())</f>
        <v>2846</v>
      </c>
      <c r="D50" s="182" t="e">
        <f>NA()</f>
        <v>#N/A</v>
      </c>
      <c r="E50" s="182" t="e">
        <f>NA()</f>
        <v>#N/A</v>
      </c>
      <c r="F50" s="182">
        <f>IF(ISNUMBER('実質公債費比率（分子）の構造'!L$53),'実質公債費比率（分子）の構造'!L$53,NA())</f>
        <v>2679</v>
      </c>
      <c r="G50" s="182" t="e">
        <f>NA()</f>
        <v>#N/A</v>
      </c>
      <c r="H50" s="182" t="e">
        <f>NA()</f>
        <v>#N/A</v>
      </c>
      <c r="I50" s="182">
        <f>IF(ISNUMBER('実質公債費比率（分子）の構造'!M$53),'実質公債費比率（分子）の構造'!M$53,NA())</f>
        <v>2470</v>
      </c>
      <c r="J50" s="182" t="e">
        <f>NA()</f>
        <v>#N/A</v>
      </c>
      <c r="K50" s="182" t="e">
        <f>NA()</f>
        <v>#N/A</v>
      </c>
      <c r="L50" s="182">
        <f>IF(ISNUMBER('実質公債費比率（分子）の構造'!N$53),'実質公債費比率（分子）の構造'!N$53,NA())</f>
        <v>1933</v>
      </c>
      <c r="M50" s="182" t="e">
        <f>NA()</f>
        <v>#N/A</v>
      </c>
      <c r="N50" s="182" t="e">
        <f>NA()</f>
        <v>#N/A</v>
      </c>
      <c r="O50" s="182">
        <f>IF(ISNUMBER('実質公債費比率（分子）の構造'!O$53),'実質公債費比率（分子）の構造'!O$53,NA())</f>
        <v>2262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71953</v>
      </c>
      <c r="E56" s="181"/>
      <c r="F56" s="181"/>
      <c r="G56" s="181">
        <f>'将来負担比率（分子）の構造'!J$52</f>
        <v>75408</v>
      </c>
      <c r="H56" s="181"/>
      <c r="I56" s="181"/>
      <c r="J56" s="181">
        <f>'将来負担比率（分子）の構造'!K$52</f>
        <v>76062</v>
      </c>
      <c r="K56" s="181"/>
      <c r="L56" s="181"/>
      <c r="M56" s="181">
        <f>'将来負担比率（分子）の構造'!L$52</f>
        <v>77862</v>
      </c>
      <c r="N56" s="181"/>
      <c r="O56" s="181"/>
      <c r="P56" s="181">
        <f>'将来負担比率（分子）の構造'!M$52</f>
        <v>78545</v>
      </c>
    </row>
    <row r="57" spans="1:16" x14ac:dyDescent="0.15">
      <c r="A57" s="181" t="s">
        <v>42</v>
      </c>
      <c r="B57" s="181"/>
      <c r="C57" s="181"/>
      <c r="D57" s="181">
        <f>'将来負担比率（分子）の構造'!I$51</f>
        <v>9623</v>
      </c>
      <c r="E57" s="181"/>
      <c r="F57" s="181"/>
      <c r="G57" s="181">
        <f>'将来負担比率（分子）の構造'!J$51</f>
        <v>10224</v>
      </c>
      <c r="H57" s="181"/>
      <c r="I57" s="181"/>
      <c r="J57" s="181">
        <f>'将来負担比率（分子）の構造'!K$51</f>
        <v>11114</v>
      </c>
      <c r="K57" s="181"/>
      <c r="L57" s="181"/>
      <c r="M57" s="181">
        <f>'将来負担比率（分子）の構造'!L$51</f>
        <v>12073</v>
      </c>
      <c r="N57" s="181"/>
      <c r="O57" s="181"/>
      <c r="P57" s="181">
        <f>'将来負担比率（分子）の構造'!M$51</f>
        <v>12664</v>
      </c>
    </row>
    <row r="58" spans="1:16" x14ac:dyDescent="0.15">
      <c r="A58" s="181" t="s">
        <v>41</v>
      </c>
      <c r="B58" s="181"/>
      <c r="C58" s="181"/>
      <c r="D58" s="181">
        <f>'将来負担比率（分子）の構造'!I$50</f>
        <v>16207</v>
      </c>
      <c r="E58" s="181"/>
      <c r="F58" s="181"/>
      <c r="G58" s="181">
        <f>'将来負担比率（分子）の構造'!J$50</f>
        <v>17779</v>
      </c>
      <c r="H58" s="181"/>
      <c r="I58" s="181"/>
      <c r="J58" s="181">
        <f>'将来負担比率（分子）の構造'!K$50</f>
        <v>18018</v>
      </c>
      <c r="K58" s="181"/>
      <c r="L58" s="181"/>
      <c r="M58" s="181">
        <f>'将来負担比率（分子）の構造'!L$50</f>
        <v>18605</v>
      </c>
      <c r="N58" s="181"/>
      <c r="O58" s="181"/>
      <c r="P58" s="181">
        <f>'将来負担比率（分子）の構造'!M$50</f>
        <v>16469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237</v>
      </c>
      <c r="C61" s="181"/>
      <c r="D61" s="181"/>
      <c r="E61" s="181">
        <f>'将来負担比率（分子）の構造'!J$46</f>
        <v>19</v>
      </c>
      <c r="F61" s="181"/>
      <c r="G61" s="181"/>
      <c r="H61" s="181">
        <f>'将来負担比率（分子）の構造'!K$46</f>
        <v>12</v>
      </c>
      <c r="I61" s="181"/>
      <c r="J61" s="181"/>
      <c r="K61" s="181">
        <f>'将来負担比率（分子）の構造'!L$46</f>
        <v>13</v>
      </c>
      <c r="L61" s="181"/>
      <c r="M61" s="181"/>
      <c r="N61" s="181">
        <f>'将来負担比率（分子）の構造'!M$46</f>
        <v>13</v>
      </c>
      <c r="O61" s="181"/>
      <c r="P61" s="181"/>
    </row>
    <row r="62" spans="1:16" x14ac:dyDescent="0.15">
      <c r="A62" s="181" t="s">
        <v>35</v>
      </c>
      <c r="B62" s="181">
        <f>'将来負担比率（分子）の構造'!I$45</f>
        <v>7067</v>
      </c>
      <c r="C62" s="181"/>
      <c r="D62" s="181"/>
      <c r="E62" s="181">
        <f>'将来負担比率（分子）の構造'!J$45</f>
        <v>6565</v>
      </c>
      <c r="F62" s="181"/>
      <c r="G62" s="181"/>
      <c r="H62" s="181">
        <f>'将来負担比率（分子）の構造'!K$45</f>
        <v>6237</v>
      </c>
      <c r="I62" s="181"/>
      <c r="J62" s="181"/>
      <c r="K62" s="181">
        <f>'将来負担比率（分子）の構造'!L$45</f>
        <v>6001</v>
      </c>
      <c r="L62" s="181"/>
      <c r="M62" s="181"/>
      <c r="N62" s="181">
        <f>'将来負担比率（分子）の構造'!M$45</f>
        <v>5982</v>
      </c>
      <c r="O62" s="181"/>
      <c r="P62" s="181"/>
    </row>
    <row r="63" spans="1:16" x14ac:dyDescent="0.15">
      <c r="A63" s="181" t="s">
        <v>34</v>
      </c>
      <c r="B63" s="181">
        <f>'将来負担比率（分子）の構造'!I$44</f>
        <v>1343</v>
      </c>
      <c r="C63" s="181"/>
      <c r="D63" s="181"/>
      <c r="E63" s="181">
        <f>'将来負担比率（分子）の構造'!J$44</f>
        <v>1303</v>
      </c>
      <c r="F63" s="181"/>
      <c r="G63" s="181"/>
      <c r="H63" s="181">
        <f>'将来負担比率（分子）の構造'!K$44</f>
        <v>1272</v>
      </c>
      <c r="I63" s="181"/>
      <c r="J63" s="181"/>
      <c r="K63" s="181">
        <f>'将来負担比率（分子）の構造'!L$44</f>
        <v>1273</v>
      </c>
      <c r="L63" s="181"/>
      <c r="M63" s="181"/>
      <c r="N63" s="181">
        <f>'将来負担比率（分子）の構造'!M$44</f>
        <v>1481</v>
      </c>
      <c r="O63" s="181"/>
      <c r="P63" s="181"/>
    </row>
    <row r="64" spans="1:16" x14ac:dyDescent="0.15">
      <c r="A64" s="181" t="s">
        <v>33</v>
      </c>
      <c r="B64" s="181">
        <f>'将来負担比率（分子）の構造'!I$43</f>
        <v>39595</v>
      </c>
      <c r="C64" s="181"/>
      <c r="D64" s="181"/>
      <c r="E64" s="181">
        <f>'将来負担比率（分子）の構造'!J$43</f>
        <v>40352</v>
      </c>
      <c r="F64" s="181"/>
      <c r="G64" s="181"/>
      <c r="H64" s="181">
        <f>'将来負担比率（分子）の構造'!K$43</f>
        <v>39169</v>
      </c>
      <c r="I64" s="181"/>
      <c r="J64" s="181"/>
      <c r="K64" s="181">
        <f>'将来負担比率（分子）の構造'!L$43</f>
        <v>37945</v>
      </c>
      <c r="L64" s="181"/>
      <c r="M64" s="181"/>
      <c r="N64" s="181">
        <f>'将来負担比率（分子）の構造'!M$43</f>
        <v>37584</v>
      </c>
      <c r="O64" s="181"/>
      <c r="P64" s="181"/>
    </row>
    <row r="65" spans="1:16" x14ac:dyDescent="0.15">
      <c r="A65" s="181" t="s">
        <v>32</v>
      </c>
      <c r="B65" s="181">
        <f>'将来負担比率（分子）の構造'!I$42</f>
        <v>411</v>
      </c>
      <c r="C65" s="181"/>
      <c r="D65" s="181"/>
      <c r="E65" s="181">
        <f>'将来負担比率（分子）の構造'!J$42</f>
        <v>315</v>
      </c>
      <c r="F65" s="181"/>
      <c r="G65" s="181"/>
      <c r="H65" s="181">
        <f>'将来負担比率（分子）の構造'!K$42</f>
        <v>219</v>
      </c>
      <c r="I65" s="181"/>
      <c r="J65" s="181"/>
      <c r="K65" s="181">
        <f>'将来負担比率（分子）の構造'!L$42</f>
        <v>140</v>
      </c>
      <c r="L65" s="181"/>
      <c r="M65" s="181"/>
      <c r="N65" s="181">
        <f>'将来負担比率（分子）の構造'!M$42</f>
        <v>64</v>
      </c>
      <c r="O65" s="181"/>
      <c r="P65" s="181"/>
    </row>
    <row r="66" spans="1:16" x14ac:dyDescent="0.15">
      <c r="A66" s="181" t="s">
        <v>31</v>
      </c>
      <c r="B66" s="181">
        <f>'将来負担比率（分子）の構造'!I$41</f>
        <v>65551</v>
      </c>
      <c r="C66" s="181"/>
      <c r="D66" s="181"/>
      <c r="E66" s="181">
        <f>'将来負担比率（分子）の構造'!J$41</f>
        <v>67690</v>
      </c>
      <c r="F66" s="181"/>
      <c r="G66" s="181"/>
      <c r="H66" s="181">
        <f>'将来負担比率（分子）の構造'!K$41</f>
        <v>69164</v>
      </c>
      <c r="I66" s="181"/>
      <c r="J66" s="181"/>
      <c r="K66" s="181">
        <f>'将来負担比率（分子）の構造'!L$41</f>
        <v>71748</v>
      </c>
      <c r="L66" s="181"/>
      <c r="M66" s="181"/>
      <c r="N66" s="181">
        <f>'将来負担比率（分子）の構造'!M$41</f>
        <v>72145</v>
      </c>
      <c r="O66" s="181"/>
      <c r="P66" s="181"/>
    </row>
    <row r="67" spans="1:16" x14ac:dyDescent="0.15">
      <c r="A67" s="181" t="s">
        <v>75</v>
      </c>
      <c r="B67" s="181" t="e">
        <f>NA()</f>
        <v>#N/A</v>
      </c>
      <c r="C67" s="181">
        <f>IF(ISNUMBER('将来負担比率（分子）の構造'!I$53), IF('将来負担比率（分子）の構造'!I$53 &lt; 0, 0, '将来負担比率（分子）の構造'!I$53), NA())</f>
        <v>16422</v>
      </c>
      <c r="D67" s="181" t="e">
        <f>NA()</f>
        <v>#N/A</v>
      </c>
      <c r="E67" s="181" t="e">
        <f>NA()</f>
        <v>#N/A</v>
      </c>
      <c r="F67" s="181">
        <f>IF(ISNUMBER('将来負担比率（分子）の構造'!J$53), IF('将来負担比率（分子）の構造'!J$53 &lt; 0, 0, '将来負担比率（分子）の構造'!J$53), NA())</f>
        <v>12831</v>
      </c>
      <c r="G67" s="181" t="e">
        <f>NA()</f>
        <v>#N/A</v>
      </c>
      <c r="H67" s="181" t="e">
        <f>NA()</f>
        <v>#N/A</v>
      </c>
      <c r="I67" s="181">
        <f>IF(ISNUMBER('将来負担比率（分子）の構造'!K$53), IF('将来負担比率（分子）の構造'!K$53 &lt; 0, 0, '将来負担比率（分子）の構造'!K$53), NA())</f>
        <v>10880</v>
      </c>
      <c r="J67" s="181" t="e">
        <f>NA()</f>
        <v>#N/A</v>
      </c>
      <c r="K67" s="181" t="e">
        <f>NA()</f>
        <v>#N/A</v>
      </c>
      <c r="L67" s="181">
        <f>IF(ISNUMBER('将来負担比率（分子）の構造'!L$53), IF('将来負担比率（分子）の構造'!L$53 &lt; 0, 0, '将来負担比率（分子）の構造'!L$53), NA())</f>
        <v>8579</v>
      </c>
      <c r="M67" s="181" t="e">
        <f>NA()</f>
        <v>#N/A</v>
      </c>
      <c r="N67" s="181" t="e">
        <f>NA()</f>
        <v>#N/A</v>
      </c>
      <c r="O67" s="181">
        <f>IF(ISNUMBER('将来負担比率（分子）の構造'!M$53), IF('将来負担比率（分子）の構造'!M$53 &lt; 0, 0, '将来負担比率（分子）の構造'!M$53), NA())</f>
        <v>9590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13102</v>
      </c>
      <c r="C72" s="185">
        <f>基金残高に係る経年分析!G55</f>
        <v>12432</v>
      </c>
      <c r="D72" s="185">
        <f>基金残高に係る経年分析!H55</f>
        <v>9850</v>
      </c>
    </row>
    <row r="73" spans="1:16" x14ac:dyDescent="0.15">
      <c r="A73" s="184" t="s">
        <v>78</v>
      </c>
      <c r="B73" s="185">
        <f>基金残高に係る経年分析!F56</f>
        <v>436</v>
      </c>
      <c r="C73" s="185">
        <f>基金残高に係る経年分析!G56</f>
        <v>437</v>
      </c>
      <c r="D73" s="185">
        <f>基金残高に係る経年分析!H56</f>
        <v>448</v>
      </c>
    </row>
    <row r="74" spans="1:16" x14ac:dyDescent="0.15">
      <c r="A74" s="184" t="s">
        <v>79</v>
      </c>
      <c r="B74" s="185">
        <f>基金残高に係る経年分析!F57</f>
        <v>7389</v>
      </c>
      <c r="C74" s="185">
        <f>基金残高に係る経年分析!G57</f>
        <v>7585</v>
      </c>
      <c r="D74" s="185">
        <f>基金残高に係る経年分析!H57</f>
        <v>8093</v>
      </c>
    </row>
  </sheetData>
  <sheetProtection algorithmName="SHA-512" hashValue="f2YirR/da5mjArX6s9q0GPYpv39BRxZHYKpZyWjziuvnqtg3xFpOITYBQ/kwxZX+LKuwRW1JB+Pn84hhLsvOgA==" saltValue="LlQ9YpMBzsXMC+Qovz52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16210780</v>
      </c>
      <c r="S5" s="734"/>
      <c r="T5" s="734"/>
      <c r="U5" s="734"/>
      <c r="V5" s="734"/>
      <c r="W5" s="734"/>
      <c r="X5" s="734"/>
      <c r="Y5" s="777"/>
      <c r="Z5" s="795">
        <v>23.6</v>
      </c>
      <c r="AA5" s="795"/>
      <c r="AB5" s="795"/>
      <c r="AC5" s="795"/>
      <c r="AD5" s="796">
        <v>15471914</v>
      </c>
      <c r="AE5" s="796"/>
      <c r="AF5" s="796"/>
      <c r="AG5" s="796"/>
      <c r="AH5" s="796"/>
      <c r="AI5" s="796"/>
      <c r="AJ5" s="796"/>
      <c r="AK5" s="796"/>
      <c r="AL5" s="778">
        <v>45</v>
      </c>
      <c r="AM5" s="749"/>
      <c r="AN5" s="749"/>
      <c r="AO5" s="779"/>
      <c r="AP5" s="744" t="s">
        <v>229</v>
      </c>
      <c r="AQ5" s="745"/>
      <c r="AR5" s="745"/>
      <c r="AS5" s="745"/>
      <c r="AT5" s="745"/>
      <c r="AU5" s="745"/>
      <c r="AV5" s="745"/>
      <c r="AW5" s="745"/>
      <c r="AX5" s="745"/>
      <c r="AY5" s="745"/>
      <c r="AZ5" s="745"/>
      <c r="BA5" s="745"/>
      <c r="BB5" s="745"/>
      <c r="BC5" s="745"/>
      <c r="BD5" s="745"/>
      <c r="BE5" s="745"/>
      <c r="BF5" s="746"/>
      <c r="BG5" s="678">
        <v>15380751</v>
      </c>
      <c r="BH5" s="679"/>
      <c r="BI5" s="679"/>
      <c r="BJ5" s="679"/>
      <c r="BK5" s="679"/>
      <c r="BL5" s="679"/>
      <c r="BM5" s="679"/>
      <c r="BN5" s="680"/>
      <c r="BO5" s="715">
        <v>94.9</v>
      </c>
      <c r="BP5" s="715"/>
      <c r="BQ5" s="715"/>
      <c r="BR5" s="715"/>
      <c r="BS5" s="716">
        <v>149907</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603883</v>
      </c>
      <c r="S6" s="679"/>
      <c r="T6" s="679"/>
      <c r="U6" s="679"/>
      <c r="V6" s="679"/>
      <c r="W6" s="679"/>
      <c r="X6" s="679"/>
      <c r="Y6" s="680"/>
      <c r="Z6" s="715">
        <v>0.9</v>
      </c>
      <c r="AA6" s="715"/>
      <c r="AB6" s="715"/>
      <c r="AC6" s="715"/>
      <c r="AD6" s="716">
        <v>603883</v>
      </c>
      <c r="AE6" s="716"/>
      <c r="AF6" s="716"/>
      <c r="AG6" s="716"/>
      <c r="AH6" s="716"/>
      <c r="AI6" s="716"/>
      <c r="AJ6" s="716"/>
      <c r="AK6" s="716"/>
      <c r="AL6" s="681">
        <v>1.8</v>
      </c>
      <c r="AM6" s="682"/>
      <c r="AN6" s="682"/>
      <c r="AO6" s="717"/>
      <c r="AP6" s="675" t="s">
        <v>234</v>
      </c>
      <c r="AQ6" s="676"/>
      <c r="AR6" s="676"/>
      <c r="AS6" s="676"/>
      <c r="AT6" s="676"/>
      <c r="AU6" s="676"/>
      <c r="AV6" s="676"/>
      <c r="AW6" s="676"/>
      <c r="AX6" s="676"/>
      <c r="AY6" s="676"/>
      <c r="AZ6" s="676"/>
      <c r="BA6" s="676"/>
      <c r="BB6" s="676"/>
      <c r="BC6" s="676"/>
      <c r="BD6" s="676"/>
      <c r="BE6" s="676"/>
      <c r="BF6" s="677"/>
      <c r="BG6" s="678">
        <v>15380751</v>
      </c>
      <c r="BH6" s="679"/>
      <c r="BI6" s="679"/>
      <c r="BJ6" s="679"/>
      <c r="BK6" s="679"/>
      <c r="BL6" s="679"/>
      <c r="BM6" s="679"/>
      <c r="BN6" s="680"/>
      <c r="BO6" s="715">
        <v>94.9</v>
      </c>
      <c r="BP6" s="715"/>
      <c r="BQ6" s="715"/>
      <c r="BR6" s="715"/>
      <c r="BS6" s="716">
        <v>149907</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358747</v>
      </c>
      <c r="CS6" s="679"/>
      <c r="CT6" s="679"/>
      <c r="CU6" s="679"/>
      <c r="CV6" s="679"/>
      <c r="CW6" s="679"/>
      <c r="CX6" s="679"/>
      <c r="CY6" s="680"/>
      <c r="CZ6" s="778">
        <v>0.5</v>
      </c>
      <c r="DA6" s="749"/>
      <c r="DB6" s="749"/>
      <c r="DC6" s="781"/>
      <c r="DD6" s="684" t="s">
        <v>176</v>
      </c>
      <c r="DE6" s="679"/>
      <c r="DF6" s="679"/>
      <c r="DG6" s="679"/>
      <c r="DH6" s="679"/>
      <c r="DI6" s="679"/>
      <c r="DJ6" s="679"/>
      <c r="DK6" s="679"/>
      <c r="DL6" s="679"/>
      <c r="DM6" s="679"/>
      <c r="DN6" s="679"/>
      <c r="DO6" s="679"/>
      <c r="DP6" s="680"/>
      <c r="DQ6" s="684">
        <v>358747</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7981</v>
      </c>
      <c r="S7" s="679"/>
      <c r="T7" s="679"/>
      <c r="U7" s="679"/>
      <c r="V7" s="679"/>
      <c r="W7" s="679"/>
      <c r="X7" s="679"/>
      <c r="Y7" s="680"/>
      <c r="Z7" s="715">
        <v>0</v>
      </c>
      <c r="AA7" s="715"/>
      <c r="AB7" s="715"/>
      <c r="AC7" s="715"/>
      <c r="AD7" s="716">
        <v>7981</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6707174</v>
      </c>
      <c r="BH7" s="679"/>
      <c r="BI7" s="679"/>
      <c r="BJ7" s="679"/>
      <c r="BK7" s="679"/>
      <c r="BL7" s="679"/>
      <c r="BM7" s="679"/>
      <c r="BN7" s="680"/>
      <c r="BO7" s="715">
        <v>41.4</v>
      </c>
      <c r="BP7" s="715"/>
      <c r="BQ7" s="715"/>
      <c r="BR7" s="715"/>
      <c r="BS7" s="716">
        <v>149907</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7313386</v>
      </c>
      <c r="CS7" s="679"/>
      <c r="CT7" s="679"/>
      <c r="CU7" s="679"/>
      <c r="CV7" s="679"/>
      <c r="CW7" s="679"/>
      <c r="CX7" s="679"/>
      <c r="CY7" s="680"/>
      <c r="CZ7" s="715">
        <v>11</v>
      </c>
      <c r="DA7" s="715"/>
      <c r="DB7" s="715"/>
      <c r="DC7" s="715"/>
      <c r="DD7" s="684">
        <v>1299968</v>
      </c>
      <c r="DE7" s="679"/>
      <c r="DF7" s="679"/>
      <c r="DG7" s="679"/>
      <c r="DH7" s="679"/>
      <c r="DI7" s="679"/>
      <c r="DJ7" s="679"/>
      <c r="DK7" s="679"/>
      <c r="DL7" s="679"/>
      <c r="DM7" s="679"/>
      <c r="DN7" s="679"/>
      <c r="DO7" s="679"/>
      <c r="DP7" s="680"/>
      <c r="DQ7" s="684">
        <v>4633680</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38283</v>
      </c>
      <c r="S8" s="679"/>
      <c r="T8" s="679"/>
      <c r="U8" s="679"/>
      <c r="V8" s="679"/>
      <c r="W8" s="679"/>
      <c r="X8" s="679"/>
      <c r="Y8" s="680"/>
      <c r="Z8" s="715">
        <v>0.1</v>
      </c>
      <c r="AA8" s="715"/>
      <c r="AB8" s="715"/>
      <c r="AC8" s="715"/>
      <c r="AD8" s="716">
        <v>38283</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220089</v>
      </c>
      <c r="BH8" s="679"/>
      <c r="BI8" s="679"/>
      <c r="BJ8" s="679"/>
      <c r="BK8" s="679"/>
      <c r="BL8" s="679"/>
      <c r="BM8" s="679"/>
      <c r="BN8" s="680"/>
      <c r="BO8" s="715">
        <v>1.4</v>
      </c>
      <c r="BP8" s="715"/>
      <c r="BQ8" s="715"/>
      <c r="BR8" s="715"/>
      <c r="BS8" s="684" t="s">
        <v>241</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19510574</v>
      </c>
      <c r="CS8" s="679"/>
      <c r="CT8" s="679"/>
      <c r="CU8" s="679"/>
      <c r="CV8" s="679"/>
      <c r="CW8" s="679"/>
      <c r="CX8" s="679"/>
      <c r="CY8" s="680"/>
      <c r="CZ8" s="715">
        <v>29.4</v>
      </c>
      <c r="DA8" s="715"/>
      <c r="DB8" s="715"/>
      <c r="DC8" s="715"/>
      <c r="DD8" s="684">
        <v>542403</v>
      </c>
      <c r="DE8" s="679"/>
      <c r="DF8" s="679"/>
      <c r="DG8" s="679"/>
      <c r="DH8" s="679"/>
      <c r="DI8" s="679"/>
      <c r="DJ8" s="679"/>
      <c r="DK8" s="679"/>
      <c r="DL8" s="679"/>
      <c r="DM8" s="679"/>
      <c r="DN8" s="679"/>
      <c r="DO8" s="679"/>
      <c r="DP8" s="680"/>
      <c r="DQ8" s="684">
        <v>9272951</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23412</v>
      </c>
      <c r="S9" s="679"/>
      <c r="T9" s="679"/>
      <c r="U9" s="679"/>
      <c r="V9" s="679"/>
      <c r="W9" s="679"/>
      <c r="X9" s="679"/>
      <c r="Y9" s="680"/>
      <c r="Z9" s="715">
        <v>0</v>
      </c>
      <c r="AA9" s="715"/>
      <c r="AB9" s="715"/>
      <c r="AC9" s="715"/>
      <c r="AD9" s="716">
        <v>23412</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5360868</v>
      </c>
      <c r="BH9" s="679"/>
      <c r="BI9" s="679"/>
      <c r="BJ9" s="679"/>
      <c r="BK9" s="679"/>
      <c r="BL9" s="679"/>
      <c r="BM9" s="679"/>
      <c r="BN9" s="680"/>
      <c r="BO9" s="715">
        <v>33.1</v>
      </c>
      <c r="BP9" s="715"/>
      <c r="BQ9" s="715"/>
      <c r="BR9" s="715"/>
      <c r="BS9" s="684" t="s">
        <v>176</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9037724</v>
      </c>
      <c r="CS9" s="679"/>
      <c r="CT9" s="679"/>
      <c r="CU9" s="679"/>
      <c r="CV9" s="679"/>
      <c r="CW9" s="679"/>
      <c r="CX9" s="679"/>
      <c r="CY9" s="680"/>
      <c r="CZ9" s="715">
        <v>13.6</v>
      </c>
      <c r="DA9" s="715"/>
      <c r="DB9" s="715"/>
      <c r="DC9" s="715"/>
      <c r="DD9" s="684">
        <v>12024</v>
      </c>
      <c r="DE9" s="679"/>
      <c r="DF9" s="679"/>
      <c r="DG9" s="679"/>
      <c r="DH9" s="679"/>
      <c r="DI9" s="679"/>
      <c r="DJ9" s="679"/>
      <c r="DK9" s="679"/>
      <c r="DL9" s="679"/>
      <c r="DM9" s="679"/>
      <c r="DN9" s="679"/>
      <c r="DO9" s="679"/>
      <c r="DP9" s="680"/>
      <c r="DQ9" s="684">
        <v>6931425</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241</v>
      </c>
      <c r="S10" s="679"/>
      <c r="T10" s="679"/>
      <c r="U10" s="679"/>
      <c r="V10" s="679"/>
      <c r="W10" s="679"/>
      <c r="X10" s="679"/>
      <c r="Y10" s="680"/>
      <c r="Z10" s="715" t="s">
        <v>176</v>
      </c>
      <c r="AA10" s="715"/>
      <c r="AB10" s="715"/>
      <c r="AC10" s="715"/>
      <c r="AD10" s="716" t="s">
        <v>139</v>
      </c>
      <c r="AE10" s="716"/>
      <c r="AF10" s="716"/>
      <c r="AG10" s="716"/>
      <c r="AH10" s="716"/>
      <c r="AI10" s="716"/>
      <c r="AJ10" s="716"/>
      <c r="AK10" s="716"/>
      <c r="AL10" s="681" t="s">
        <v>241</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367600</v>
      </c>
      <c r="BH10" s="679"/>
      <c r="BI10" s="679"/>
      <c r="BJ10" s="679"/>
      <c r="BK10" s="679"/>
      <c r="BL10" s="679"/>
      <c r="BM10" s="679"/>
      <c r="BN10" s="680"/>
      <c r="BO10" s="715">
        <v>2.2999999999999998</v>
      </c>
      <c r="BP10" s="715"/>
      <c r="BQ10" s="715"/>
      <c r="BR10" s="715"/>
      <c r="BS10" s="684" t="s">
        <v>241</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37521</v>
      </c>
      <c r="CS10" s="679"/>
      <c r="CT10" s="679"/>
      <c r="CU10" s="679"/>
      <c r="CV10" s="679"/>
      <c r="CW10" s="679"/>
      <c r="CX10" s="679"/>
      <c r="CY10" s="680"/>
      <c r="CZ10" s="715">
        <v>0.1</v>
      </c>
      <c r="DA10" s="715"/>
      <c r="DB10" s="715"/>
      <c r="DC10" s="715"/>
      <c r="DD10" s="684" t="s">
        <v>241</v>
      </c>
      <c r="DE10" s="679"/>
      <c r="DF10" s="679"/>
      <c r="DG10" s="679"/>
      <c r="DH10" s="679"/>
      <c r="DI10" s="679"/>
      <c r="DJ10" s="679"/>
      <c r="DK10" s="679"/>
      <c r="DL10" s="679"/>
      <c r="DM10" s="679"/>
      <c r="DN10" s="679"/>
      <c r="DO10" s="679"/>
      <c r="DP10" s="680"/>
      <c r="DQ10" s="684">
        <v>17521</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2369989</v>
      </c>
      <c r="S11" s="679"/>
      <c r="T11" s="679"/>
      <c r="U11" s="679"/>
      <c r="V11" s="679"/>
      <c r="W11" s="679"/>
      <c r="X11" s="679"/>
      <c r="Y11" s="680"/>
      <c r="Z11" s="681">
        <v>3.4</v>
      </c>
      <c r="AA11" s="682"/>
      <c r="AB11" s="682"/>
      <c r="AC11" s="683"/>
      <c r="AD11" s="684">
        <v>2369989</v>
      </c>
      <c r="AE11" s="679"/>
      <c r="AF11" s="679"/>
      <c r="AG11" s="679"/>
      <c r="AH11" s="679"/>
      <c r="AI11" s="679"/>
      <c r="AJ11" s="679"/>
      <c r="AK11" s="680"/>
      <c r="AL11" s="681">
        <v>6.9</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758617</v>
      </c>
      <c r="BH11" s="679"/>
      <c r="BI11" s="679"/>
      <c r="BJ11" s="679"/>
      <c r="BK11" s="679"/>
      <c r="BL11" s="679"/>
      <c r="BM11" s="679"/>
      <c r="BN11" s="680"/>
      <c r="BO11" s="715">
        <v>4.7</v>
      </c>
      <c r="BP11" s="715"/>
      <c r="BQ11" s="715"/>
      <c r="BR11" s="715"/>
      <c r="BS11" s="684">
        <v>149907</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2751245</v>
      </c>
      <c r="CS11" s="679"/>
      <c r="CT11" s="679"/>
      <c r="CU11" s="679"/>
      <c r="CV11" s="679"/>
      <c r="CW11" s="679"/>
      <c r="CX11" s="679"/>
      <c r="CY11" s="680"/>
      <c r="CZ11" s="715">
        <v>4.2</v>
      </c>
      <c r="DA11" s="715"/>
      <c r="DB11" s="715"/>
      <c r="DC11" s="715"/>
      <c r="DD11" s="684">
        <v>479824</v>
      </c>
      <c r="DE11" s="679"/>
      <c r="DF11" s="679"/>
      <c r="DG11" s="679"/>
      <c r="DH11" s="679"/>
      <c r="DI11" s="679"/>
      <c r="DJ11" s="679"/>
      <c r="DK11" s="679"/>
      <c r="DL11" s="679"/>
      <c r="DM11" s="679"/>
      <c r="DN11" s="679"/>
      <c r="DO11" s="679"/>
      <c r="DP11" s="680"/>
      <c r="DQ11" s="684">
        <v>1550223</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15317</v>
      </c>
      <c r="S12" s="679"/>
      <c r="T12" s="679"/>
      <c r="U12" s="679"/>
      <c r="V12" s="679"/>
      <c r="W12" s="679"/>
      <c r="X12" s="679"/>
      <c r="Y12" s="680"/>
      <c r="Z12" s="715">
        <v>0</v>
      </c>
      <c r="AA12" s="715"/>
      <c r="AB12" s="715"/>
      <c r="AC12" s="715"/>
      <c r="AD12" s="716">
        <v>15317</v>
      </c>
      <c r="AE12" s="716"/>
      <c r="AF12" s="716"/>
      <c r="AG12" s="716"/>
      <c r="AH12" s="716"/>
      <c r="AI12" s="716"/>
      <c r="AJ12" s="716"/>
      <c r="AK12" s="716"/>
      <c r="AL12" s="681">
        <v>0</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7181487</v>
      </c>
      <c r="BH12" s="679"/>
      <c r="BI12" s="679"/>
      <c r="BJ12" s="679"/>
      <c r="BK12" s="679"/>
      <c r="BL12" s="679"/>
      <c r="BM12" s="679"/>
      <c r="BN12" s="680"/>
      <c r="BO12" s="715">
        <v>44.3</v>
      </c>
      <c r="BP12" s="715"/>
      <c r="BQ12" s="715"/>
      <c r="BR12" s="715"/>
      <c r="BS12" s="684" t="s">
        <v>176</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1920172</v>
      </c>
      <c r="CS12" s="679"/>
      <c r="CT12" s="679"/>
      <c r="CU12" s="679"/>
      <c r="CV12" s="679"/>
      <c r="CW12" s="679"/>
      <c r="CX12" s="679"/>
      <c r="CY12" s="680"/>
      <c r="CZ12" s="715">
        <v>2.9</v>
      </c>
      <c r="DA12" s="715"/>
      <c r="DB12" s="715"/>
      <c r="DC12" s="715"/>
      <c r="DD12" s="684">
        <v>49149</v>
      </c>
      <c r="DE12" s="679"/>
      <c r="DF12" s="679"/>
      <c r="DG12" s="679"/>
      <c r="DH12" s="679"/>
      <c r="DI12" s="679"/>
      <c r="DJ12" s="679"/>
      <c r="DK12" s="679"/>
      <c r="DL12" s="679"/>
      <c r="DM12" s="679"/>
      <c r="DN12" s="679"/>
      <c r="DO12" s="679"/>
      <c r="DP12" s="680"/>
      <c r="DQ12" s="684">
        <v>1196615</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139</v>
      </c>
      <c r="S13" s="679"/>
      <c r="T13" s="679"/>
      <c r="U13" s="679"/>
      <c r="V13" s="679"/>
      <c r="W13" s="679"/>
      <c r="X13" s="679"/>
      <c r="Y13" s="680"/>
      <c r="Z13" s="715" t="s">
        <v>176</v>
      </c>
      <c r="AA13" s="715"/>
      <c r="AB13" s="715"/>
      <c r="AC13" s="715"/>
      <c r="AD13" s="716" t="s">
        <v>139</v>
      </c>
      <c r="AE13" s="716"/>
      <c r="AF13" s="716"/>
      <c r="AG13" s="716"/>
      <c r="AH13" s="716"/>
      <c r="AI13" s="716"/>
      <c r="AJ13" s="716"/>
      <c r="AK13" s="716"/>
      <c r="AL13" s="681" t="s">
        <v>176</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7152011</v>
      </c>
      <c r="BH13" s="679"/>
      <c r="BI13" s="679"/>
      <c r="BJ13" s="679"/>
      <c r="BK13" s="679"/>
      <c r="BL13" s="679"/>
      <c r="BM13" s="679"/>
      <c r="BN13" s="680"/>
      <c r="BO13" s="715">
        <v>44.1</v>
      </c>
      <c r="BP13" s="715"/>
      <c r="BQ13" s="715"/>
      <c r="BR13" s="715"/>
      <c r="BS13" s="684" t="s">
        <v>241</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8437606</v>
      </c>
      <c r="CS13" s="679"/>
      <c r="CT13" s="679"/>
      <c r="CU13" s="679"/>
      <c r="CV13" s="679"/>
      <c r="CW13" s="679"/>
      <c r="CX13" s="679"/>
      <c r="CY13" s="680"/>
      <c r="CZ13" s="715">
        <v>12.7</v>
      </c>
      <c r="DA13" s="715"/>
      <c r="DB13" s="715"/>
      <c r="DC13" s="715"/>
      <c r="DD13" s="684">
        <v>4715297</v>
      </c>
      <c r="DE13" s="679"/>
      <c r="DF13" s="679"/>
      <c r="DG13" s="679"/>
      <c r="DH13" s="679"/>
      <c r="DI13" s="679"/>
      <c r="DJ13" s="679"/>
      <c r="DK13" s="679"/>
      <c r="DL13" s="679"/>
      <c r="DM13" s="679"/>
      <c r="DN13" s="679"/>
      <c r="DO13" s="679"/>
      <c r="DP13" s="680"/>
      <c r="DQ13" s="684">
        <v>3614109</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94266</v>
      </c>
      <c r="S14" s="679"/>
      <c r="T14" s="679"/>
      <c r="U14" s="679"/>
      <c r="V14" s="679"/>
      <c r="W14" s="679"/>
      <c r="X14" s="679"/>
      <c r="Y14" s="680"/>
      <c r="Z14" s="715">
        <v>0.1</v>
      </c>
      <c r="AA14" s="715"/>
      <c r="AB14" s="715"/>
      <c r="AC14" s="715"/>
      <c r="AD14" s="716">
        <v>94266</v>
      </c>
      <c r="AE14" s="716"/>
      <c r="AF14" s="716"/>
      <c r="AG14" s="716"/>
      <c r="AH14" s="716"/>
      <c r="AI14" s="716"/>
      <c r="AJ14" s="716"/>
      <c r="AK14" s="716"/>
      <c r="AL14" s="681">
        <v>0.3</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437081</v>
      </c>
      <c r="BH14" s="679"/>
      <c r="BI14" s="679"/>
      <c r="BJ14" s="679"/>
      <c r="BK14" s="679"/>
      <c r="BL14" s="679"/>
      <c r="BM14" s="679"/>
      <c r="BN14" s="680"/>
      <c r="BO14" s="715">
        <v>2.7</v>
      </c>
      <c r="BP14" s="715"/>
      <c r="BQ14" s="715"/>
      <c r="BR14" s="715"/>
      <c r="BS14" s="684" t="s">
        <v>176</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2220208</v>
      </c>
      <c r="CS14" s="679"/>
      <c r="CT14" s="679"/>
      <c r="CU14" s="679"/>
      <c r="CV14" s="679"/>
      <c r="CW14" s="679"/>
      <c r="CX14" s="679"/>
      <c r="CY14" s="680"/>
      <c r="CZ14" s="715">
        <v>3.3</v>
      </c>
      <c r="DA14" s="715"/>
      <c r="DB14" s="715"/>
      <c r="DC14" s="715"/>
      <c r="DD14" s="684">
        <v>94237</v>
      </c>
      <c r="DE14" s="679"/>
      <c r="DF14" s="679"/>
      <c r="DG14" s="679"/>
      <c r="DH14" s="679"/>
      <c r="DI14" s="679"/>
      <c r="DJ14" s="679"/>
      <c r="DK14" s="679"/>
      <c r="DL14" s="679"/>
      <c r="DM14" s="679"/>
      <c r="DN14" s="679"/>
      <c r="DO14" s="679"/>
      <c r="DP14" s="680"/>
      <c r="DQ14" s="684">
        <v>2097836</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139</v>
      </c>
      <c r="S15" s="679"/>
      <c r="T15" s="679"/>
      <c r="U15" s="679"/>
      <c r="V15" s="679"/>
      <c r="W15" s="679"/>
      <c r="X15" s="679"/>
      <c r="Y15" s="680"/>
      <c r="Z15" s="715" t="s">
        <v>176</v>
      </c>
      <c r="AA15" s="715"/>
      <c r="AB15" s="715"/>
      <c r="AC15" s="715"/>
      <c r="AD15" s="716" t="s">
        <v>139</v>
      </c>
      <c r="AE15" s="716"/>
      <c r="AF15" s="716"/>
      <c r="AG15" s="716"/>
      <c r="AH15" s="716"/>
      <c r="AI15" s="716"/>
      <c r="AJ15" s="716"/>
      <c r="AK15" s="716"/>
      <c r="AL15" s="681" t="s">
        <v>139</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1055009</v>
      </c>
      <c r="BH15" s="679"/>
      <c r="BI15" s="679"/>
      <c r="BJ15" s="679"/>
      <c r="BK15" s="679"/>
      <c r="BL15" s="679"/>
      <c r="BM15" s="679"/>
      <c r="BN15" s="680"/>
      <c r="BO15" s="715">
        <v>6.5</v>
      </c>
      <c r="BP15" s="715"/>
      <c r="BQ15" s="715"/>
      <c r="BR15" s="715"/>
      <c r="BS15" s="684" t="s">
        <v>241</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7616826</v>
      </c>
      <c r="CS15" s="679"/>
      <c r="CT15" s="679"/>
      <c r="CU15" s="679"/>
      <c r="CV15" s="679"/>
      <c r="CW15" s="679"/>
      <c r="CX15" s="679"/>
      <c r="CY15" s="680"/>
      <c r="CZ15" s="715">
        <v>11.5</v>
      </c>
      <c r="DA15" s="715"/>
      <c r="DB15" s="715"/>
      <c r="DC15" s="715"/>
      <c r="DD15" s="684">
        <v>2337025</v>
      </c>
      <c r="DE15" s="679"/>
      <c r="DF15" s="679"/>
      <c r="DG15" s="679"/>
      <c r="DH15" s="679"/>
      <c r="DI15" s="679"/>
      <c r="DJ15" s="679"/>
      <c r="DK15" s="679"/>
      <c r="DL15" s="679"/>
      <c r="DM15" s="679"/>
      <c r="DN15" s="679"/>
      <c r="DO15" s="679"/>
      <c r="DP15" s="680"/>
      <c r="DQ15" s="684">
        <v>4794039</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24460</v>
      </c>
      <c r="S16" s="679"/>
      <c r="T16" s="679"/>
      <c r="U16" s="679"/>
      <c r="V16" s="679"/>
      <c r="W16" s="679"/>
      <c r="X16" s="679"/>
      <c r="Y16" s="680"/>
      <c r="Z16" s="715">
        <v>0</v>
      </c>
      <c r="AA16" s="715"/>
      <c r="AB16" s="715"/>
      <c r="AC16" s="715"/>
      <c r="AD16" s="716">
        <v>24460</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241</v>
      </c>
      <c r="BH16" s="679"/>
      <c r="BI16" s="679"/>
      <c r="BJ16" s="679"/>
      <c r="BK16" s="679"/>
      <c r="BL16" s="679"/>
      <c r="BM16" s="679"/>
      <c r="BN16" s="680"/>
      <c r="BO16" s="715" t="s">
        <v>241</v>
      </c>
      <c r="BP16" s="715"/>
      <c r="BQ16" s="715"/>
      <c r="BR16" s="715"/>
      <c r="BS16" s="684" t="s">
        <v>139</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876175</v>
      </c>
      <c r="CS16" s="679"/>
      <c r="CT16" s="679"/>
      <c r="CU16" s="679"/>
      <c r="CV16" s="679"/>
      <c r="CW16" s="679"/>
      <c r="CX16" s="679"/>
      <c r="CY16" s="680"/>
      <c r="CZ16" s="715">
        <v>1.3</v>
      </c>
      <c r="DA16" s="715"/>
      <c r="DB16" s="715"/>
      <c r="DC16" s="715"/>
      <c r="DD16" s="684" t="s">
        <v>139</v>
      </c>
      <c r="DE16" s="679"/>
      <c r="DF16" s="679"/>
      <c r="DG16" s="679"/>
      <c r="DH16" s="679"/>
      <c r="DI16" s="679"/>
      <c r="DJ16" s="679"/>
      <c r="DK16" s="679"/>
      <c r="DL16" s="679"/>
      <c r="DM16" s="679"/>
      <c r="DN16" s="679"/>
      <c r="DO16" s="679"/>
      <c r="DP16" s="680"/>
      <c r="DQ16" s="684">
        <v>577898</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297699</v>
      </c>
      <c r="S17" s="679"/>
      <c r="T17" s="679"/>
      <c r="U17" s="679"/>
      <c r="V17" s="679"/>
      <c r="W17" s="679"/>
      <c r="X17" s="679"/>
      <c r="Y17" s="680"/>
      <c r="Z17" s="715">
        <v>0.4</v>
      </c>
      <c r="AA17" s="715"/>
      <c r="AB17" s="715"/>
      <c r="AC17" s="715"/>
      <c r="AD17" s="716">
        <v>297699</v>
      </c>
      <c r="AE17" s="716"/>
      <c r="AF17" s="716"/>
      <c r="AG17" s="716"/>
      <c r="AH17" s="716"/>
      <c r="AI17" s="716"/>
      <c r="AJ17" s="716"/>
      <c r="AK17" s="716"/>
      <c r="AL17" s="681">
        <v>0.9</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241</v>
      </c>
      <c r="BH17" s="679"/>
      <c r="BI17" s="679"/>
      <c r="BJ17" s="679"/>
      <c r="BK17" s="679"/>
      <c r="BL17" s="679"/>
      <c r="BM17" s="679"/>
      <c r="BN17" s="680"/>
      <c r="BO17" s="715" t="s">
        <v>139</v>
      </c>
      <c r="BP17" s="715"/>
      <c r="BQ17" s="715"/>
      <c r="BR17" s="715"/>
      <c r="BS17" s="684" t="s">
        <v>269</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6209727</v>
      </c>
      <c r="CS17" s="679"/>
      <c r="CT17" s="679"/>
      <c r="CU17" s="679"/>
      <c r="CV17" s="679"/>
      <c r="CW17" s="679"/>
      <c r="CX17" s="679"/>
      <c r="CY17" s="680"/>
      <c r="CZ17" s="715">
        <v>9.4</v>
      </c>
      <c r="DA17" s="715"/>
      <c r="DB17" s="715"/>
      <c r="DC17" s="715"/>
      <c r="DD17" s="684" t="s">
        <v>241</v>
      </c>
      <c r="DE17" s="679"/>
      <c r="DF17" s="679"/>
      <c r="DG17" s="679"/>
      <c r="DH17" s="679"/>
      <c r="DI17" s="679"/>
      <c r="DJ17" s="679"/>
      <c r="DK17" s="679"/>
      <c r="DL17" s="679"/>
      <c r="DM17" s="679"/>
      <c r="DN17" s="679"/>
      <c r="DO17" s="679"/>
      <c r="DP17" s="680"/>
      <c r="DQ17" s="684">
        <v>6082260</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101725</v>
      </c>
      <c r="S18" s="679"/>
      <c r="T18" s="679"/>
      <c r="U18" s="679"/>
      <c r="V18" s="679"/>
      <c r="W18" s="679"/>
      <c r="X18" s="679"/>
      <c r="Y18" s="680"/>
      <c r="Z18" s="715">
        <v>0.1</v>
      </c>
      <c r="AA18" s="715"/>
      <c r="AB18" s="715"/>
      <c r="AC18" s="715"/>
      <c r="AD18" s="716">
        <v>101725</v>
      </c>
      <c r="AE18" s="716"/>
      <c r="AF18" s="716"/>
      <c r="AG18" s="716"/>
      <c r="AH18" s="716"/>
      <c r="AI18" s="716"/>
      <c r="AJ18" s="716"/>
      <c r="AK18" s="716"/>
      <c r="AL18" s="681">
        <v>0.3</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139</v>
      </c>
      <c r="BH18" s="679"/>
      <c r="BI18" s="679"/>
      <c r="BJ18" s="679"/>
      <c r="BK18" s="679"/>
      <c r="BL18" s="679"/>
      <c r="BM18" s="679"/>
      <c r="BN18" s="680"/>
      <c r="BO18" s="715" t="s">
        <v>241</v>
      </c>
      <c r="BP18" s="715"/>
      <c r="BQ18" s="715"/>
      <c r="BR18" s="715"/>
      <c r="BS18" s="684" t="s">
        <v>176</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139</v>
      </c>
      <c r="CS18" s="679"/>
      <c r="CT18" s="679"/>
      <c r="CU18" s="679"/>
      <c r="CV18" s="679"/>
      <c r="CW18" s="679"/>
      <c r="CX18" s="679"/>
      <c r="CY18" s="680"/>
      <c r="CZ18" s="715" t="s">
        <v>176</v>
      </c>
      <c r="DA18" s="715"/>
      <c r="DB18" s="715"/>
      <c r="DC18" s="715"/>
      <c r="DD18" s="684" t="s">
        <v>241</v>
      </c>
      <c r="DE18" s="679"/>
      <c r="DF18" s="679"/>
      <c r="DG18" s="679"/>
      <c r="DH18" s="679"/>
      <c r="DI18" s="679"/>
      <c r="DJ18" s="679"/>
      <c r="DK18" s="679"/>
      <c r="DL18" s="679"/>
      <c r="DM18" s="679"/>
      <c r="DN18" s="679"/>
      <c r="DO18" s="679"/>
      <c r="DP18" s="680"/>
      <c r="DQ18" s="684" t="s">
        <v>269</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12680</v>
      </c>
      <c r="S19" s="679"/>
      <c r="T19" s="679"/>
      <c r="U19" s="679"/>
      <c r="V19" s="679"/>
      <c r="W19" s="679"/>
      <c r="X19" s="679"/>
      <c r="Y19" s="680"/>
      <c r="Z19" s="715">
        <v>0</v>
      </c>
      <c r="AA19" s="715"/>
      <c r="AB19" s="715"/>
      <c r="AC19" s="715"/>
      <c r="AD19" s="716">
        <v>12680</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830029</v>
      </c>
      <c r="BH19" s="679"/>
      <c r="BI19" s="679"/>
      <c r="BJ19" s="679"/>
      <c r="BK19" s="679"/>
      <c r="BL19" s="679"/>
      <c r="BM19" s="679"/>
      <c r="BN19" s="680"/>
      <c r="BO19" s="715">
        <v>5.0999999999999996</v>
      </c>
      <c r="BP19" s="715"/>
      <c r="BQ19" s="715"/>
      <c r="BR19" s="715"/>
      <c r="BS19" s="684" t="s">
        <v>241</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139</v>
      </c>
      <c r="CS19" s="679"/>
      <c r="CT19" s="679"/>
      <c r="CU19" s="679"/>
      <c r="CV19" s="679"/>
      <c r="CW19" s="679"/>
      <c r="CX19" s="679"/>
      <c r="CY19" s="680"/>
      <c r="CZ19" s="715" t="s">
        <v>139</v>
      </c>
      <c r="DA19" s="715"/>
      <c r="DB19" s="715"/>
      <c r="DC19" s="715"/>
      <c r="DD19" s="684" t="s">
        <v>139</v>
      </c>
      <c r="DE19" s="679"/>
      <c r="DF19" s="679"/>
      <c r="DG19" s="679"/>
      <c r="DH19" s="679"/>
      <c r="DI19" s="679"/>
      <c r="DJ19" s="679"/>
      <c r="DK19" s="679"/>
      <c r="DL19" s="679"/>
      <c r="DM19" s="679"/>
      <c r="DN19" s="679"/>
      <c r="DO19" s="679"/>
      <c r="DP19" s="680"/>
      <c r="DQ19" s="684" t="s">
        <v>176</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2735</v>
      </c>
      <c r="S20" s="679"/>
      <c r="T20" s="679"/>
      <c r="U20" s="679"/>
      <c r="V20" s="679"/>
      <c r="W20" s="679"/>
      <c r="X20" s="679"/>
      <c r="Y20" s="680"/>
      <c r="Z20" s="715">
        <v>0</v>
      </c>
      <c r="AA20" s="715"/>
      <c r="AB20" s="715"/>
      <c r="AC20" s="715"/>
      <c r="AD20" s="716">
        <v>2735</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830029</v>
      </c>
      <c r="BH20" s="679"/>
      <c r="BI20" s="679"/>
      <c r="BJ20" s="679"/>
      <c r="BK20" s="679"/>
      <c r="BL20" s="679"/>
      <c r="BM20" s="679"/>
      <c r="BN20" s="680"/>
      <c r="BO20" s="715">
        <v>5.0999999999999996</v>
      </c>
      <c r="BP20" s="715"/>
      <c r="BQ20" s="715"/>
      <c r="BR20" s="715"/>
      <c r="BS20" s="684" t="s">
        <v>176</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66289911</v>
      </c>
      <c r="CS20" s="679"/>
      <c r="CT20" s="679"/>
      <c r="CU20" s="679"/>
      <c r="CV20" s="679"/>
      <c r="CW20" s="679"/>
      <c r="CX20" s="679"/>
      <c r="CY20" s="680"/>
      <c r="CZ20" s="715">
        <v>100</v>
      </c>
      <c r="DA20" s="715"/>
      <c r="DB20" s="715"/>
      <c r="DC20" s="715"/>
      <c r="DD20" s="684">
        <v>9529927</v>
      </c>
      <c r="DE20" s="679"/>
      <c r="DF20" s="679"/>
      <c r="DG20" s="679"/>
      <c r="DH20" s="679"/>
      <c r="DI20" s="679"/>
      <c r="DJ20" s="679"/>
      <c r="DK20" s="679"/>
      <c r="DL20" s="679"/>
      <c r="DM20" s="679"/>
      <c r="DN20" s="679"/>
      <c r="DO20" s="679"/>
      <c r="DP20" s="680"/>
      <c r="DQ20" s="684">
        <v>41127304</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180559</v>
      </c>
      <c r="S21" s="679"/>
      <c r="T21" s="679"/>
      <c r="U21" s="679"/>
      <c r="V21" s="679"/>
      <c r="W21" s="679"/>
      <c r="X21" s="679"/>
      <c r="Y21" s="680"/>
      <c r="Z21" s="715">
        <v>0.3</v>
      </c>
      <c r="AA21" s="715"/>
      <c r="AB21" s="715"/>
      <c r="AC21" s="715"/>
      <c r="AD21" s="716">
        <v>180559</v>
      </c>
      <c r="AE21" s="716"/>
      <c r="AF21" s="716"/>
      <c r="AG21" s="716"/>
      <c r="AH21" s="716"/>
      <c r="AI21" s="716"/>
      <c r="AJ21" s="716"/>
      <c r="AK21" s="716"/>
      <c r="AL21" s="681">
        <v>0.5</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v>91163</v>
      </c>
      <c r="BH21" s="679"/>
      <c r="BI21" s="679"/>
      <c r="BJ21" s="679"/>
      <c r="BK21" s="679"/>
      <c r="BL21" s="679"/>
      <c r="BM21" s="679"/>
      <c r="BN21" s="680"/>
      <c r="BO21" s="715">
        <v>0.6</v>
      </c>
      <c r="BP21" s="715"/>
      <c r="BQ21" s="715"/>
      <c r="BR21" s="715"/>
      <c r="BS21" s="684" t="s">
        <v>241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17597451</v>
      </c>
      <c r="S22" s="679"/>
      <c r="T22" s="679"/>
      <c r="U22" s="679"/>
      <c r="V22" s="679"/>
      <c r="W22" s="679"/>
      <c r="X22" s="679"/>
      <c r="Y22" s="680"/>
      <c r="Z22" s="715">
        <v>25.6</v>
      </c>
      <c r="AA22" s="715"/>
      <c r="AB22" s="715"/>
      <c r="AC22" s="715"/>
      <c r="AD22" s="716">
        <v>15437418</v>
      </c>
      <c r="AE22" s="716"/>
      <c r="AF22" s="716"/>
      <c r="AG22" s="716"/>
      <c r="AH22" s="716"/>
      <c r="AI22" s="716"/>
      <c r="AJ22" s="716"/>
      <c r="AK22" s="716"/>
      <c r="AL22" s="681">
        <v>44.9</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241</v>
      </c>
      <c r="BH22" s="679"/>
      <c r="BI22" s="679"/>
      <c r="BJ22" s="679"/>
      <c r="BK22" s="679"/>
      <c r="BL22" s="679"/>
      <c r="BM22" s="679"/>
      <c r="BN22" s="680"/>
      <c r="BO22" s="715" t="s">
        <v>241</v>
      </c>
      <c r="BP22" s="715"/>
      <c r="BQ22" s="715"/>
      <c r="BR22" s="715"/>
      <c r="BS22" s="684" t="s">
        <v>139</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15437418</v>
      </c>
      <c r="S23" s="679"/>
      <c r="T23" s="679"/>
      <c r="U23" s="679"/>
      <c r="V23" s="679"/>
      <c r="W23" s="679"/>
      <c r="X23" s="679"/>
      <c r="Y23" s="680"/>
      <c r="Z23" s="715">
        <v>22.5</v>
      </c>
      <c r="AA23" s="715"/>
      <c r="AB23" s="715"/>
      <c r="AC23" s="715"/>
      <c r="AD23" s="716">
        <v>15437418</v>
      </c>
      <c r="AE23" s="716"/>
      <c r="AF23" s="716"/>
      <c r="AG23" s="716"/>
      <c r="AH23" s="716"/>
      <c r="AI23" s="716"/>
      <c r="AJ23" s="716"/>
      <c r="AK23" s="716"/>
      <c r="AL23" s="681">
        <v>44.9</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v>738866</v>
      </c>
      <c r="BH23" s="679"/>
      <c r="BI23" s="679"/>
      <c r="BJ23" s="679"/>
      <c r="BK23" s="679"/>
      <c r="BL23" s="679"/>
      <c r="BM23" s="679"/>
      <c r="BN23" s="680"/>
      <c r="BO23" s="715">
        <v>4.5999999999999996</v>
      </c>
      <c r="BP23" s="715"/>
      <c r="BQ23" s="715"/>
      <c r="BR23" s="715"/>
      <c r="BS23" s="684" t="s">
        <v>176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1750563</v>
      </c>
      <c r="S24" s="679"/>
      <c r="T24" s="679"/>
      <c r="U24" s="679"/>
      <c r="V24" s="679"/>
      <c r="W24" s="679"/>
      <c r="X24" s="679"/>
      <c r="Y24" s="680"/>
      <c r="Z24" s="715">
        <v>2.5</v>
      </c>
      <c r="AA24" s="715"/>
      <c r="AB24" s="715"/>
      <c r="AC24" s="715"/>
      <c r="AD24" s="716" t="s">
        <v>139</v>
      </c>
      <c r="AE24" s="716"/>
      <c r="AF24" s="716"/>
      <c r="AG24" s="716"/>
      <c r="AH24" s="716"/>
      <c r="AI24" s="716"/>
      <c r="AJ24" s="716"/>
      <c r="AK24" s="716"/>
      <c r="AL24" s="681" t="s">
        <v>241</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139</v>
      </c>
      <c r="BH24" s="679"/>
      <c r="BI24" s="679"/>
      <c r="BJ24" s="679"/>
      <c r="BK24" s="679"/>
      <c r="BL24" s="679"/>
      <c r="BM24" s="679"/>
      <c r="BN24" s="680"/>
      <c r="BO24" s="715" t="s">
        <v>139</v>
      </c>
      <c r="BP24" s="715"/>
      <c r="BQ24" s="715"/>
      <c r="BR24" s="715"/>
      <c r="BS24" s="684" t="s">
        <v>241</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26010170</v>
      </c>
      <c r="CS24" s="734"/>
      <c r="CT24" s="734"/>
      <c r="CU24" s="734"/>
      <c r="CV24" s="734"/>
      <c r="CW24" s="734"/>
      <c r="CX24" s="734"/>
      <c r="CY24" s="777"/>
      <c r="CZ24" s="778">
        <v>39.200000000000003</v>
      </c>
      <c r="DA24" s="749"/>
      <c r="DB24" s="749"/>
      <c r="DC24" s="781"/>
      <c r="DD24" s="776">
        <v>17179271</v>
      </c>
      <c r="DE24" s="734"/>
      <c r="DF24" s="734"/>
      <c r="DG24" s="734"/>
      <c r="DH24" s="734"/>
      <c r="DI24" s="734"/>
      <c r="DJ24" s="734"/>
      <c r="DK24" s="777"/>
      <c r="DL24" s="776">
        <v>16892827</v>
      </c>
      <c r="DM24" s="734"/>
      <c r="DN24" s="734"/>
      <c r="DO24" s="734"/>
      <c r="DP24" s="734"/>
      <c r="DQ24" s="734"/>
      <c r="DR24" s="734"/>
      <c r="DS24" s="734"/>
      <c r="DT24" s="734"/>
      <c r="DU24" s="734"/>
      <c r="DV24" s="777"/>
      <c r="DW24" s="778">
        <v>47</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v>409470</v>
      </c>
      <c r="S25" s="679"/>
      <c r="T25" s="679"/>
      <c r="U25" s="679"/>
      <c r="V25" s="679"/>
      <c r="W25" s="679"/>
      <c r="X25" s="679"/>
      <c r="Y25" s="680"/>
      <c r="Z25" s="715">
        <v>0.6</v>
      </c>
      <c r="AA25" s="715"/>
      <c r="AB25" s="715"/>
      <c r="AC25" s="715"/>
      <c r="AD25" s="716" t="s">
        <v>241</v>
      </c>
      <c r="AE25" s="716"/>
      <c r="AF25" s="716"/>
      <c r="AG25" s="716"/>
      <c r="AH25" s="716"/>
      <c r="AI25" s="716"/>
      <c r="AJ25" s="716"/>
      <c r="AK25" s="716"/>
      <c r="AL25" s="681" t="s">
        <v>139</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241</v>
      </c>
      <c r="BH25" s="679"/>
      <c r="BI25" s="679"/>
      <c r="BJ25" s="679"/>
      <c r="BK25" s="679"/>
      <c r="BL25" s="679"/>
      <c r="BM25" s="679"/>
      <c r="BN25" s="680"/>
      <c r="BO25" s="715" t="s">
        <v>241</v>
      </c>
      <c r="BP25" s="715"/>
      <c r="BQ25" s="715"/>
      <c r="BR25" s="715"/>
      <c r="BS25" s="684" t="s">
        <v>176</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7341040</v>
      </c>
      <c r="CS25" s="697"/>
      <c r="CT25" s="697"/>
      <c r="CU25" s="697"/>
      <c r="CV25" s="697"/>
      <c r="CW25" s="697"/>
      <c r="CX25" s="697"/>
      <c r="CY25" s="698"/>
      <c r="CZ25" s="681">
        <v>11.1</v>
      </c>
      <c r="DA25" s="699"/>
      <c r="DB25" s="699"/>
      <c r="DC25" s="700"/>
      <c r="DD25" s="684">
        <v>7003126</v>
      </c>
      <c r="DE25" s="697"/>
      <c r="DF25" s="697"/>
      <c r="DG25" s="697"/>
      <c r="DH25" s="697"/>
      <c r="DI25" s="697"/>
      <c r="DJ25" s="697"/>
      <c r="DK25" s="698"/>
      <c r="DL25" s="684">
        <v>6722397</v>
      </c>
      <c r="DM25" s="697"/>
      <c r="DN25" s="697"/>
      <c r="DO25" s="697"/>
      <c r="DP25" s="697"/>
      <c r="DQ25" s="697"/>
      <c r="DR25" s="697"/>
      <c r="DS25" s="697"/>
      <c r="DT25" s="697"/>
      <c r="DU25" s="697"/>
      <c r="DV25" s="698"/>
      <c r="DW25" s="681">
        <v>18.7</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37283521</v>
      </c>
      <c r="S26" s="679"/>
      <c r="T26" s="679"/>
      <c r="U26" s="679"/>
      <c r="V26" s="679"/>
      <c r="W26" s="679"/>
      <c r="X26" s="679"/>
      <c r="Y26" s="680"/>
      <c r="Z26" s="715">
        <v>54.2</v>
      </c>
      <c r="AA26" s="715"/>
      <c r="AB26" s="715"/>
      <c r="AC26" s="715"/>
      <c r="AD26" s="716">
        <v>34384622</v>
      </c>
      <c r="AE26" s="716"/>
      <c r="AF26" s="716"/>
      <c r="AG26" s="716"/>
      <c r="AH26" s="716"/>
      <c r="AI26" s="716"/>
      <c r="AJ26" s="716"/>
      <c r="AK26" s="716"/>
      <c r="AL26" s="681">
        <v>99.9</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241</v>
      </c>
      <c r="BH26" s="679"/>
      <c r="BI26" s="679"/>
      <c r="BJ26" s="679"/>
      <c r="BK26" s="679"/>
      <c r="BL26" s="679"/>
      <c r="BM26" s="679"/>
      <c r="BN26" s="680"/>
      <c r="BO26" s="715" t="s">
        <v>139</v>
      </c>
      <c r="BP26" s="715"/>
      <c r="BQ26" s="715"/>
      <c r="BR26" s="715"/>
      <c r="BS26" s="684" t="s">
        <v>139</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4984269</v>
      </c>
      <c r="CS26" s="679"/>
      <c r="CT26" s="679"/>
      <c r="CU26" s="679"/>
      <c r="CV26" s="679"/>
      <c r="CW26" s="679"/>
      <c r="CX26" s="679"/>
      <c r="CY26" s="680"/>
      <c r="CZ26" s="681">
        <v>7.5</v>
      </c>
      <c r="DA26" s="699"/>
      <c r="DB26" s="699"/>
      <c r="DC26" s="700"/>
      <c r="DD26" s="684">
        <v>4668243</v>
      </c>
      <c r="DE26" s="679"/>
      <c r="DF26" s="679"/>
      <c r="DG26" s="679"/>
      <c r="DH26" s="679"/>
      <c r="DI26" s="679"/>
      <c r="DJ26" s="679"/>
      <c r="DK26" s="680"/>
      <c r="DL26" s="684" t="s">
        <v>139</v>
      </c>
      <c r="DM26" s="679"/>
      <c r="DN26" s="679"/>
      <c r="DO26" s="679"/>
      <c r="DP26" s="679"/>
      <c r="DQ26" s="679"/>
      <c r="DR26" s="679"/>
      <c r="DS26" s="679"/>
      <c r="DT26" s="679"/>
      <c r="DU26" s="679"/>
      <c r="DV26" s="680"/>
      <c r="DW26" s="681" t="s">
        <v>139</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16799</v>
      </c>
      <c r="S27" s="679"/>
      <c r="T27" s="679"/>
      <c r="U27" s="679"/>
      <c r="V27" s="679"/>
      <c r="W27" s="679"/>
      <c r="X27" s="679"/>
      <c r="Y27" s="680"/>
      <c r="Z27" s="715">
        <v>0</v>
      </c>
      <c r="AA27" s="715"/>
      <c r="AB27" s="715"/>
      <c r="AC27" s="715"/>
      <c r="AD27" s="716">
        <v>16799</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16210780</v>
      </c>
      <c r="BH27" s="679"/>
      <c r="BI27" s="679"/>
      <c r="BJ27" s="679"/>
      <c r="BK27" s="679"/>
      <c r="BL27" s="679"/>
      <c r="BM27" s="679"/>
      <c r="BN27" s="680"/>
      <c r="BO27" s="715">
        <v>100</v>
      </c>
      <c r="BP27" s="715"/>
      <c r="BQ27" s="715"/>
      <c r="BR27" s="715"/>
      <c r="BS27" s="684">
        <v>149907</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12459403</v>
      </c>
      <c r="CS27" s="697"/>
      <c r="CT27" s="697"/>
      <c r="CU27" s="697"/>
      <c r="CV27" s="697"/>
      <c r="CW27" s="697"/>
      <c r="CX27" s="697"/>
      <c r="CY27" s="698"/>
      <c r="CZ27" s="681">
        <v>18.8</v>
      </c>
      <c r="DA27" s="699"/>
      <c r="DB27" s="699"/>
      <c r="DC27" s="700"/>
      <c r="DD27" s="684">
        <v>4093885</v>
      </c>
      <c r="DE27" s="697"/>
      <c r="DF27" s="697"/>
      <c r="DG27" s="697"/>
      <c r="DH27" s="697"/>
      <c r="DI27" s="697"/>
      <c r="DJ27" s="697"/>
      <c r="DK27" s="698"/>
      <c r="DL27" s="684">
        <v>4088170</v>
      </c>
      <c r="DM27" s="697"/>
      <c r="DN27" s="697"/>
      <c r="DO27" s="697"/>
      <c r="DP27" s="697"/>
      <c r="DQ27" s="697"/>
      <c r="DR27" s="697"/>
      <c r="DS27" s="697"/>
      <c r="DT27" s="697"/>
      <c r="DU27" s="697"/>
      <c r="DV27" s="698"/>
      <c r="DW27" s="681">
        <v>11.4</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578730</v>
      </c>
      <c r="S28" s="679"/>
      <c r="T28" s="679"/>
      <c r="U28" s="679"/>
      <c r="V28" s="679"/>
      <c r="W28" s="679"/>
      <c r="X28" s="679"/>
      <c r="Y28" s="680"/>
      <c r="Z28" s="715">
        <v>0.8</v>
      </c>
      <c r="AA28" s="715"/>
      <c r="AB28" s="715"/>
      <c r="AC28" s="715"/>
      <c r="AD28" s="716" t="s">
        <v>241</v>
      </c>
      <c r="AE28" s="716"/>
      <c r="AF28" s="716"/>
      <c r="AG28" s="716"/>
      <c r="AH28" s="716"/>
      <c r="AI28" s="716"/>
      <c r="AJ28" s="716"/>
      <c r="AK28" s="716"/>
      <c r="AL28" s="681" t="s">
        <v>241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6209727</v>
      </c>
      <c r="CS28" s="679"/>
      <c r="CT28" s="679"/>
      <c r="CU28" s="679"/>
      <c r="CV28" s="679"/>
      <c r="CW28" s="679"/>
      <c r="CX28" s="679"/>
      <c r="CY28" s="680"/>
      <c r="CZ28" s="681">
        <v>9.4</v>
      </c>
      <c r="DA28" s="699"/>
      <c r="DB28" s="699"/>
      <c r="DC28" s="700"/>
      <c r="DD28" s="684">
        <v>6082260</v>
      </c>
      <c r="DE28" s="679"/>
      <c r="DF28" s="679"/>
      <c r="DG28" s="679"/>
      <c r="DH28" s="679"/>
      <c r="DI28" s="679"/>
      <c r="DJ28" s="679"/>
      <c r="DK28" s="680"/>
      <c r="DL28" s="684">
        <v>6082260</v>
      </c>
      <c r="DM28" s="679"/>
      <c r="DN28" s="679"/>
      <c r="DO28" s="679"/>
      <c r="DP28" s="679"/>
      <c r="DQ28" s="679"/>
      <c r="DR28" s="679"/>
      <c r="DS28" s="679"/>
      <c r="DT28" s="679"/>
      <c r="DU28" s="679"/>
      <c r="DV28" s="680"/>
      <c r="DW28" s="681">
        <v>16.899999999999999</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581805</v>
      </c>
      <c r="S29" s="679"/>
      <c r="T29" s="679"/>
      <c r="U29" s="679"/>
      <c r="V29" s="679"/>
      <c r="W29" s="679"/>
      <c r="X29" s="679"/>
      <c r="Y29" s="680"/>
      <c r="Z29" s="715">
        <v>0.8</v>
      </c>
      <c r="AA29" s="715"/>
      <c r="AB29" s="715"/>
      <c r="AC29" s="715"/>
      <c r="AD29" s="716">
        <v>5301</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70</v>
      </c>
      <c r="CG29" s="712"/>
      <c r="CH29" s="712"/>
      <c r="CI29" s="712"/>
      <c r="CJ29" s="712"/>
      <c r="CK29" s="712"/>
      <c r="CL29" s="712"/>
      <c r="CM29" s="712"/>
      <c r="CN29" s="712"/>
      <c r="CO29" s="712"/>
      <c r="CP29" s="712"/>
      <c r="CQ29" s="713"/>
      <c r="CR29" s="678">
        <v>6208378</v>
      </c>
      <c r="CS29" s="697"/>
      <c r="CT29" s="697"/>
      <c r="CU29" s="697"/>
      <c r="CV29" s="697"/>
      <c r="CW29" s="697"/>
      <c r="CX29" s="697"/>
      <c r="CY29" s="698"/>
      <c r="CZ29" s="681">
        <v>9.4</v>
      </c>
      <c r="DA29" s="699"/>
      <c r="DB29" s="699"/>
      <c r="DC29" s="700"/>
      <c r="DD29" s="684">
        <v>6080911</v>
      </c>
      <c r="DE29" s="697"/>
      <c r="DF29" s="697"/>
      <c r="DG29" s="697"/>
      <c r="DH29" s="697"/>
      <c r="DI29" s="697"/>
      <c r="DJ29" s="697"/>
      <c r="DK29" s="698"/>
      <c r="DL29" s="684">
        <v>6080911</v>
      </c>
      <c r="DM29" s="697"/>
      <c r="DN29" s="697"/>
      <c r="DO29" s="697"/>
      <c r="DP29" s="697"/>
      <c r="DQ29" s="697"/>
      <c r="DR29" s="697"/>
      <c r="DS29" s="697"/>
      <c r="DT29" s="697"/>
      <c r="DU29" s="697"/>
      <c r="DV29" s="698"/>
      <c r="DW29" s="681">
        <v>16.899999999999999</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84026</v>
      </c>
      <c r="S30" s="679"/>
      <c r="T30" s="679"/>
      <c r="U30" s="679"/>
      <c r="V30" s="679"/>
      <c r="W30" s="679"/>
      <c r="X30" s="679"/>
      <c r="Y30" s="680"/>
      <c r="Z30" s="715">
        <v>0.1</v>
      </c>
      <c r="AA30" s="715"/>
      <c r="AB30" s="715"/>
      <c r="AC30" s="715"/>
      <c r="AD30" s="716" t="s">
        <v>176</v>
      </c>
      <c r="AE30" s="716"/>
      <c r="AF30" s="716"/>
      <c r="AG30" s="716"/>
      <c r="AH30" s="716"/>
      <c r="AI30" s="716"/>
      <c r="AJ30" s="716"/>
      <c r="AK30" s="716"/>
      <c r="AL30" s="681" t="s">
        <v>176</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5876403</v>
      </c>
      <c r="CS30" s="679"/>
      <c r="CT30" s="679"/>
      <c r="CU30" s="679"/>
      <c r="CV30" s="679"/>
      <c r="CW30" s="679"/>
      <c r="CX30" s="679"/>
      <c r="CY30" s="680"/>
      <c r="CZ30" s="681">
        <v>8.9</v>
      </c>
      <c r="DA30" s="699"/>
      <c r="DB30" s="699"/>
      <c r="DC30" s="700"/>
      <c r="DD30" s="684">
        <v>5763505</v>
      </c>
      <c r="DE30" s="679"/>
      <c r="DF30" s="679"/>
      <c r="DG30" s="679"/>
      <c r="DH30" s="679"/>
      <c r="DI30" s="679"/>
      <c r="DJ30" s="679"/>
      <c r="DK30" s="680"/>
      <c r="DL30" s="684">
        <v>5763505</v>
      </c>
      <c r="DM30" s="679"/>
      <c r="DN30" s="679"/>
      <c r="DO30" s="679"/>
      <c r="DP30" s="679"/>
      <c r="DQ30" s="679"/>
      <c r="DR30" s="679"/>
      <c r="DS30" s="679"/>
      <c r="DT30" s="679"/>
      <c r="DU30" s="679"/>
      <c r="DV30" s="680"/>
      <c r="DW30" s="681">
        <v>16</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8758815</v>
      </c>
      <c r="S31" s="679"/>
      <c r="T31" s="679"/>
      <c r="U31" s="679"/>
      <c r="V31" s="679"/>
      <c r="W31" s="679"/>
      <c r="X31" s="679"/>
      <c r="Y31" s="680"/>
      <c r="Z31" s="715">
        <v>12.7</v>
      </c>
      <c r="AA31" s="715"/>
      <c r="AB31" s="715"/>
      <c r="AC31" s="715"/>
      <c r="AD31" s="716" t="s">
        <v>176</v>
      </c>
      <c r="AE31" s="716"/>
      <c r="AF31" s="716"/>
      <c r="AG31" s="716"/>
      <c r="AH31" s="716"/>
      <c r="AI31" s="716"/>
      <c r="AJ31" s="716"/>
      <c r="AK31" s="716"/>
      <c r="AL31" s="681" t="s">
        <v>241</v>
      </c>
      <c r="AM31" s="682"/>
      <c r="AN31" s="682"/>
      <c r="AO31" s="717"/>
      <c r="AP31" s="754" t="s">
        <v>313</v>
      </c>
      <c r="AQ31" s="755"/>
      <c r="AR31" s="755"/>
      <c r="AS31" s="755"/>
      <c r="AT31" s="760" t="s">
        <v>314</v>
      </c>
      <c r="AU31" s="231"/>
      <c r="AV31" s="231"/>
      <c r="AW31" s="231"/>
      <c r="AX31" s="744" t="s">
        <v>189</v>
      </c>
      <c r="AY31" s="745"/>
      <c r="AZ31" s="745"/>
      <c r="BA31" s="745"/>
      <c r="BB31" s="745"/>
      <c r="BC31" s="745"/>
      <c r="BD31" s="745"/>
      <c r="BE31" s="745"/>
      <c r="BF31" s="746"/>
      <c r="BG31" s="747">
        <v>98.5</v>
      </c>
      <c r="BH31" s="748"/>
      <c r="BI31" s="748"/>
      <c r="BJ31" s="748"/>
      <c r="BK31" s="748"/>
      <c r="BL31" s="748"/>
      <c r="BM31" s="749">
        <v>94.6</v>
      </c>
      <c r="BN31" s="748"/>
      <c r="BO31" s="748"/>
      <c r="BP31" s="748"/>
      <c r="BQ31" s="750"/>
      <c r="BR31" s="747">
        <v>98.8</v>
      </c>
      <c r="BS31" s="748"/>
      <c r="BT31" s="748"/>
      <c r="BU31" s="748"/>
      <c r="BV31" s="748"/>
      <c r="BW31" s="748"/>
      <c r="BX31" s="749">
        <v>94.7</v>
      </c>
      <c r="BY31" s="748"/>
      <c r="BZ31" s="748"/>
      <c r="CA31" s="748"/>
      <c r="CB31" s="750"/>
      <c r="CD31" s="765"/>
      <c r="CE31" s="766"/>
      <c r="CF31" s="711" t="s">
        <v>315</v>
      </c>
      <c r="CG31" s="712"/>
      <c r="CH31" s="712"/>
      <c r="CI31" s="712"/>
      <c r="CJ31" s="712"/>
      <c r="CK31" s="712"/>
      <c r="CL31" s="712"/>
      <c r="CM31" s="712"/>
      <c r="CN31" s="712"/>
      <c r="CO31" s="712"/>
      <c r="CP31" s="712"/>
      <c r="CQ31" s="713"/>
      <c r="CR31" s="678">
        <v>331975</v>
      </c>
      <c r="CS31" s="697"/>
      <c r="CT31" s="697"/>
      <c r="CU31" s="697"/>
      <c r="CV31" s="697"/>
      <c r="CW31" s="697"/>
      <c r="CX31" s="697"/>
      <c r="CY31" s="698"/>
      <c r="CZ31" s="681">
        <v>0.5</v>
      </c>
      <c r="DA31" s="699"/>
      <c r="DB31" s="699"/>
      <c r="DC31" s="700"/>
      <c r="DD31" s="684">
        <v>317406</v>
      </c>
      <c r="DE31" s="697"/>
      <c r="DF31" s="697"/>
      <c r="DG31" s="697"/>
      <c r="DH31" s="697"/>
      <c r="DI31" s="697"/>
      <c r="DJ31" s="697"/>
      <c r="DK31" s="698"/>
      <c r="DL31" s="684">
        <v>317406</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139</v>
      </c>
      <c r="S32" s="679"/>
      <c r="T32" s="679"/>
      <c r="U32" s="679"/>
      <c r="V32" s="679"/>
      <c r="W32" s="679"/>
      <c r="X32" s="679"/>
      <c r="Y32" s="680"/>
      <c r="Z32" s="715" t="s">
        <v>176</v>
      </c>
      <c r="AA32" s="715"/>
      <c r="AB32" s="715"/>
      <c r="AC32" s="715"/>
      <c r="AD32" s="716" t="s">
        <v>139</v>
      </c>
      <c r="AE32" s="716"/>
      <c r="AF32" s="716"/>
      <c r="AG32" s="716"/>
      <c r="AH32" s="716"/>
      <c r="AI32" s="716"/>
      <c r="AJ32" s="716"/>
      <c r="AK32" s="716"/>
      <c r="AL32" s="681" t="s">
        <v>176</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98.8</v>
      </c>
      <c r="BH32" s="697"/>
      <c r="BI32" s="697"/>
      <c r="BJ32" s="697"/>
      <c r="BK32" s="697"/>
      <c r="BL32" s="697"/>
      <c r="BM32" s="682">
        <v>95.5</v>
      </c>
      <c r="BN32" s="743"/>
      <c r="BO32" s="743"/>
      <c r="BP32" s="743"/>
      <c r="BQ32" s="721"/>
      <c r="BR32" s="751">
        <v>98.9</v>
      </c>
      <c r="BS32" s="697"/>
      <c r="BT32" s="697"/>
      <c r="BU32" s="697"/>
      <c r="BV32" s="697"/>
      <c r="BW32" s="697"/>
      <c r="BX32" s="682">
        <v>95.8</v>
      </c>
      <c r="BY32" s="743"/>
      <c r="BZ32" s="743"/>
      <c r="CA32" s="743"/>
      <c r="CB32" s="721"/>
      <c r="CD32" s="767"/>
      <c r="CE32" s="768"/>
      <c r="CF32" s="711" t="s">
        <v>319</v>
      </c>
      <c r="CG32" s="712"/>
      <c r="CH32" s="712"/>
      <c r="CI32" s="712"/>
      <c r="CJ32" s="712"/>
      <c r="CK32" s="712"/>
      <c r="CL32" s="712"/>
      <c r="CM32" s="712"/>
      <c r="CN32" s="712"/>
      <c r="CO32" s="712"/>
      <c r="CP32" s="712"/>
      <c r="CQ32" s="713"/>
      <c r="CR32" s="678">
        <v>1349</v>
      </c>
      <c r="CS32" s="679"/>
      <c r="CT32" s="679"/>
      <c r="CU32" s="679"/>
      <c r="CV32" s="679"/>
      <c r="CW32" s="679"/>
      <c r="CX32" s="679"/>
      <c r="CY32" s="680"/>
      <c r="CZ32" s="681">
        <v>0</v>
      </c>
      <c r="DA32" s="699"/>
      <c r="DB32" s="699"/>
      <c r="DC32" s="700"/>
      <c r="DD32" s="684">
        <v>1349</v>
      </c>
      <c r="DE32" s="679"/>
      <c r="DF32" s="679"/>
      <c r="DG32" s="679"/>
      <c r="DH32" s="679"/>
      <c r="DI32" s="679"/>
      <c r="DJ32" s="679"/>
      <c r="DK32" s="680"/>
      <c r="DL32" s="684">
        <v>1349</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4882510</v>
      </c>
      <c r="S33" s="679"/>
      <c r="T33" s="679"/>
      <c r="U33" s="679"/>
      <c r="V33" s="679"/>
      <c r="W33" s="679"/>
      <c r="X33" s="679"/>
      <c r="Y33" s="680"/>
      <c r="Z33" s="715">
        <v>7.1</v>
      </c>
      <c r="AA33" s="715"/>
      <c r="AB33" s="715"/>
      <c r="AC33" s="715"/>
      <c r="AD33" s="716" t="s">
        <v>176</v>
      </c>
      <c r="AE33" s="716"/>
      <c r="AF33" s="716"/>
      <c r="AG33" s="716"/>
      <c r="AH33" s="716"/>
      <c r="AI33" s="716"/>
      <c r="AJ33" s="716"/>
      <c r="AK33" s="716"/>
      <c r="AL33" s="681" t="s">
        <v>139</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97.9</v>
      </c>
      <c r="BH33" s="663"/>
      <c r="BI33" s="663"/>
      <c r="BJ33" s="663"/>
      <c r="BK33" s="663"/>
      <c r="BL33" s="663"/>
      <c r="BM33" s="706">
        <v>93.5</v>
      </c>
      <c r="BN33" s="663"/>
      <c r="BO33" s="663"/>
      <c r="BP33" s="663"/>
      <c r="BQ33" s="727"/>
      <c r="BR33" s="742">
        <v>98.6</v>
      </c>
      <c r="BS33" s="663"/>
      <c r="BT33" s="663"/>
      <c r="BU33" s="663"/>
      <c r="BV33" s="663"/>
      <c r="BW33" s="663"/>
      <c r="BX33" s="706">
        <v>93.4</v>
      </c>
      <c r="BY33" s="663"/>
      <c r="BZ33" s="663"/>
      <c r="CA33" s="663"/>
      <c r="CB33" s="727"/>
      <c r="CD33" s="711" t="s">
        <v>322</v>
      </c>
      <c r="CE33" s="712"/>
      <c r="CF33" s="712"/>
      <c r="CG33" s="712"/>
      <c r="CH33" s="712"/>
      <c r="CI33" s="712"/>
      <c r="CJ33" s="712"/>
      <c r="CK33" s="712"/>
      <c r="CL33" s="712"/>
      <c r="CM33" s="712"/>
      <c r="CN33" s="712"/>
      <c r="CO33" s="712"/>
      <c r="CP33" s="712"/>
      <c r="CQ33" s="713"/>
      <c r="CR33" s="678">
        <v>29873639</v>
      </c>
      <c r="CS33" s="697"/>
      <c r="CT33" s="697"/>
      <c r="CU33" s="697"/>
      <c r="CV33" s="697"/>
      <c r="CW33" s="697"/>
      <c r="CX33" s="697"/>
      <c r="CY33" s="698"/>
      <c r="CZ33" s="681">
        <v>45.1</v>
      </c>
      <c r="DA33" s="699"/>
      <c r="DB33" s="699"/>
      <c r="DC33" s="700"/>
      <c r="DD33" s="684">
        <v>22391307</v>
      </c>
      <c r="DE33" s="697"/>
      <c r="DF33" s="697"/>
      <c r="DG33" s="697"/>
      <c r="DH33" s="697"/>
      <c r="DI33" s="697"/>
      <c r="DJ33" s="697"/>
      <c r="DK33" s="698"/>
      <c r="DL33" s="684">
        <v>16887792</v>
      </c>
      <c r="DM33" s="697"/>
      <c r="DN33" s="697"/>
      <c r="DO33" s="697"/>
      <c r="DP33" s="697"/>
      <c r="DQ33" s="697"/>
      <c r="DR33" s="697"/>
      <c r="DS33" s="697"/>
      <c r="DT33" s="697"/>
      <c r="DU33" s="697"/>
      <c r="DV33" s="698"/>
      <c r="DW33" s="681">
        <v>47</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162053</v>
      </c>
      <c r="S34" s="679"/>
      <c r="T34" s="679"/>
      <c r="U34" s="679"/>
      <c r="V34" s="679"/>
      <c r="W34" s="679"/>
      <c r="X34" s="679"/>
      <c r="Y34" s="680"/>
      <c r="Z34" s="715">
        <v>0.2</v>
      </c>
      <c r="AA34" s="715"/>
      <c r="AB34" s="715"/>
      <c r="AC34" s="715"/>
      <c r="AD34" s="716">
        <v>13139</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9573397</v>
      </c>
      <c r="CS34" s="679"/>
      <c r="CT34" s="679"/>
      <c r="CU34" s="679"/>
      <c r="CV34" s="679"/>
      <c r="CW34" s="679"/>
      <c r="CX34" s="679"/>
      <c r="CY34" s="680"/>
      <c r="CZ34" s="681">
        <v>14.4</v>
      </c>
      <c r="DA34" s="699"/>
      <c r="DB34" s="699"/>
      <c r="DC34" s="700"/>
      <c r="DD34" s="684">
        <v>6015863</v>
      </c>
      <c r="DE34" s="679"/>
      <c r="DF34" s="679"/>
      <c r="DG34" s="679"/>
      <c r="DH34" s="679"/>
      <c r="DI34" s="679"/>
      <c r="DJ34" s="679"/>
      <c r="DK34" s="680"/>
      <c r="DL34" s="684">
        <v>4630339</v>
      </c>
      <c r="DM34" s="679"/>
      <c r="DN34" s="679"/>
      <c r="DO34" s="679"/>
      <c r="DP34" s="679"/>
      <c r="DQ34" s="679"/>
      <c r="DR34" s="679"/>
      <c r="DS34" s="679"/>
      <c r="DT34" s="679"/>
      <c r="DU34" s="679"/>
      <c r="DV34" s="680"/>
      <c r="DW34" s="681">
        <v>12.9</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851280</v>
      </c>
      <c r="S35" s="679"/>
      <c r="T35" s="679"/>
      <c r="U35" s="679"/>
      <c r="V35" s="679"/>
      <c r="W35" s="679"/>
      <c r="X35" s="679"/>
      <c r="Y35" s="680"/>
      <c r="Z35" s="715">
        <v>1.2</v>
      </c>
      <c r="AA35" s="715"/>
      <c r="AB35" s="715"/>
      <c r="AC35" s="715"/>
      <c r="AD35" s="716" t="s">
        <v>176</v>
      </c>
      <c r="AE35" s="716"/>
      <c r="AF35" s="716"/>
      <c r="AG35" s="716"/>
      <c r="AH35" s="716"/>
      <c r="AI35" s="716"/>
      <c r="AJ35" s="716"/>
      <c r="AK35" s="716"/>
      <c r="AL35" s="681" t="s">
        <v>241</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1109051</v>
      </c>
      <c r="CS35" s="697"/>
      <c r="CT35" s="697"/>
      <c r="CU35" s="697"/>
      <c r="CV35" s="697"/>
      <c r="CW35" s="697"/>
      <c r="CX35" s="697"/>
      <c r="CY35" s="698"/>
      <c r="CZ35" s="681">
        <v>1.7</v>
      </c>
      <c r="DA35" s="699"/>
      <c r="DB35" s="699"/>
      <c r="DC35" s="700"/>
      <c r="DD35" s="684">
        <v>825152</v>
      </c>
      <c r="DE35" s="697"/>
      <c r="DF35" s="697"/>
      <c r="DG35" s="697"/>
      <c r="DH35" s="697"/>
      <c r="DI35" s="697"/>
      <c r="DJ35" s="697"/>
      <c r="DK35" s="698"/>
      <c r="DL35" s="684">
        <v>585642</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4033856</v>
      </c>
      <c r="S36" s="679"/>
      <c r="T36" s="679"/>
      <c r="U36" s="679"/>
      <c r="V36" s="679"/>
      <c r="W36" s="679"/>
      <c r="X36" s="679"/>
      <c r="Y36" s="680"/>
      <c r="Z36" s="715">
        <v>5.9</v>
      </c>
      <c r="AA36" s="715"/>
      <c r="AB36" s="715"/>
      <c r="AC36" s="715"/>
      <c r="AD36" s="716" t="s">
        <v>139</v>
      </c>
      <c r="AE36" s="716"/>
      <c r="AF36" s="716"/>
      <c r="AG36" s="716"/>
      <c r="AH36" s="716"/>
      <c r="AI36" s="716"/>
      <c r="AJ36" s="716"/>
      <c r="AK36" s="716"/>
      <c r="AL36" s="681" t="s">
        <v>139</v>
      </c>
      <c r="AM36" s="682"/>
      <c r="AN36" s="682"/>
      <c r="AO36" s="717"/>
      <c r="AP36" s="235"/>
      <c r="AQ36" s="730" t="s">
        <v>330</v>
      </c>
      <c r="AR36" s="731"/>
      <c r="AS36" s="731"/>
      <c r="AT36" s="731"/>
      <c r="AU36" s="731"/>
      <c r="AV36" s="731"/>
      <c r="AW36" s="731"/>
      <c r="AX36" s="731"/>
      <c r="AY36" s="732"/>
      <c r="AZ36" s="733">
        <v>10158347</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304186</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10984371</v>
      </c>
      <c r="CS36" s="679"/>
      <c r="CT36" s="679"/>
      <c r="CU36" s="679"/>
      <c r="CV36" s="679"/>
      <c r="CW36" s="679"/>
      <c r="CX36" s="679"/>
      <c r="CY36" s="680"/>
      <c r="CZ36" s="681">
        <v>16.600000000000001</v>
      </c>
      <c r="DA36" s="699"/>
      <c r="DB36" s="699"/>
      <c r="DC36" s="700"/>
      <c r="DD36" s="684">
        <v>9661066</v>
      </c>
      <c r="DE36" s="679"/>
      <c r="DF36" s="679"/>
      <c r="DG36" s="679"/>
      <c r="DH36" s="679"/>
      <c r="DI36" s="679"/>
      <c r="DJ36" s="679"/>
      <c r="DK36" s="680"/>
      <c r="DL36" s="684">
        <v>6205241</v>
      </c>
      <c r="DM36" s="679"/>
      <c r="DN36" s="679"/>
      <c r="DO36" s="679"/>
      <c r="DP36" s="679"/>
      <c r="DQ36" s="679"/>
      <c r="DR36" s="679"/>
      <c r="DS36" s="679"/>
      <c r="DT36" s="679"/>
      <c r="DU36" s="679"/>
      <c r="DV36" s="680"/>
      <c r="DW36" s="681">
        <v>17.3</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961699</v>
      </c>
      <c r="S37" s="679"/>
      <c r="T37" s="679"/>
      <c r="U37" s="679"/>
      <c r="V37" s="679"/>
      <c r="W37" s="679"/>
      <c r="X37" s="679"/>
      <c r="Y37" s="680"/>
      <c r="Z37" s="715">
        <v>1.4</v>
      </c>
      <c r="AA37" s="715"/>
      <c r="AB37" s="715"/>
      <c r="AC37" s="715"/>
      <c r="AD37" s="716" t="s">
        <v>139</v>
      </c>
      <c r="AE37" s="716"/>
      <c r="AF37" s="716"/>
      <c r="AG37" s="716"/>
      <c r="AH37" s="716"/>
      <c r="AI37" s="716"/>
      <c r="AJ37" s="716"/>
      <c r="AK37" s="716"/>
      <c r="AL37" s="681" t="s">
        <v>241</v>
      </c>
      <c r="AM37" s="682"/>
      <c r="AN37" s="682"/>
      <c r="AO37" s="717"/>
      <c r="AQ37" s="718" t="s">
        <v>334</v>
      </c>
      <c r="AR37" s="719"/>
      <c r="AS37" s="719"/>
      <c r="AT37" s="719"/>
      <c r="AU37" s="719"/>
      <c r="AV37" s="719"/>
      <c r="AW37" s="719"/>
      <c r="AX37" s="719"/>
      <c r="AY37" s="720"/>
      <c r="AZ37" s="678">
        <v>3468505</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187955</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4378795</v>
      </c>
      <c r="CS37" s="697"/>
      <c r="CT37" s="697"/>
      <c r="CU37" s="697"/>
      <c r="CV37" s="697"/>
      <c r="CW37" s="697"/>
      <c r="CX37" s="697"/>
      <c r="CY37" s="698"/>
      <c r="CZ37" s="681">
        <v>6.6</v>
      </c>
      <c r="DA37" s="699"/>
      <c r="DB37" s="699"/>
      <c r="DC37" s="700"/>
      <c r="DD37" s="684">
        <v>4378795</v>
      </c>
      <c r="DE37" s="697"/>
      <c r="DF37" s="697"/>
      <c r="DG37" s="697"/>
      <c r="DH37" s="697"/>
      <c r="DI37" s="697"/>
      <c r="DJ37" s="697"/>
      <c r="DK37" s="698"/>
      <c r="DL37" s="684">
        <v>3218562</v>
      </c>
      <c r="DM37" s="697"/>
      <c r="DN37" s="697"/>
      <c r="DO37" s="697"/>
      <c r="DP37" s="697"/>
      <c r="DQ37" s="697"/>
      <c r="DR37" s="697"/>
      <c r="DS37" s="697"/>
      <c r="DT37" s="697"/>
      <c r="DU37" s="697"/>
      <c r="DV37" s="698"/>
      <c r="DW37" s="681">
        <v>9</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1548253</v>
      </c>
      <c r="S38" s="679"/>
      <c r="T38" s="679"/>
      <c r="U38" s="679"/>
      <c r="V38" s="679"/>
      <c r="W38" s="679"/>
      <c r="X38" s="679"/>
      <c r="Y38" s="680"/>
      <c r="Z38" s="715">
        <v>2.2999999999999998</v>
      </c>
      <c r="AA38" s="715"/>
      <c r="AB38" s="715"/>
      <c r="AC38" s="715"/>
      <c r="AD38" s="716">
        <v>4</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2122668</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17374</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6523738</v>
      </c>
      <c r="CS38" s="679"/>
      <c r="CT38" s="679"/>
      <c r="CU38" s="679"/>
      <c r="CV38" s="679"/>
      <c r="CW38" s="679"/>
      <c r="CX38" s="679"/>
      <c r="CY38" s="680"/>
      <c r="CZ38" s="681">
        <v>9.8000000000000007</v>
      </c>
      <c r="DA38" s="699"/>
      <c r="DB38" s="699"/>
      <c r="DC38" s="700"/>
      <c r="DD38" s="684">
        <v>5760981</v>
      </c>
      <c r="DE38" s="679"/>
      <c r="DF38" s="679"/>
      <c r="DG38" s="679"/>
      <c r="DH38" s="679"/>
      <c r="DI38" s="679"/>
      <c r="DJ38" s="679"/>
      <c r="DK38" s="680"/>
      <c r="DL38" s="684">
        <v>5466570</v>
      </c>
      <c r="DM38" s="679"/>
      <c r="DN38" s="679"/>
      <c r="DO38" s="679"/>
      <c r="DP38" s="679"/>
      <c r="DQ38" s="679"/>
      <c r="DR38" s="679"/>
      <c r="DS38" s="679"/>
      <c r="DT38" s="679"/>
      <c r="DU38" s="679"/>
      <c r="DV38" s="680"/>
      <c r="DW38" s="681">
        <v>15.2</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8992400</v>
      </c>
      <c r="S39" s="679"/>
      <c r="T39" s="679"/>
      <c r="U39" s="679"/>
      <c r="V39" s="679"/>
      <c r="W39" s="679"/>
      <c r="X39" s="679"/>
      <c r="Y39" s="680"/>
      <c r="Z39" s="715">
        <v>13.1</v>
      </c>
      <c r="AA39" s="715"/>
      <c r="AB39" s="715"/>
      <c r="AC39" s="715"/>
      <c r="AD39" s="716" t="s">
        <v>241</v>
      </c>
      <c r="AE39" s="716"/>
      <c r="AF39" s="716"/>
      <c r="AG39" s="716"/>
      <c r="AH39" s="716"/>
      <c r="AI39" s="716"/>
      <c r="AJ39" s="716"/>
      <c r="AK39" s="716"/>
      <c r="AL39" s="681" t="s">
        <v>241</v>
      </c>
      <c r="AM39" s="682"/>
      <c r="AN39" s="682"/>
      <c r="AO39" s="717"/>
      <c r="AQ39" s="718" t="s">
        <v>342</v>
      </c>
      <c r="AR39" s="719"/>
      <c r="AS39" s="719"/>
      <c r="AT39" s="719"/>
      <c r="AU39" s="719"/>
      <c r="AV39" s="719"/>
      <c r="AW39" s="719"/>
      <c r="AX39" s="719"/>
      <c r="AY39" s="720"/>
      <c r="AZ39" s="678">
        <v>166104</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28571</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1033782</v>
      </c>
      <c r="CS39" s="697"/>
      <c r="CT39" s="697"/>
      <c r="CU39" s="697"/>
      <c r="CV39" s="697"/>
      <c r="CW39" s="697"/>
      <c r="CX39" s="697"/>
      <c r="CY39" s="698"/>
      <c r="CZ39" s="681">
        <v>1.6</v>
      </c>
      <c r="DA39" s="699"/>
      <c r="DB39" s="699"/>
      <c r="DC39" s="700"/>
      <c r="DD39" s="684">
        <v>108445</v>
      </c>
      <c r="DE39" s="697"/>
      <c r="DF39" s="697"/>
      <c r="DG39" s="697"/>
      <c r="DH39" s="697"/>
      <c r="DI39" s="697"/>
      <c r="DJ39" s="697"/>
      <c r="DK39" s="698"/>
      <c r="DL39" s="684" t="s">
        <v>176</v>
      </c>
      <c r="DM39" s="697"/>
      <c r="DN39" s="697"/>
      <c r="DO39" s="697"/>
      <c r="DP39" s="697"/>
      <c r="DQ39" s="697"/>
      <c r="DR39" s="697"/>
      <c r="DS39" s="697"/>
      <c r="DT39" s="697"/>
      <c r="DU39" s="697"/>
      <c r="DV39" s="698"/>
      <c r="DW39" s="681" t="s">
        <v>139</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176</v>
      </c>
      <c r="S40" s="679"/>
      <c r="T40" s="679"/>
      <c r="U40" s="679"/>
      <c r="V40" s="679"/>
      <c r="W40" s="679"/>
      <c r="X40" s="679"/>
      <c r="Y40" s="680"/>
      <c r="Z40" s="715" t="s">
        <v>139</v>
      </c>
      <c r="AA40" s="715"/>
      <c r="AB40" s="715"/>
      <c r="AC40" s="715"/>
      <c r="AD40" s="716" t="s">
        <v>241</v>
      </c>
      <c r="AE40" s="716"/>
      <c r="AF40" s="716"/>
      <c r="AG40" s="716"/>
      <c r="AH40" s="716"/>
      <c r="AI40" s="716"/>
      <c r="AJ40" s="716"/>
      <c r="AK40" s="716"/>
      <c r="AL40" s="681" t="s">
        <v>139</v>
      </c>
      <c r="AM40" s="682"/>
      <c r="AN40" s="682"/>
      <c r="AO40" s="717"/>
      <c r="AQ40" s="718" t="s">
        <v>346</v>
      </c>
      <c r="AR40" s="719"/>
      <c r="AS40" s="719"/>
      <c r="AT40" s="719"/>
      <c r="AU40" s="719"/>
      <c r="AV40" s="719"/>
      <c r="AW40" s="719"/>
      <c r="AX40" s="719"/>
      <c r="AY40" s="720"/>
      <c r="AZ40" s="678">
        <v>39864</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79</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649300</v>
      </c>
      <c r="CS40" s="679"/>
      <c r="CT40" s="679"/>
      <c r="CU40" s="679"/>
      <c r="CV40" s="679"/>
      <c r="CW40" s="679"/>
      <c r="CX40" s="679"/>
      <c r="CY40" s="680"/>
      <c r="CZ40" s="681">
        <v>1</v>
      </c>
      <c r="DA40" s="699"/>
      <c r="DB40" s="699"/>
      <c r="DC40" s="700"/>
      <c r="DD40" s="684">
        <v>19800</v>
      </c>
      <c r="DE40" s="679"/>
      <c r="DF40" s="679"/>
      <c r="DG40" s="679"/>
      <c r="DH40" s="679"/>
      <c r="DI40" s="679"/>
      <c r="DJ40" s="679"/>
      <c r="DK40" s="680"/>
      <c r="DL40" s="684" t="s">
        <v>139</v>
      </c>
      <c r="DM40" s="679"/>
      <c r="DN40" s="679"/>
      <c r="DO40" s="679"/>
      <c r="DP40" s="679"/>
      <c r="DQ40" s="679"/>
      <c r="DR40" s="679"/>
      <c r="DS40" s="679"/>
      <c r="DT40" s="679"/>
      <c r="DU40" s="679"/>
      <c r="DV40" s="680"/>
      <c r="DW40" s="681" t="s">
        <v>176</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1536700</v>
      </c>
      <c r="S41" s="679"/>
      <c r="T41" s="679"/>
      <c r="U41" s="679"/>
      <c r="V41" s="679"/>
      <c r="W41" s="679"/>
      <c r="X41" s="679"/>
      <c r="Y41" s="680"/>
      <c r="Z41" s="715">
        <v>2.2000000000000002</v>
      </c>
      <c r="AA41" s="715"/>
      <c r="AB41" s="715"/>
      <c r="AC41" s="715"/>
      <c r="AD41" s="716" t="s">
        <v>241</v>
      </c>
      <c r="AE41" s="716"/>
      <c r="AF41" s="716"/>
      <c r="AG41" s="716"/>
      <c r="AH41" s="716"/>
      <c r="AI41" s="716"/>
      <c r="AJ41" s="716"/>
      <c r="AK41" s="716"/>
      <c r="AL41" s="681" t="s">
        <v>241</v>
      </c>
      <c r="AM41" s="682"/>
      <c r="AN41" s="682"/>
      <c r="AO41" s="717"/>
      <c r="AQ41" s="718" t="s">
        <v>351</v>
      </c>
      <c r="AR41" s="719"/>
      <c r="AS41" s="719"/>
      <c r="AT41" s="719"/>
      <c r="AU41" s="719"/>
      <c r="AV41" s="719"/>
      <c r="AW41" s="719"/>
      <c r="AX41" s="719"/>
      <c r="AY41" s="720"/>
      <c r="AZ41" s="678">
        <v>933182</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241</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241</v>
      </c>
      <c r="CS41" s="697"/>
      <c r="CT41" s="697"/>
      <c r="CU41" s="697"/>
      <c r="CV41" s="697"/>
      <c r="CW41" s="697"/>
      <c r="CX41" s="697"/>
      <c r="CY41" s="698"/>
      <c r="CZ41" s="681" t="s">
        <v>139</v>
      </c>
      <c r="DA41" s="699"/>
      <c r="DB41" s="699"/>
      <c r="DC41" s="700"/>
      <c r="DD41" s="684" t="s">
        <v>241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68735747</v>
      </c>
      <c r="S42" s="701"/>
      <c r="T42" s="701"/>
      <c r="U42" s="701"/>
      <c r="V42" s="701"/>
      <c r="W42" s="701"/>
      <c r="X42" s="701"/>
      <c r="Y42" s="703"/>
      <c r="Z42" s="704">
        <v>100</v>
      </c>
      <c r="AA42" s="704"/>
      <c r="AB42" s="704"/>
      <c r="AC42" s="704"/>
      <c r="AD42" s="705">
        <v>34419865</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3428024</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340</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10406102</v>
      </c>
      <c r="CS42" s="679"/>
      <c r="CT42" s="679"/>
      <c r="CU42" s="679"/>
      <c r="CV42" s="679"/>
      <c r="CW42" s="679"/>
      <c r="CX42" s="679"/>
      <c r="CY42" s="680"/>
      <c r="CZ42" s="681">
        <v>15.7</v>
      </c>
      <c r="DA42" s="682"/>
      <c r="DB42" s="682"/>
      <c r="DC42" s="683"/>
      <c r="DD42" s="684">
        <v>1556726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376467</v>
      </c>
      <c r="CS43" s="697"/>
      <c r="CT43" s="697"/>
      <c r="CU43" s="697"/>
      <c r="CV43" s="697"/>
      <c r="CW43" s="697"/>
      <c r="CX43" s="697"/>
      <c r="CY43" s="698"/>
      <c r="CZ43" s="681">
        <v>0.6</v>
      </c>
      <c r="DA43" s="699"/>
      <c r="DB43" s="699"/>
      <c r="DC43" s="700"/>
      <c r="DD43" s="684">
        <v>1984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359</v>
      </c>
      <c r="CG44" s="676"/>
      <c r="CH44" s="676"/>
      <c r="CI44" s="676"/>
      <c r="CJ44" s="676"/>
      <c r="CK44" s="676"/>
      <c r="CL44" s="676"/>
      <c r="CM44" s="676"/>
      <c r="CN44" s="676"/>
      <c r="CO44" s="676"/>
      <c r="CP44" s="676"/>
      <c r="CQ44" s="677"/>
      <c r="CR44" s="678">
        <v>9529927</v>
      </c>
      <c r="CS44" s="679"/>
      <c r="CT44" s="679"/>
      <c r="CU44" s="679"/>
      <c r="CV44" s="679"/>
      <c r="CW44" s="679"/>
      <c r="CX44" s="679"/>
      <c r="CY44" s="680"/>
      <c r="CZ44" s="681">
        <v>14.4</v>
      </c>
      <c r="DA44" s="682"/>
      <c r="DB44" s="682"/>
      <c r="DC44" s="683"/>
      <c r="DD44" s="684">
        <v>978828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3312310</v>
      </c>
      <c r="CS45" s="697"/>
      <c r="CT45" s="697"/>
      <c r="CU45" s="697"/>
      <c r="CV45" s="697"/>
      <c r="CW45" s="697"/>
      <c r="CX45" s="697"/>
      <c r="CY45" s="698"/>
      <c r="CZ45" s="681">
        <v>5</v>
      </c>
      <c r="DA45" s="699"/>
      <c r="DB45" s="699"/>
      <c r="DC45" s="700"/>
      <c r="DD45" s="684">
        <v>54565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5859694</v>
      </c>
      <c r="CS46" s="679"/>
      <c r="CT46" s="679"/>
      <c r="CU46" s="679"/>
      <c r="CV46" s="679"/>
      <c r="CW46" s="679"/>
      <c r="CX46" s="679"/>
      <c r="CY46" s="680"/>
      <c r="CZ46" s="681">
        <v>8.8000000000000007</v>
      </c>
      <c r="DA46" s="682"/>
      <c r="DB46" s="682"/>
      <c r="DC46" s="683"/>
      <c r="DD46" s="684">
        <v>901640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876175</v>
      </c>
      <c r="CS47" s="697"/>
      <c r="CT47" s="697"/>
      <c r="CU47" s="697"/>
      <c r="CV47" s="697"/>
      <c r="CW47" s="697"/>
      <c r="CX47" s="697"/>
      <c r="CY47" s="698"/>
      <c r="CZ47" s="681">
        <v>1.3</v>
      </c>
      <c r="DA47" s="699"/>
      <c r="DB47" s="699"/>
      <c r="DC47" s="700"/>
      <c r="DD47" s="684">
        <v>577898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269</v>
      </c>
      <c r="CS48" s="679"/>
      <c r="CT48" s="679"/>
      <c r="CU48" s="679"/>
      <c r="CV48" s="679"/>
      <c r="CW48" s="679"/>
      <c r="CX48" s="679"/>
      <c r="CY48" s="680"/>
      <c r="CZ48" s="681" t="s">
        <v>241</v>
      </c>
      <c r="DA48" s="682"/>
      <c r="DB48" s="682"/>
      <c r="DC48" s="683"/>
      <c r="DD48" s="684" t="s">
        <v>269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66289911</v>
      </c>
      <c r="CS49" s="663"/>
      <c r="CT49" s="663"/>
      <c r="CU49" s="663"/>
      <c r="CV49" s="663"/>
      <c r="CW49" s="663"/>
      <c r="CX49" s="663"/>
      <c r="CY49" s="664"/>
      <c r="CZ49" s="665">
        <v>100</v>
      </c>
      <c r="DA49" s="666"/>
      <c r="DB49" s="666"/>
      <c r="DC49" s="667"/>
      <c r="DD49" s="668">
        <v>41127304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8OJ5UjSOhsGFONRZzbQxknUsGLu1oYhSi4fuVwhAcm0nm/hCrNaGd91vWtCAXtLYpSw9yuCRBi97myTITN1Q==" saltValue="hshGsfalujHQcwTas4t2v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69298</v>
      </c>
      <c r="R7" s="1198"/>
      <c r="S7" s="1198"/>
      <c r="T7" s="1198"/>
      <c r="U7" s="1198"/>
      <c r="V7" s="1198">
        <v>66869</v>
      </c>
      <c r="W7" s="1198"/>
      <c r="X7" s="1198"/>
      <c r="Y7" s="1198"/>
      <c r="Z7" s="1198"/>
      <c r="AA7" s="1198">
        <v>2429</v>
      </c>
      <c r="AB7" s="1198"/>
      <c r="AC7" s="1198"/>
      <c r="AD7" s="1198"/>
      <c r="AE7" s="1199"/>
      <c r="AF7" s="1200">
        <v>1609</v>
      </c>
      <c r="AG7" s="1201"/>
      <c r="AH7" s="1201"/>
      <c r="AI7" s="1201"/>
      <c r="AJ7" s="1202"/>
      <c r="AK7" s="1184">
        <v>3979</v>
      </c>
      <c r="AL7" s="1185"/>
      <c r="AM7" s="1185"/>
      <c r="AN7" s="1185"/>
      <c r="AO7" s="1185"/>
      <c r="AP7" s="1185">
        <v>72118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608</v>
      </c>
      <c r="BT7" s="1189"/>
      <c r="BU7" s="1189"/>
      <c r="BV7" s="1189"/>
      <c r="BW7" s="1189"/>
      <c r="BX7" s="1189"/>
      <c r="BY7" s="1189"/>
      <c r="BZ7" s="1189"/>
      <c r="CA7" s="1189"/>
      <c r="CB7" s="1189"/>
      <c r="CC7" s="1189"/>
      <c r="CD7" s="1189"/>
      <c r="CE7" s="1189"/>
      <c r="CF7" s="1189"/>
      <c r="CG7" s="1190"/>
      <c r="CH7" s="1181">
        <v>-1</v>
      </c>
      <c r="CI7" s="1182"/>
      <c r="CJ7" s="1182"/>
      <c r="CK7" s="1182"/>
      <c r="CL7" s="1183"/>
      <c r="CM7" s="1181">
        <v>87</v>
      </c>
      <c r="CN7" s="1182"/>
      <c r="CO7" s="1182"/>
      <c r="CP7" s="1182"/>
      <c r="CQ7" s="1183"/>
      <c r="CR7" s="1181">
        <v>35</v>
      </c>
      <c r="CS7" s="1182"/>
      <c r="CT7" s="1182"/>
      <c r="CU7" s="1182"/>
      <c r="CV7" s="1183"/>
      <c r="CW7" s="1181">
        <v>1</v>
      </c>
      <c r="CX7" s="1182"/>
      <c r="CY7" s="1182"/>
      <c r="CZ7" s="1182"/>
      <c r="DA7" s="1183"/>
      <c r="DB7" s="1181" t="s">
        <v>522</v>
      </c>
      <c r="DC7" s="1182"/>
      <c r="DD7" s="1182"/>
      <c r="DE7" s="1182"/>
      <c r="DF7" s="1183"/>
      <c r="DG7" s="1181" t="s">
        <v>522</v>
      </c>
      <c r="DH7" s="1182"/>
      <c r="DI7" s="1182"/>
      <c r="DJ7" s="1182"/>
      <c r="DK7" s="1183"/>
      <c r="DL7" s="1181" t="s">
        <v>522</v>
      </c>
      <c r="DM7" s="1182"/>
      <c r="DN7" s="1182"/>
      <c r="DO7" s="1182"/>
      <c r="DP7" s="1183"/>
      <c r="DQ7" s="1181" t="s">
        <v>522</v>
      </c>
      <c r="DR7" s="1182"/>
      <c r="DS7" s="1182"/>
      <c r="DT7" s="1182"/>
      <c r="DU7" s="1183"/>
      <c r="DV7" s="1208"/>
      <c r="DW7" s="1209"/>
      <c r="DX7" s="1209"/>
      <c r="DY7" s="1209"/>
      <c r="DZ7" s="1210"/>
      <c r="EA7" s="255"/>
    </row>
    <row r="8" spans="1:131" s="256" customFormat="1" ht="26.25" customHeight="1" x14ac:dyDescent="0.15">
      <c r="A8" s="262">
        <v>2</v>
      </c>
      <c r="B8" s="1130" t="s">
        <v>391</v>
      </c>
      <c r="C8" s="1131"/>
      <c r="D8" s="1131"/>
      <c r="E8" s="1131"/>
      <c r="F8" s="1131"/>
      <c r="G8" s="1131"/>
      <c r="H8" s="1131"/>
      <c r="I8" s="1131"/>
      <c r="J8" s="1131"/>
      <c r="K8" s="1131"/>
      <c r="L8" s="1131"/>
      <c r="M8" s="1131"/>
      <c r="N8" s="1131"/>
      <c r="O8" s="1131"/>
      <c r="P8" s="1132"/>
      <c r="Q8" s="1136">
        <v>56</v>
      </c>
      <c r="R8" s="1137"/>
      <c r="S8" s="1137"/>
      <c r="T8" s="1137"/>
      <c r="U8" s="1137"/>
      <c r="V8" s="1137">
        <v>55</v>
      </c>
      <c r="W8" s="1137"/>
      <c r="X8" s="1137"/>
      <c r="Y8" s="1137"/>
      <c r="Z8" s="1137"/>
      <c r="AA8" s="1137">
        <v>1</v>
      </c>
      <c r="AB8" s="1137"/>
      <c r="AC8" s="1137"/>
      <c r="AD8" s="1137"/>
      <c r="AE8" s="1138"/>
      <c r="AF8" s="1112">
        <v>1</v>
      </c>
      <c r="AG8" s="1113"/>
      <c r="AH8" s="1113"/>
      <c r="AI8" s="1113"/>
      <c r="AJ8" s="1114"/>
      <c r="AK8" s="1179" t="s">
        <v>594</v>
      </c>
      <c r="AL8" s="1180"/>
      <c r="AM8" s="1180"/>
      <c r="AN8" s="1180"/>
      <c r="AO8" s="1180"/>
      <c r="AP8" s="1180">
        <v>27</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609</v>
      </c>
      <c r="BT8" s="1108"/>
      <c r="BU8" s="1108"/>
      <c r="BV8" s="1108"/>
      <c r="BW8" s="1108"/>
      <c r="BX8" s="1108"/>
      <c r="BY8" s="1108"/>
      <c r="BZ8" s="1108"/>
      <c r="CA8" s="1108"/>
      <c r="CB8" s="1108"/>
      <c r="CC8" s="1108"/>
      <c r="CD8" s="1108"/>
      <c r="CE8" s="1108"/>
      <c r="CF8" s="1108"/>
      <c r="CG8" s="1109"/>
      <c r="CH8" s="1082">
        <v>1</v>
      </c>
      <c r="CI8" s="1083"/>
      <c r="CJ8" s="1083"/>
      <c r="CK8" s="1083"/>
      <c r="CL8" s="1084"/>
      <c r="CM8" s="1082">
        <v>12</v>
      </c>
      <c r="CN8" s="1083"/>
      <c r="CO8" s="1083"/>
      <c r="CP8" s="1083"/>
      <c r="CQ8" s="1084"/>
      <c r="CR8" s="1082">
        <v>5</v>
      </c>
      <c r="CS8" s="1083"/>
      <c r="CT8" s="1083"/>
      <c r="CU8" s="1083"/>
      <c r="CV8" s="1084"/>
      <c r="CW8" s="1082">
        <v>1</v>
      </c>
      <c r="CX8" s="1083"/>
      <c r="CY8" s="1083"/>
      <c r="CZ8" s="1083"/>
      <c r="DA8" s="1084"/>
      <c r="DB8" s="1082" t="s">
        <v>522</v>
      </c>
      <c r="DC8" s="1083"/>
      <c r="DD8" s="1083"/>
      <c r="DE8" s="1083"/>
      <c r="DF8" s="1084"/>
      <c r="DG8" s="1082" t="s">
        <v>522</v>
      </c>
      <c r="DH8" s="1083"/>
      <c r="DI8" s="1083"/>
      <c r="DJ8" s="1083"/>
      <c r="DK8" s="1084"/>
      <c r="DL8" s="1082" t="s">
        <v>522</v>
      </c>
      <c r="DM8" s="1083"/>
      <c r="DN8" s="1083"/>
      <c r="DO8" s="1083"/>
      <c r="DP8" s="1084"/>
      <c r="DQ8" s="1082" t="s">
        <v>522</v>
      </c>
      <c r="DR8" s="1083"/>
      <c r="DS8" s="1083"/>
      <c r="DT8" s="1083"/>
      <c r="DU8" s="1084"/>
      <c r="DV8" s="1085"/>
      <c r="DW8" s="1086"/>
      <c r="DX8" s="1086"/>
      <c r="DY8" s="1086"/>
      <c r="DZ8" s="1087"/>
      <c r="EA8" s="255"/>
    </row>
    <row r="9" spans="1:131" s="256" customFormat="1" ht="26.25" customHeight="1" x14ac:dyDescent="0.15">
      <c r="A9" s="262">
        <v>3</v>
      </c>
      <c r="B9" s="1130" t="s">
        <v>392</v>
      </c>
      <c r="C9" s="1131"/>
      <c r="D9" s="1131"/>
      <c r="E9" s="1131"/>
      <c r="F9" s="1131"/>
      <c r="G9" s="1131"/>
      <c r="H9" s="1131"/>
      <c r="I9" s="1131"/>
      <c r="J9" s="1131"/>
      <c r="K9" s="1131"/>
      <c r="L9" s="1131"/>
      <c r="M9" s="1131"/>
      <c r="N9" s="1131"/>
      <c r="O9" s="1131"/>
      <c r="P9" s="1132"/>
      <c r="Q9" s="1136">
        <v>30</v>
      </c>
      <c r="R9" s="1137"/>
      <c r="S9" s="1137"/>
      <c r="T9" s="1137"/>
      <c r="U9" s="1137"/>
      <c r="V9" s="1137">
        <v>30</v>
      </c>
      <c r="W9" s="1137"/>
      <c r="X9" s="1137"/>
      <c r="Y9" s="1137"/>
      <c r="Z9" s="1137"/>
      <c r="AA9" s="1137">
        <v>0</v>
      </c>
      <c r="AB9" s="1137"/>
      <c r="AC9" s="1137"/>
      <c r="AD9" s="1137"/>
      <c r="AE9" s="1138"/>
      <c r="AF9" s="1112">
        <v>0</v>
      </c>
      <c r="AG9" s="1113"/>
      <c r="AH9" s="1113"/>
      <c r="AI9" s="1113"/>
      <c r="AJ9" s="1114"/>
      <c r="AK9" s="1179" t="s">
        <v>594</v>
      </c>
      <c r="AL9" s="1180"/>
      <c r="AM9" s="1180"/>
      <c r="AN9" s="1180"/>
      <c r="AO9" s="1180"/>
      <c r="AP9" s="1180" t="s">
        <v>594</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610</v>
      </c>
      <c r="BT9" s="1108"/>
      <c r="BU9" s="1108"/>
      <c r="BV9" s="1108"/>
      <c r="BW9" s="1108"/>
      <c r="BX9" s="1108"/>
      <c r="BY9" s="1108"/>
      <c r="BZ9" s="1108"/>
      <c r="CA9" s="1108"/>
      <c r="CB9" s="1108"/>
      <c r="CC9" s="1108"/>
      <c r="CD9" s="1108"/>
      <c r="CE9" s="1108"/>
      <c r="CF9" s="1108"/>
      <c r="CG9" s="1109"/>
      <c r="CH9" s="1082">
        <v>13</v>
      </c>
      <c r="CI9" s="1083"/>
      <c r="CJ9" s="1083"/>
      <c r="CK9" s="1083"/>
      <c r="CL9" s="1084"/>
      <c r="CM9" s="1082">
        <v>139</v>
      </c>
      <c r="CN9" s="1083"/>
      <c r="CO9" s="1083"/>
      <c r="CP9" s="1083"/>
      <c r="CQ9" s="1084"/>
      <c r="CR9" s="1082">
        <v>45</v>
      </c>
      <c r="CS9" s="1083"/>
      <c r="CT9" s="1083"/>
      <c r="CU9" s="1083"/>
      <c r="CV9" s="1084"/>
      <c r="CW9" s="1082" t="s">
        <v>522</v>
      </c>
      <c r="CX9" s="1083"/>
      <c r="CY9" s="1083"/>
      <c r="CZ9" s="1083"/>
      <c r="DA9" s="1084"/>
      <c r="DB9" s="1082" t="s">
        <v>522</v>
      </c>
      <c r="DC9" s="1083"/>
      <c r="DD9" s="1083"/>
      <c r="DE9" s="1083"/>
      <c r="DF9" s="1084"/>
      <c r="DG9" s="1082" t="s">
        <v>522</v>
      </c>
      <c r="DH9" s="1083"/>
      <c r="DI9" s="1083"/>
      <c r="DJ9" s="1083"/>
      <c r="DK9" s="1084"/>
      <c r="DL9" s="1082" t="s">
        <v>522</v>
      </c>
      <c r="DM9" s="1083"/>
      <c r="DN9" s="1083"/>
      <c r="DO9" s="1083"/>
      <c r="DP9" s="1084"/>
      <c r="DQ9" s="1082" t="s">
        <v>522</v>
      </c>
      <c r="DR9" s="1083"/>
      <c r="DS9" s="1083"/>
      <c r="DT9" s="1083"/>
      <c r="DU9" s="1084"/>
      <c r="DV9" s="1085"/>
      <c r="DW9" s="1086"/>
      <c r="DX9" s="1086"/>
      <c r="DY9" s="1086"/>
      <c r="DZ9" s="1087"/>
      <c r="EA9" s="255"/>
    </row>
    <row r="10" spans="1:131" s="256" customFormat="1" ht="26.25" customHeight="1" x14ac:dyDescent="0.15">
      <c r="A10" s="262">
        <v>4</v>
      </c>
      <c r="B10" s="1130" t="s">
        <v>393</v>
      </c>
      <c r="C10" s="1131"/>
      <c r="D10" s="1131"/>
      <c r="E10" s="1131"/>
      <c r="F10" s="1131"/>
      <c r="G10" s="1131"/>
      <c r="H10" s="1131"/>
      <c r="I10" s="1131"/>
      <c r="J10" s="1131"/>
      <c r="K10" s="1131"/>
      <c r="L10" s="1131"/>
      <c r="M10" s="1131"/>
      <c r="N10" s="1131"/>
      <c r="O10" s="1131"/>
      <c r="P10" s="1132"/>
      <c r="Q10" s="1136">
        <v>145</v>
      </c>
      <c r="R10" s="1137"/>
      <c r="S10" s="1137"/>
      <c r="T10" s="1137"/>
      <c r="U10" s="1137"/>
      <c r="V10" s="1137">
        <v>130</v>
      </c>
      <c r="W10" s="1137"/>
      <c r="X10" s="1137"/>
      <c r="Y10" s="1137"/>
      <c r="Z10" s="1137"/>
      <c r="AA10" s="1137">
        <v>15</v>
      </c>
      <c r="AB10" s="1137"/>
      <c r="AC10" s="1137"/>
      <c r="AD10" s="1137"/>
      <c r="AE10" s="1138"/>
      <c r="AF10" s="1112">
        <v>15</v>
      </c>
      <c r="AG10" s="1113"/>
      <c r="AH10" s="1113"/>
      <c r="AI10" s="1113"/>
      <c r="AJ10" s="1114"/>
      <c r="AK10" s="1179">
        <v>64</v>
      </c>
      <c r="AL10" s="1180"/>
      <c r="AM10" s="1180"/>
      <c r="AN10" s="1180"/>
      <c r="AO10" s="1180"/>
      <c r="AP10" s="1180" t="s">
        <v>595</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611</v>
      </c>
      <c r="BT10" s="1108"/>
      <c r="BU10" s="1108"/>
      <c r="BV10" s="1108"/>
      <c r="BW10" s="1108"/>
      <c r="BX10" s="1108"/>
      <c r="BY10" s="1108"/>
      <c r="BZ10" s="1108"/>
      <c r="CA10" s="1108"/>
      <c r="CB10" s="1108"/>
      <c r="CC10" s="1108"/>
      <c r="CD10" s="1108"/>
      <c r="CE10" s="1108"/>
      <c r="CF10" s="1108"/>
      <c r="CG10" s="1109"/>
      <c r="CH10" s="1082">
        <v>-8</v>
      </c>
      <c r="CI10" s="1083"/>
      <c r="CJ10" s="1083"/>
      <c r="CK10" s="1083"/>
      <c r="CL10" s="1084"/>
      <c r="CM10" s="1082">
        <v>46</v>
      </c>
      <c r="CN10" s="1083"/>
      <c r="CO10" s="1083"/>
      <c r="CP10" s="1083"/>
      <c r="CQ10" s="1084"/>
      <c r="CR10" s="1082">
        <v>45</v>
      </c>
      <c r="CS10" s="1083"/>
      <c r="CT10" s="1083"/>
      <c r="CU10" s="1083"/>
      <c r="CV10" s="1084"/>
      <c r="CW10" s="1082">
        <v>1</v>
      </c>
      <c r="CX10" s="1083"/>
      <c r="CY10" s="1083"/>
      <c r="CZ10" s="1083"/>
      <c r="DA10" s="1084"/>
      <c r="DB10" s="1082" t="s">
        <v>522</v>
      </c>
      <c r="DC10" s="1083"/>
      <c r="DD10" s="1083"/>
      <c r="DE10" s="1083"/>
      <c r="DF10" s="1084"/>
      <c r="DG10" s="1082" t="s">
        <v>522</v>
      </c>
      <c r="DH10" s="1083"/>
      <c r="DI10" s="1083"/>
      <c r="DJ10" s="1083"/>
      <c r="DK10" s="1084"/>
      <c r="DL10" s="1082" t="s">
        <v>522</v>
      </c>
      <c r="DM10" s="1083"/>
      <c r="DN10" s="1083"/>
      <c r="DO10" s="1083"/>
      <c r="DP10" s="1084"/>
      <c r="DQ10" s="1082" t="s">
        <v>522</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612</v>
      </c>
      <c r="BT11" s="1108"/>
      <c r="BU11" s="1108"/>
      <c r="BV11" s="1108"/>
      <c r="BW11" s="1108"/>
      <c r="BX11" s="1108"/>
      <c r="BY11" s="1108"/>
      <c r="BZ11" s="1108"/>
      <c r="CA11" s="1108"/>
      <c r="CB11" s="1108"/>
      <c r="CC11" s="1108"/>
      <c r="CD11" s="1108"/>
      <c r="CE11" s="1108"/>
      <c r="CF11" s="1108"/>
      <c r="CG11" s="1109"/>
      <c r="CH11" s="1082">
        <v>-1</v>
      </c>
      <c r="CI11" s="1083"/>
      <c r="CJ11" s="1083"/>
      <c r="CK11" s="1083"/>
      <c r="CL11" s="1084"/>
      <c r="CM11" s="1082">
        <v>32</v>
      </c>
      <c r="CN11" s="1083"/>
      <c r="CO11" s="1083"/>
      <c r="CP11" s="1083"/>
      <c r="CQ11" s="1084"/>
      <c r="CR11" s="1082">
        <v>10</v>
      </c>
      <c r="CS11" s="1083"/>
      <c r="CT11" s="1083"/>
      <c r="CU11" s="1083"/>
      <c r="CV11" s="1084"/>
      <c r="CW11" s="1082" t="s">
        <v>522</v>
      </c>
      <c r="CX11" s="1083"/>
      <c r="CY11" s="1083"/>
      <c r="CZ11" s="1083"/>
      <c r="DA11" s="1084"/>
      <c r="DB11" s="1082" t="s">
        <v>522</v>
      </c>
      <c r="DC11" s="1083"/>
      <c r="DD11" s="1083"/>
      <c r="DE11" s="1083"/>
      <c r="DF11" s="1084"/>
      <c r="DG11" s="1082" t="s">
        <v>522</v>
      </c>
      <c r="DH11" s="1083"/>
      <c r="DI11" s="1083"/>
      <c r="DJ11" s="1083"/>
      <c r="DK11" s="1084"/>
      <c r="DL11" s="1082" t="s">
        <v>522</v>
      </c>
      <c r="DM11" s="1083"/>
      <c r="DN11" s="1083"/>
      <c r="DO11" s="1083"/>
      <c r="DP11" s="1084"/>
      <c r="DQ11" s="1082" t="s">
        <v>522</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613</v>
      </c>
      <c r="BT12" s="1108"/>
      <c r="BU12" s="1108"/>
      <c r="BV12" s="1108"/>
      <c r="BW12" s="1108"/>
      <c r="BX12" s="1108"/>
      <c r="BY12" s="1108"/>
      <c r="BZ12" s="1108"/>
      <c r="CA12" s="1108"/>
      <c r="CB12" s="1108"/>
      <c r="CC12" s="1108"/>
      <c r="CD12" s="1108"/>
      <c r="CE12" s="1108"/>
      <c r="CF12" s="1108"/>
      <c r="CG12" s="1109"/>
      <c r="CH12" s="1082">
        <v>67</v>
      </c>
      <c r="CI12" s="1083"/>
      <c r="CJ12" s="1083"/>
      <c r="CK12" s="1083"/>
      <c r="CL12" s="1084"/>
      <c r="CM12" s="1082">
        <v>645</v>
      </c>
      <c r="CN12" s="1083"/>
      <c r="CO12" s="1083"/>
      <c r="CP12" s="1083"/>
      <c r="CQ12" s="1084"/>
      <c r="CR12" s="1082">
        <v>50</v>
      </c>
      <c r="CS12" s="1083"/>
      <c r="CT12" s="1083"/>
      <c r="CU12" s="1083"/>
      <c r="CV12" s="1084"/>
      <c r="CW12" s="1082" t="s">
        <v>522</v>
      </c>
      <c r="CX12" s="1083"/>
      <c r="CY12" s="1083"/>
      <c r="CZ12" s="1083"/>
      <c r="DA12" s="1084"/>
      <c r="DB12" s="1082" t="s">
        <v>522</v>
      </c>
      <c r="DC12" s="1083"/>
      <c r="DD12" s="1083"/>
      <c r="DE12" s="1083"/>
      <c r="DF12" s="1084"/>
      <c r="DG12" s="1082" t="s">
        <v>522</v>
      </c>
      <c r="DH12" s="1083"/>
      <c r="DI12" s="1083"/>
      <c r="DJ12" s="1083"/>
      <c r="DK12" s="1084"/>
      <c r="DL12" s="1082" t="s">
        <v>522</v>
      </c>
      <c r="DM12" s="1083"/>
      <c r="DN12" s="1083"/>
      <c r="DO12" s="1083"/>
      <c r="DP12" s="1084"/>
      <c r="DQ12" s="1082" t="s">
        <v>522</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614</v>
      </c>
      <c r="BT13" s="1108"/>
      <c r="BU13" s="1108"/>
      <c r="BV13" s="1108"/>
      <c r="BW13" s="1108"/>
      <c r="BX13" s="1108"/>
      <c r="BY13" s="1108"/>
      <c r="BZ13" s="1108"/>
      <c r="CA13" s="1108"/>
      <c r="CB13" s="1108"/>
      <c r="CC13" s="1108"/>
      <c r="CD13" s="1108"/>
      <c r="CE13" s="1108"/>
      <c r="CF13" s="1108"/>
      <c r="CG13" s="1109"/>
      <c r="CH13" s="1082">
        <v>5</v>
      </c>
      <c r="CI13" s="1083"/>
      <c r="CJ13" s="1083"/>
      <c r="CK13" s="1083"/>
      <c r="CL13" s="1084"/>
      <c r="CM13" s="1082">
        <v>283</v>
      </c>
      <c r="CN13" s="1083"/>
      <c r="CO13" s="1083"/>
      <c r="CP13" s="1083"/>
      <c r="CQ13" s="1084"/>
      <c r="CR13" s="1082">
        <v>76</v>
      </c>
      <c r="CS13" s="1083"/>
      <c r="CT13" s="1083"/>
      <c r="CU13" s="1083"/>
      <c r="CV13" s="1084"/>
      <c r="CW13" s="1082" t="s">
        <v>522</v>
      </c>
      <c r="CX13" s="1083"/>
      <c r="CY13" s="1083"/>
      <c r="CZ13" s="1083"/>
      <c r="DA13" s="1084"/>
      <c r="DB13" s="1082" t="s">
        <v>522</v>
      </c>
      <c r="DC13" s="1083"/>
      <c r="DD13" s="1083"/>
      <c r="DE13" s="1083"/>
      <c r="DF13" s="1084"/>
      <c r="DG13" s="1082" t="s">
        <v>522</v>
      </c>
      <c r="DH13" s="1083"/>
      <c r="DI13" s="1083"/>
      <c r="DJ13" s="1083"/>
      <c r="DK13" s="1084"/>
      <c r="DL13" s="1082" t="s">
        <v>522</v>
      </c>
      <c r="DM13" s="1083"/>
      <c r="DN13" s="1083"/>
      <c r="DO13" s="1083"/>
      <c r="DP13" s="1084"/>
      <c r="DQ13" s="1082" t="s">
        <v>522</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615</v>
      </c>
      <c r="BT14" s="1108"/>
      <c r="BU14" s="1108"/>
      <c r="BV14" s="1108"/>
      <c r="BW14" s="1108"/>
      <c r="BX14" s="1108"/>
      <c r="BY14" s="1108"/>
      <c r="BZ14" s="1108"/>
      <c r="CA14" s="1108"/>
      <c r="CB14" s="1108"/>
      <c r="CC14" s="1108"/>
      <c r="CD14" s="1108"/>
      <c r="CE14" s="1108"/>
      <c r="CF14" s="1108"/>
      <c r="CG14" s="1109"/>
      <c r="CH14" s="1082">
        <v>-33</v>
      </c>
      <c r="CI14" s="1083"/>
      <c r="CJ14" s="1083"/>
      <c r="CK14" s="1083"/>
      <c r="CL14" s="1084"/>
      <c r="CM14" s="1082">
        <v>79</v>
      </c>
      <c r="CN14" s="1083"/>
      <c r="CO14" s="1083"/>
      <c r="CP14" s="1083"/>
      <c r="CQ14" s="1084"/>
      <c r="CR14" s="1082">
        <v>78</v>
      </c>
      <c r="CS14" s="1083"/>
      <c r="CT14" s="1083"/>
      <c r="CU14" s="1083"/>
      <c r="CV14" s="1084"/>
      <c r="CW14" s="1082" t="s">
        <v>522</v>
      </c>
      <c r="CX14" s="1083"/>
      <c r="CY14" s="1083"/>
      <c r="CZ14" s="1083"/>
      <c r="DA14" s="1084"/>
      <c r="DB14" s="1082" t="s">
        <v>522</v>
      </c>
      <c r="DC14" s="1083"/>
      <c r="DD14" s="1083"/>
      <c r="DE14" s="1083"/>
      <c r="DF14" s="1084"/>
      <c r="DG14" s="1082" t="s">
        <v>522</v>
      </c>
      <c r="DH14" s="1083"/>
      <c r="DI14" s="1083"/>
      <c r="DJ14" s="1083"/>
      <c r="DK14" s="1084"/>
      <c r="DL14" s="1082" t="s">
        <v>522</v>
      </c>
      <c r="DM14" s="1083"/>
      <c r="DN14" s="1083"/>
      <c r="DO14" s="1083"/>
      <c r="DP14" s="1084"/>
      <c r="DQ14" s="1082" t="s">
        <v>522</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617</v>
      </c>
      <c r="BT15" s="1108"/>
      <c r="BU15" s="1108"/>
      <c r="BV15" s="1108"/>
      <c r="BW15" s="1108"/>
      <c r="BX15" s="1108"/>
      <c r="BY15" s="1108"/>
      <c r="BZ15" s="1108"/>
      <c r="CA15" s="1108"/>
      <c r="CB15" s="1108"/>
      <c r="CC15" s="1108"/>
      <c r="CD15" s="1108"/>
      <c r="CE15" s="1108"/>
      <c r="CF15" s="1108"/>
      <c r="CG15" s="1109"/>
      <c r="CH15" s="1082">
        <v>-21</v>
      </c>
      <c r="CI15" s="1083"/>
      <c r="CJ15" s="1083"/>
      <c r="CK15" s="1083"/>
      <c r="CL15" s="1084"/>
      <c r="CM15" s="1082">
        <v>36</v>
      </c>
      <c r="CN15" s="1083"/>
      <c r="CO15" s="1083"/>
      <c r="CP15" s="1083"/>
      <c r="CQ15" s="1084"/>
      <c r="CR15" s="1082">
        <v>30</v>
      </c>
      <c r="CS15" s="1083"/>
      <c r="CT15" s="1083"/>
      <c r="CU15" s="1083"/>
      <c r="CV15" s="1084"/>
      <c r="CW15" s="1082" t="s">
        <v>522</v>
      </c>
      <c r="CX15" s="1083"/>
      <c r="CY15" s="1083"/>
      <c r="CZ15" s="1083"/>
      <c r="DA15" s="1084"/>
      <c r="DB15" s="1082" t="s">
        <v>522</v>
      </c>
      <c r="DC15" s="1083"/>
      <c r="DD15" s="1083"/>
      <c r="DE15" s="1083"/>
      <c r="DF15" s="1084"/>
      <c r="DG15" s="1082" t="s">
        <v>522</v>
      </c>
      <c r="DH15" s="1083"/>
      <c r="DI15" s="1083"/>
      <c r="DJ15" s="1083"/>
      <c r="DK15" s="1084"/>
      <c r="DL15" s="1082" t="s">
        <v>522</v>
      </c>
      <c r="DM15" s="1083"/>
      <c r="DN15" s="1083"/>
      <c r="DO15" s="1083"/>
      <c r="DP15" s="1084"/>
      <c r="DQ15" s="1082" t="s">
        <v>522</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395</v>
      </c>
      <c r="B23" s="1037" t="s">
        <v>396</v>
      </c>
      <c r="C23" s="1038"/>
      <c r="D23" s="1038"/>
      <c r="E23" s="1038"/>
      <c r="F23" s="1038"/>
      <c r="G23" s="1038"/>
      <c r="H23" s="1038"/>
      <c r="I23" s="1038"/>
      <c r="J23" s="1038"/>
      <c r="K23" s="1038"/>
      <c r="L23" s="1038"/>
      <c r="M23" s="1038"/>
      <c r="N23" s="1038"/>
      <c r="O23" s="1038"/>
      <c r="P23" s="1039"/>
      <c r="Q23" s="1161">
        <v>68736</v>
      </c>
      <c r="R23" s="1162"/>
      <c r="S23" s="1162"/>
      <c r="T23" s="1162"/>
      <c r="U23" s="1162"/>
      <c r="V23" s="1162">
        <v>66290</v>
      </c>
      <c r="W23" s="1162"/>
      <c r="X23" s="1162"/>
      <c r="Y23" s="1162"/>
      <c r="Z23" s="1162"/>
      <c r="AA23" s="1162">
        <v>2446</v>
      </c>
      <c r="AB23" s="1162"/>
      <c r="AC23" s="1162"/>
      <c r="AD23" s="1162"/>
      <c r="AE23" s="1163"/>
      <c r="AF23" s="1164">
        <v>1627</v>
      </c>
      <c r="AG23" s="1162"/>
      <c r="AH23" s="1162"/>
      <c r="AI23" s="1162"/>
      <c r="AJ23" s="1165"/>
      <c r="AK23" s="1166"/>
      <c r="AL23" s="1167"/>
      <c r="AM23" s="1167"/>
      <c r="AN23" s="1167"/>
      <c r="AO23" s="1167"/>
      <c r="AP23" s="1162">
        <v>72145</v>
      </c>
      <c r="AQ23" s="1162"/>
      <c r="AR23" s="1162"/>
      <c r="AS23" s="1162"/>
      <c r="AT23" s="1162"/>
      <c r="AU23" s="1168"/>
      <c r="AV23" s="1168"/>
      <c r="AW23" s="1168"/>
      <c r="AX23" s="1168"/>
      <c r="AY23" s="1169"/>
      <c r="AZ23" s="1158" t="s">
        <v>397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400</v>
      </c>
      <c r="R26" s="1095"/>
      <c r="S26" s="1095"/>
      <c r="T26" s="1095"/>
      <c r="U26" s="1096"/>
      <c r="V26" s="1094" t="s">
        <v>401</v>
      </c>
      <c r="W26" s="1095"/>
      <c r="X26" s="1095"/>
      <c r="Y26" s="1095"/>
      <c r="Z26" s="1096"/>
      <c r="AA26" s="1094" t="s">
        <v>402</v>
      </c>
      <c r="AB26" s="1095"/>
      <c r="AC26" s="1095"/>
      <c r="AD26" s="1095"/>
      <c r="AE26" s="1095"/>
      <c r="AF26" s="1152" t="s">
        <v>403</v>
      </c>
      <c r="AG26" s="1101"/>
      <c r="AH26" s="1101"/>
      <c r="AI26" s="1101"/>
      <c r="AJ26" s="1153"/>
      <c r="AK26" s="1095" t="s">
        <v>404</v>
      </c>
      <c r="AL26" s="1095"/>
      <c r="AM26" s="1095"/>
      <c r="AN26" s="1095"/>
      <c r="AO26" s="1096"/>
      <c r="AP26" s="1094" t="s">
        <v>405</v>
      </c>
      <c r="AQ26" s="1095"/>
      <c r="AR26" s="1095"/>
      <c r="AS26" s="1095"/>
      <c r="AT26" s="1096"/>
      <c r="AU26" s="1094" t="s">
        <v>406</v>
      </c>
      <c r="AV26" s="1095"/>
      <c r="AW26" s="1095"/>
      <c r="AX26" s="1095"/>
      <c r="AY26" s="1096"/>
      <c r="AZ26" s="1094" t="s">
        <v>407</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408</v>
      </c>
      <c r="C28" s="1144"/>
      <c r="D28" s="1144"/>
      <c r="E28" s="1144"/>
      <c r="F28" s="1144"/>
      <c r="G28" s="1144"/>
      <c r="H28" s="1144"/>
      <c r="I28" s="1144"/>
      <c r="J28" s="1144"/>
      <c r="K28" s="1144"/>
      <c r="L28" s="1144"/>
      <c r="M28" s="1144"/>
      <c r="N28" s="1144"/>
      <c r="O28" s="1144"/>
      <c r="P28" s="1145"/>
      <c r="Q28" s="1146">
        <v>13843</v>
      </c>
      <c r="R28" s="1147"/>
      <c r="S28" s="1147"/>
      <c r="T28" s="1147"/>
      <c r="U28" s="1147"/>
      <c r="V28" s="1147">
        <v>13539</v>
      </c>
      <c r="W28" s="1147"/>
      <c r="X28" s="1147"/>
      <c r="Y28" s="1147"/>
      <c r="Z28" s="1147"/>
      <c r="AA28" s="1147">
        <v>304</v>
      </c>
      <c r="AB28" s="1147"/>
      <c r="AC28" s="1147"/>
      <c r="AD28" s="1147"/>
      <c r="AE28" s="1148"/>
      <c r="AF28" s="1149">
        <v>304</v>
      </c>
      <c r="AG28" s="1147"/>
      <c r="AH28" s="1147"/>
      <c r="AI28" s="1147"/>
      <c r="AJ28" s="1150"/>
      <c r="AK28" s="1151">
        <v>1281</v>
      </c>
      <c r="AL28" s="1139"/>
      <c r="AM28" s="1139"/>
      <c r="AN28" s="1139"/>
      <c r="AO28" s="1139"/>
      <c r="AP28" s="1139" t="s">
        <v>604</v>
      </c>
      <c r="AQ28" s="1139"/>
      <c r="AR28" s="1139"/>
      <c r="AS28" s="1139"/>
      <c r="AT28" s="1139"/>
      <c r="AU28" s="1139" t="s">
        <v>604</v>
      </c>
      <c r="AV28" s="1139"/>
      <c r="AW28" s="1139"/>
      <c r="AX28" s="1139"/>
      <c r="AY28" s="1139"/>
      <c r="AZ28" s="1140" t="s">
        <v>604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409</v>
      </c>
      <c r="C29" s="1131"/>
      <c r="D29" s="1131"/>
      <c r="E29" s="1131"/>
      <c r="F29" s="1131"/>
      <c r="G29" s="1131"/>
      <c r="H29" s="1131"/>
      <c r="I29" s="1131"/>
      <c r="J29" s="1131"/>
      <c r="K29" s="1131"/>
      <c r="L29" s="1131"/>
      <c r="M29" s="1131"/>
      <c r="N29" s="1131"/>
      <c r="O29" s="1131"/>
      <c r="P29" s="1132"/>
      <c r="Q29" s="1136">
        <v>13079</v>
      </c>
      <c r="R29" s="1137"/>
      <c r="S29" s="1137"/>
      <c r="T29" s="1137"/>
      <c r="U29" s="1137"/>
      <c r="V29" s="1137">
        <v>12881</v>
      </c>
      <c r="W29" s="1137"/>
      <c r="X29" s="1137"/>
      <c r="Y29" s="1137"/>
      <c r="Z29" s="1137"/>
      <c r="AA29" s="1137">
        <v>198</v>
      </c>
      <c r="AB29" s="1137"/>
      <c r="AC29" s="1137"/>
      <c r="AD29" s="1137"/>
      <c r="AE29" s="1138"/>
      <c r="AF29" s="1112">
        <v>198</v>
      </c>
      <c r="AG29" s="1113"/>
      <c r="AH29" s="1113"/>
      <c r="AI29" s="1113"/>
      <c r="AJ29" s="1114"/>
      <c r="AK29" s="1073">
        <v>2141</v>
      </c>
      <c r="AL29" s="1064"/>
      <c r="AM29" s="1064"/>
      <c r="AN29" s="1064"/>
      <c r="AO29" s="1064"/>
      <c r="AP29" s="1064" t="s">
        <v>604</v>
      </c>
      <c r="AQ29" s="1064"/>
      <c r="AR29" s="1064"/>
      <c r="AS29" s="1064"/>
      <c r="AT29" s="1064"/>
      <c r="AU29" s="1064" t="s">
        <v>604</v>
      </c>
      <c r="AV29" s="1064"/>
      <c r="AW29" s="1064"/>
      <c r="AX29" s="1064"/>
      <c r="AY29" s="1064"/>
      <c r="AZ29" s="1135" t="s">
        <v>604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410</v>
      </c>
      <c r="C30" s="1131"/>
      <c r="D30" s="1131"/>
      <c r="E30" s="1131"/>
      <c r="F30" s="1131"/>
      <c r="G30" s="1131"/>
      <c r="H30" s="1131"/>
      <c r="I30" s="1131"/>
      <c r="J30" s="1131"/>
      <c r="K30" s="1131"/>
      <c r="L30" s="1131"/>
      <c r="M30" s="1131"/>
      <c r="N30" s="1131"/>
      <c r="O30" s="1131"/>
      <c r="P30" s="1132"/>
      <c r="Q30" s="1136">
        <v>1303</v>
      </c>
      <c r="R30" s="1137"/>
      <c r="S30" s="1137"/>
      <c r="T30" s="1137"/>
      <c r="U30" s="1137"/>
      <c r="V30" s="1137">
        <v>1268</v>
      </c>
      <c r="W30" s="1137"/>
      <c r="X30" s="1137"/>
      <c r="Y30" s="1137"/>
      <c r="Z30" s="1137"/>
      <c r="AA30" s="1137">
        <v>34</v>
      </c>
      <c r="AB30" s="1137"/>
      <c r="AC30" s="1137"/>
      <c r="AD30" s="1137"/>
      <c r="AE30" s="1138"/>
      <c r="AF30" s="1112">
        <v>34</v>
      </c>
      <c r="AG30" s="1113"/>
      <c r="AH30" s="1113"/>
      <c r="AI30" s="1113"/>
      <c r="AJ30" s="1114"/>
      <c r="AK30" s="1073">
        <v>326</v>
      </c>
      <c r="AL30" s="1064"/>
      <c r="AM30" s="1064"/>
      <c r="AN30" s="1064"/>
      <c r="AO30" s="1064"/>
      <c r="AP30" s="1064" t="s">
        <v>604</v>
      </c>
      <c r="AQ30" s="1064"/>
      <c r="AR30" s="1064"/>
      <c r="AS30" s="1064"/>
      <c r="AT30" s="1064"/>
      <c r="AU30" s="1064" t="s">
        <v>604</v>
      </c>
      <c r="AV30" s="1064"/>
      <c r="AW30" s="1064"/>
      <c r="AX30" s="1064"/>
      <c r="AY30" s="1064"/>
      <c r="AZ30" s="1135" t="s">
        <v>605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411</v>
      </c>
      <c r="C31" s="1131"/>
      <c r="D31" s="1131"/>
      <c r="E31" s="1131"/>
      <c r="F31" s="1131"/>
      <c r="G31" s="1131"/>
      <c r="H31" s="1131"/>
      <c r="I31" s="1131"/>
      <c r="J31" s="1131"/>
      <c r="K31" s="1131"/>
      <c r="L31" s="1131"/>
      <c r="M31" s="1131"/>
      <c r="N31" s="1131"/>
      <c r="O31" s="1131"/>
      <c r="P31" s="1132"/>
      <c r="Q31" s="1136">
        <v>3735</v>
      </c>
      <c r="R31" s="1137"/>
      <c r="S31" s="1137"/>
      <c r="T31" s="1137"/>
      <c r="U31" s="1137"/>
      <c r="V31" s="1137">
        <v>3508</v>
      </c>
      <c r="W31" s="1137"/>
      <c r="X31" s="1137"/>
      <c r="Y31" s="1137"/>
      <c r="Z31" s="1137"/>
      <c r="AA31" s="1137">
        <v>228</v>
      </c>
      <c r="AB31" s="1137"/>
      <c r="AC31" s="1137"/>
      <c r="AD31" s="1137"/>
      <c r="AE31" s="1138"/>
      <c r="AF31" s="1112">
        <v>5381</v>
      </c>
      <c r="AG31" s="1113"/>
      <c r="AH31" s="1113"/>
      <c r="AI31" s="1113"/>
      <c r="AJ31" s="1114"/>
      <c r="AK31" s="1073">
        <v>166</v>
      </c>
      <c r="AL31" s="1064"/>
      <c r="AM31" s="1064"/>
      <c r="AN31" s="1064"/>
      <c r="AO31" s="1064"/>
      <c r="AP31" s="1064">
        <v>10394</v>
      </c>
      <c r="AQ31" s="1064"/>
      <c r="AR31" s="1064"/>
      <c r="AS31" s="1064"/>
      <c r="AT31" s="1064"/>
      <c r="AU31" s="1064">
        <v>1216</v>
      </c>
      <c r="AV31" s="1064"/>
      <c r="AW31" s="1064"/>
      <c r="AX31" s="1064"/>
      <c r="AY31" s="1064"/>
      <c r="AZ31" s="1135" t="s">
        <v>606</v>
      </c>
      <c r="BA31" s="1135"/>
      <c r="BB31" s="1135"/>
      <c r="BC31" s="1135"/>
      <c r="BD31" s="1135"/>
      <c r="BE31" s="1125" t="s">
        <v>412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413</v>
      </c>
      <c r="C32" s="1131"/>
      <c r="D32" s="1131"/>
      <c r="E32" s="1131"/>
      <c r="F32" s="1131"/>
      <c r="G32" s="1131"/>
      <c r="H32" s="1131"/>
      <c r="I32" s="1131"/>
      <c r="J32" s="1131"/>
      <c r="K32" s="1131"/>
      <c r="L32" s="1131"/>
      <c r="M32" s="1131"/>
      <c r="N32" s="1131"/>
      <c r="O32" s="1131"/>
      <c r="P32" s="1132"/>
      <c r="Q32" s="1136">
        <v>24484</v>
      </c>
      <c r="R32" s="1137"/>
      <c r="S32" s="1137"/>
      <c r="T32" s="1137"/>
      <c r="U32" s="1137"/>
      <c r="V32" s="1137">
        <v>24195</v>
      </c>
      <c r="W32" s="1137"/>
      <c r="X32" s="1137"/>
      <c r="Y32" s="1137"/>
      <c r="Z32" s="1137"/>
      <c r="AA32" s="1137">
        <v>289</v>
      </c>
      <c r="AB32" s="1137"/>
      <c r="AC32" s="1137"/>
      <c r="AD32" s="1137"/>
      <c r="AE32" s="1138"/>
      <c r="AF32" s="1112">
        <v>4903</v>
      </c>
      <c r="AG32" s="1113"/>
      <c r="AH32" s="1113"/>
      <c r="AI32" s="1113"/>
      <c r="AJ32" s="1114"/>
      <c r="AK32" s="1073">
        <v>3472</v>
      </c>
      <c r="AL32" s="1064"/>
      <c r="AM32" s="1064"/>
      <c r="AN32" s="1064"/>
      <c r="AO32" s="1064"/>
      <c r="AP32" s="1064">
        <v>14179</v>
      </c>
      <c r="AQ32" s="1064"/>
      <c r="AR32" s="1064"/>
      <c r="AS32" s="1064"/>
      <c r="AT32" s="1064"/>
      <c r="AU32" s="1064">
        <v>7798</v>
      </c>
      <c r="AV32" s="1064"/>
      <c r="AW32" s="1064"/>
      <c r="AX32" s="1064"/>
      <c r="AY32" s="1064"/>
      <c r="AZ32" s="1135" t="s">
        <v>606</v>
      </c>
      <c r="BA32" s="1135"/>
      <c r="BB32" s="1135"/>
      <c r="BC32" s="1135"/>
      <c r="BD32" s="1135"/>
      <c r="BE32" s="1125" t="s">
        <v>414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415</v>
      </c>
      <c r="C33" s="1131"/>
      <c r="D33" s="1131"/>
      <c r="E33" s="1131"/>
      <c r="F33" s="1131"/>
      <c r="G33" s="1131"/>
      <c r="H33" s="1131"/>
      <c r="I33" s="1131"/>
      <c r="J33" s="1131"/>
      <c r="K33" s="1131"/>
      <c r="L33" s="1131"/>
      <c r="M33" s="1131"/>
      <c r="N33" s="1131"/>
      <c r="O33" s="1131"/>
      <c r="P33" s="1132"/>
      <c r="Q33" s="1136">
        <v>4951</v>
      </c>
      <c r="R33" s="1137"/>
      <c r="S33" s="1137"/>
      <c r="T33" s="1137"/>
      <c r="U33" s="1137"/>
      <c r="V33" s="1137">
        <v>4770</v>
      </c>
      <c r="W33" s="1137"/>
      <c r="X33" s="1137"/>
      <c r="Y33" s="1137"/>
      <c r="Z33" s="1137"/>
      <c r="AA33" s="1137">
        <v>181</v>
      </c>
      <c r="AB33" s="1137"/>
      <c r="AC33" s="1137"/>
      <c r="AD33" s="1137"/>
      <c r="AE33" s="1138"/>
      <c r="AF33" s="1112">
        <v>164</v>
      </c>
      <c r="AG33" s="1113"/>
      <c r="AH33" s="1113"/>
      <c r="AI33" s="1113"/>
      <c r="AJ33" s="1114"/>
      <c r="AK33" s="1073">
        <v>1088</v>
      </c>
      <c r="AL33" s="1064"/>
      <c r="AM33" s="1064"/>
      <c r="AN33" s="1064"/>
      <c r="AO33" s="1064"/>
      <c r="AP33" s="1064">
        <v>25895</v>
      </c>
      <c r="AQ33" s="1064"/>
      <c r="AR33" s="1064"/>
      <c r="AS33" s="1064"/>
      <c r="AT33" s="1064"/>
      <c r="AU33" s="1064">
        <v>20638</v>
      </c>
      <c r="AV33" s="1064"/>
      <c r="AW33" s="1064"/>
      <c r="AX33" s="1064"/>
      <c r="AY33" s="1064"/>
      <c r="AZ33" s="1135" t="s">
        <v>606</v>
      </c>
      <c r="BA33" s="1135"/>
      <c r="BB33" s="1135"/>
      <c r="BC33" s="1135"/>
      <c r="BD33" s="1135"/>
      <c r="BE33" s="1125" t="s">
        <v>416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417</v>
      </c>
      <c r="C34" s="1131"/>
      <c r="D34" s="1131"/>
      <c r="E34" s="1131"/>
      <c r="F34" s="1131"/>
      <c r="G34" s="1131"/>
      <c r="H34" s="1131"/>
      <c r="I34" s="1131"/>
      <c r="J34" s="1131"/>
      <c r="K34" s="1131"/>
      <c r="L34" s="1131"/>
      <c r="M34" s="1131"/>
      <c r="N34" s="1131"/>
      <c r="O34" s="1131"/>
      <c r="P34" s="1132"/>
      <c r="Q34" s="1136">
        <v>1084</v>
      </c>
      <c r="R34" s="1137"/>
      <c r="S34" s="1137"/>
      <c r="T34" s="1137"/>
      <c r="U34" s="1137"/>
      <c r="V34" s="1137">
        <v>1014</v>
      </c>
      <c r="W34" s="1137"/>
      <c r="X34" s="1137"/>
      <c r="Y34" s="1137"/>
      <c r="Z34" s="1137"/>
      <c r="AA34" s="1137">
        <v>70</v>
      </c>
      <c r="AB34" s="1137"/>
      <c r="AC34" s="1137"/>
      <c r="AD34" s="1137"/>
      <c r="AE34" s="1138"/>
      <c r="AF34" s="1112">
        <v>70</v>
      </c>
      <c r="AG34" s="1113"/>
      <c r="AH34" s="1113"/>
      <c r="AI34" s="1113"/>
      <c r="AJ34" s="1114"/>
      <c r="AK34" s="1073">
        <v>457</v>
      </c>
      <c r="AL34" s="1064"/>
      <c r="AM34" s="1064"/>
      <c r="AN34" s="1064"/>
      <c r="AO34" s="1064"/>
      <c r="AP34" s="1064">
        <v>6092</v>
      </c>
      <c r="AQ34" s="1064"/>
      <c r="AR34" s="1064"/>
      <c r="AS34" s="1064"/>
      <c r="AT34" s="1064"/>
      <c r="AU34" s="1064">
        <v>6092</v>
      </c>
      <c r="AV34" s="1064"/>
      <c r="AW34" s="1064"/>
      <c r="AX34" s="1064"/>
      <c r="AY34" s="1064"/>
      <c r="AZ34" s="1135" t="s">
        <v>606</v>
      </c>
      <c r="BA34" s="1135"/>
      <c r="BB34" s="1135"/>
      <c r="BC34" s="1135"/>
      <c r="BD34" s="1135"/>
      <c r="BE34" s="1125" t="s">
        <v>416</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418</v>
      </c>
      <c r="C35" s="1131"/>
      <c r="D35" s="1131"/>
      <c r="E35" s="1131"/>
      <c r="F35" s="1131"/>
      <c r="G35" s="1131"/>
      <c r="H35" s="1131"/>
      <c r="I35" s="1131"/>
      <c r="J35" s="1131"/>
      <c r="K35" s="1131"/>
      <c r="L35" s="1131"/>
      <c r="M35" s="1131"/>
      <c r="N35" s="1131"/>
      <c r="O35" s="1131"/>
      <c r="P35" s="1132"/>
      <c r="Q35" s="1136">
        <v>563</v>
      </c>
      <c r="R35" s="1137"/>
      <c r="S35" s="1137"/>
      <c r="T35" s="1137"/>
      <c r="U35" s="1137"/>
      <c r="V35" s="1137">
        <v>489</v>
      </c>
      <c r="W35" s="1137"/>
      <c r="X35" s="1137"/>
      <c r="Y35" s="1137"/>
      <c r="Z35" s="1137"/>
      <c r="AA35" s="1137">
        <v>74</v>
      </c>
      <c r="AB35" s="1137"/>
      <c r="AC35" s="1137"/>
      <c r="AD35" s="1137"/>
      <c r="AE35" s="1138"/>
      <c r="AF35" s="1112">
        <v>74</v>
      </c>
      <c r="AG35" s="1113"/>
      <c r="AH35" s="1113"/>
      <c r="AI35" s="1113"/>
      <c r="AJ35" s="1114"/>
      <c r="AK35" s="1073">
        <v>69</v>
      </c>
      <c r="AL35" s="1064"/>
      <c r="AM35" s="1064"/>
      <c r="AN35" s="1064"/>
      <c r="AO35" s="1064"/>
      <c r="AP35" s="1064">
        <v>1599</v>
      </c>
      <c r="AQ35" s="1064"/>
      <c r="AR35" s="1064"/>
      <c r="AS35" s="1064"/>
      <c r="AT35" s="1064"/>
      <c r="AU35" s="1064">
        <v>1599</v>
      </c>
      <c r="AV35" s="1064"/>
      <c r="AW35" s="1064"/>
      <c r="AX35" s="1064"/>
      <c r="AY35" s="1064"/>
      <c r="AZ35" s="1135" t="s">
        <v>606</v>
      </c>
      <c r="BA35" s="1135"/>
      <c r="BB35" s="1135"/>
      <c r="BC35" s="1135"/>
      <c r="BD35" s="1135"/>
      <c r="BE35" s="1125" t="s">
        <v>416</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419</v>
      </c>
      <c r="C36" s="1131"/>
      <c r="D36" s="1131"/>
      <c r="E36" s="1131"/>
      <c r="F36" s="1131"/>
      <c r="G36" s="1131"/>
      <c r="H36" s="1131"/>
      <c r="I36" s="1131"/>
      <c r="J36" s="1131"/>
      <c r="K36" s="1131"/>
      <c r="L36" s="1131"/>
      <c r="M36" s="1131"/>
      <c r="N36" s="1131"/>
      <c r="O36" s="1131"/>
      <c r="P36" s="1132"/>
      <c r="Q36" s="1136">
        <v>112</v>
      </c>
      <c r="R36" s="1137"/>
      <c r="S36" s="1137"/>
      <c r="T36" s="1137"/>
      <c r="U36" s="1137"/>
      <c r="V36" s="1137">
        <v>1</v>
      </c>
      <c r="W36" s="1137"/>
      <c r="X36" s="1137"/>
      <c r="Y36" s="1137"/>
      <c r="Z36" s="1137"/>
      <c r="AA36" s="1137">
        <v>111</v>
      </c>
      <c r="AB36" s="1137"/>
      <c r="AC36" s="1137"/>
      <c r="AD36" s="1137"/>
      <c r="AE36" s="1138"/>
      <c r="AF36" s="1112">
        <v>152</v>
      </c>
      <c r="AG36" s="1113"/>
      <c r="AH36" s="1113"/>
      <c r="AI36" s="1113"/>
      <c r="AJ36" s="1114"/>
      <c r="AK36" s="1073" t="s">
        <v>606</v>
      </c>
      <c r="AL36" s="1064"/>
      <c r="AM36" s="1064"/>
      <c r="AN36" s="1064"/>
      <c r="AO36" s="1064"/>
      <c r="AP36" s="1064" t="s">
        <v>606</v>
      </c>
      <c r="AQ36" s="1064"/>
      <c r="AR36" s="1064"/>
      <c r="AS36" s="1064"/>
      <c r="AT36" s="1064"/>
      <c r="AU36" s="1064" t="s">
        <v>606</v>
      </c>
      <c r="AV36" s="1064"/>
      <c r="AW36" s="1064"/>
      <c r="AX36" s="1064"/>
      <c r="AY36" s="1064"/>
      <c r="AZ36" s="1135" t="s">
        <v>607</v>
      </c>
      <c r="BA36" s="1135"/>
      <c r="BB36" s="1135"/>
      <c r="BC36" s="1135"/>
      <c r="BD36" s="1135"/>
      <c r="BE36" s="1125" t="s">
        <v>416</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420</v>
      </c>
      <c r="C37" s="1131"/>
      <c r="D37" s="1131"/>
      <c r="E37" s="1131"/>
      <c r="F37" s="1131"/>
      <c r="G37" s="1131"/>
      <c r="H37" s="1131"/>
      <c r="I37" s="1131"/>
      <c r="J37" s="1131"/>
      <c r="K37" s="1131"/>
      <c r="L37" s="1131"/>
      <c r="M37" s="1131"/>
      <c r="N37" s="1131"/>
      <c r="O37" s="1131"/>
      <c r="P37" s="1132"/>
      <c r="Q37" s="1136">
        <v>108</v>
      </c>
      <c r="R37" s="1137"/>
      <c r="S37" s="1137"/>
      <c r="T37" s="1137"/>
      <c r="U37" s="1137"/>
      <c r="V37" s="1137">
        <v>60</v>
      </c>
      <c r="W37" s="1137"/>
      <c r="X37" s="1137"/>
      <c r="Y37" s="1137"/>
      <c r="Z37" s="1137"/>
      <c r="AA37" s="1137">
        <v>48</v>
      </c>
      <c r="AB37" s="1137"/>
      <c r="AC37" s="1137"/>
      <c r="AD37" s="1137"/>
      <c r="AE37" s="1138"/>
      <c r="AF37" s="1112" t="s">
        <v>139</v>
      </c>
      <c r="AG37" s="1113"/>
      <c r="AH37" s="1113"/>
      <c r="AI37" s="1113"/>
      <c r="AJ37" s="1114"/>
      <c r="AK37" s="1073">
        <v>40</v>
      </c>
      <c r="AL37" s="1064"/>
      <c r="AM37" s="1064"/>
      <c r="AN37" s="1064"/>
      <c r="AO37" s="1064"/>
      <c r="AP37" s="1064">
        <v>247</v>
      </c>
      <c r="AQ37" s="1064"/>
      <c r="AR37" s="1064"/>
      <c r="AS37" s="1064"/>
      <c r="AT37" s="1064"/>
      <c r="AU37" s="1064">
        <v>240</v>
      </c>
      <c r="AV37" s="1064"/>
      <c r="AW37" s="1064"/>
      <c r="AX37" s="1064"/>
      <c r="AY37" s="1064"/>
      <c r="AZ37" s="1135" t="s">
        <v>607</v>
      </c>
      <c r="BA37" s="1135"/>
      <c r="BB37" s="1135"/>
      <c r="BC37" s="1135"/>
      <c r="BD37" s="1135"/>
      <c r="BE37" s="1125" t="s">
        <v>421</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395</v>
      </c>
      <c r="B63" s="1037" t="s">
        <v>423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11280</v>
      </c>
      <c r="AG63" s="1052"/>
      <c r="AH63" s="1052"/>
      <c r="AI63" s="1052"/>
      <c r="AJ63" s="1123"/>
      <c r="AK63" s="1124"/>
      <c r="AL63" s="1056"/>
      <c r="AM63" s="1056"/>
      <c r="AN63" s="1056"/>
      <c r="AO63" s="1056"/>
      <c r="AP63" s="1052">
        <v>58406</v>
      </c>
      <c r="AQ63" s="1052"/>
      <c r="AR63" s="1052"/>
      <c r="AS63" s="1052"/>
      <c r="AT63" s="1052"/>
      <c r="AU63" s="1052">
        <v>37583</v>
      </c>
      <c r="AV63" s="1052"/>
      <c r="AW63" s="1052"/>
      <c r="AX63" s="1052"/>
      <c r="AY63" s="1052"/>
      <c r="AZ63" s="1118"/>
      <c r="BA63" s="1118"/>
      <c r="BB63" s="1118"/>
      <c r="BC63" s="1118"/>
      <c r="BD63" s="1118"/>
      <c r="BE63" s="1053"/>
      <c r="BF63" s="1053"/>
      <c r="BG63" s="1053"/>
      <c r="BH63" s="1053"/>
      <c r="BI63" s="1054"/>
      <c r="BJ63" s="1119" t="s">
        <v>424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426</v>
      </c>
      <c r="B66" s="1089"/>
      <c r="C66" s="1089"/>
      <c r="D66" s="1089"/>
      <c r="E66" s="1089"/>
      <c r="F66" s="1089"/>
      <c r="G66" s="1089"/>
      <c r="H66" s="1089"/>
      <c r="I66" s="1089"/>
      <c r="J66" s="1089"/>
      <c r="K66" s="1089"/>
      <c r="L66" s="1089"/>
      <c r="M66" s="1089"/>
      <c r="N66" s="1089"/>
      <c r="O66" s="1089"/>
      <c r="P66" s="1090"/>
      <c r="Q66" s="1094" t="s">
        <v>427</v>
      </c>
      <c r="R66" s="1095"/>
      <c r="S66" s="1095"/>
      <c r="T66" s="1095"/>
      <c r="U66" s="1096"/>
      <c r="V66" s="1094" t="s">
        <v>401</v>
      </c>
      <c r="W66" s="1095"/>
      <c r="X66" s="1095"/>
      <c r="Y66" s="1095"/>
      <c r="Z66" s="1096"/>
      <c r="AA66" s="1094" t="s">
        <v>402</v>
      </c>
      <c r="AB66" s="1095"/>
      <c r="AC66" s="1095"/>
      <c r="AD66" s="1095"/>
      <c r="AE66" s="1096"/>
      <c r="AF66" s="1100" t="s">
        <v>403</v>
      </c>
      <c r="AG66" s="1101"/>
      <c r="AH66" s="1101"/>
      <c r="AI66" s="1101"/>
      <c r="AJ66" s="1102"/>
      <c r="AK66" s="1094" t="s">
        <v>428</v>
      </c>
      <c r="AL66" s="1089"/>
      <c r="AM66" s="1089"/>
      <c r="AN66" s="1089"/>
      <c r="AO66" s="1090"/>
      <c r="AP66" s="1094" t="s">
        <v>429</v>
      </c>
      <c r="AQ66" s="1095"/>
      <c r="AR66" s="1095"/>
      <c r="AS66" s="1095"/>
      <c r="AT66" s="1096"/>
      <c r="AU66" s="1094" t="s">
        <v>430</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596</v>
      </c>
      <c r="C68" s="1079"/>
      <c r="D68" s="1079"/>
      <c r="E68" s="1079"/>
      <c r="F68" s="1079"/>
      <c r="G68" s="1079"/>
      <c r="H68" s="1079"/>
      <c r="I68" s="1079"/>
      <c r="J68" s="1079"/>
      <c r="K68" s="1079"/>
      <c r="L68" s="1079"/>
      <c r="M68" s="1079"/>
      <c r="N68" s="1079"/>
      <c r="O68" s="1079"/>
      <c r="P68" s="1080"/>
      <c r="Q68" s="1081">
        <v>2</v>
      </c>
      <c r="R68" s="1075"/>
      <c r="S68" s="1075"/>
      <c r="T68" s="1075"/>
      <c r="U68" s="1075"/>
      <c r="V68" s="1075">
        <v>2</v>
      </c>
      <c r="W68" s="1075"/>
      <c r="X68" s="1075"/>
      <c r="Y68" s="1075"/>
      <c r="Z68" s="1075"/>
      <c r="AA68" s="1075">
        <v>0</v>
      </c>
      <c r="AB68" s="1075"/>
      <c r="AC68" s="1075"/>
      <c r="AD68" s="1075"/>
      <c r="AE68" s="1075"/>
      <c r="AF68" s="1075">
        <v>0</v>
      </c>
      <c r="AG68" s="1075"/>
      <c r="AH68" s="1075"/>
      <c r="AI68" s="1075"/>
      <c r="AJ68" s="1075"/>
      <c r="AK68" s="1075" t="s">
        <v>594</v>
      </c>
      <c r="AL68" s="1075"/>
      <c r="AM68" s="1075"/>
      <c r="AN68" s="1075"/>
      <c r="AO68" s="1075"/>
      <c r="AP68" s="1075" t="s">
        <v>594</v>
      </c>
      <c r="AQ68" s="1075"/>
      <c r="AR68" s="1075"/>
      <c r="AS68" s="1075"/>
      <c r="AT68" s="1075"/>
      <c r="AU68" s="1075" t="s">
        <v>594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597</v>
      </c>
      <c r="C69" s="1068"/>
      <c r="D69" s="1068"/>
      <c r="E69" s="1068"/>
      <c r="F69" s="1068"/>
      <c r="G69" s="1068"/>
      <c r="H69" s="1068"/>
      <c r="I69" s="1068"/>
      <c r="J69" s="1068"/>
      <c r="K69" s="1068"/>
      <c r="L69" s="1068"/>
      <c r="M69" s="1068"/>
      <c r="N69" s="1068"/>
      <c r="O69" s="1068"/>
      <c r="P69" s="1069"/>
      <c r="Q69" s="1070">
        <v>2</v>
      </c>
      <c r="R69" s="1064"/>
      <c r="S69" s="1064"/>
      <c r="T69" s="1064"/>
      <c r="U69" s="1064"/>
      <c r="V69" s="1064">
        <v>1</v>
      </c>
      <c r="W69" s="1064"/>
      <c r="X69" s="1064"/>
      <c r="Y69" s="1064"/>
      <c r="Z69" s="1064"/>
      <c r="AA69" s="1064">
        <v>1</v>
      </c>
      <c r="AB69" s="1064"/>
      <c r="AC69" s="1064"/>
      <c r="AD69" s="1064"/>
      <c r="AE69" s="1064"/>
      <c r="AF69" s="1064">
        <v>1</v>
      </c>
      <c r="AG69" s="1064"/>
      <c r="AH69" s="1064"/>
      <c r="AI69" s="1064"/>
      <c r="AJ69" s="1064"/>
      <c r="AK69" s="1064" t="s">
        <v>594</v>
      </c>
      <c r="AL69" s="1064"/>
      <c r="AM69" s="1064"/>
      <c r="AN69" s="1064"/>
      <c r="AO69" s="1064"/>
      <c r="AP69" s="1064" t="s">
        <v>594</v>
      </c>
      <c r="AQ69" s="1064"/>
      <c r="AR69" s="1064"/>
      <c r="AS69" s="1064"/>
      <c r="AT69" s="1064"/>
      <c r="AU69" s="1064" t="s">
        <v>594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598</v>
      </c>
      <c r="C70" s="1068"/>
      <c r="D70" s="1068"/>
      <c r="E70" s="1068"/>
      <c r="F70" s="1068"/>
      <c r="G70" s="1068"/>
      <c r="H70" s="1068"/>
      <c r="I70" s="1068"/>
      <c r="J70" s="1068"/>
      <c r="K70" s="1068"/>
      <c r="L70" s="1068"/>
      <c r="M70" s="1068"/>
      <c r="N70" s="1068"/>
      <c r="O70" s="1068"/>
      <c r="P70" s="1069"/>
      <c r="Q70" s="1070">
        <v>11972</v>
      </c>
      <c r="R70" s="1064"/>
      <c r="S70" s="1064"/>
      <c r="T70" s="1064"/>
      <c r="U70" s="1064"/>
      <c r="V70" s="1064">
        <v>11300</v>
      </c>
      <c r="W70" s="1064"/>
      <c r="X70" s="1064"/>
      <c r="Y70" s="1064"/>
      <c r="Z70" s="1064"/>
      <c r="AA70" s="1064">
        <v>671</v>
      </c>
      <c r="AB70" s="1064"/>
      <c r="AC70" s="1064"/>
      <c r="AD70" s="1064"/>
      <c r="AE70" s="1064"/>
      <c r="AF70" s="1064">
        <v>671</v>
      </c>
      <c r="AG70" s="1064"/>
      <c r="AH70" s="1064"/>
      <c r="AI70" s="1064"/>
      <c r="AJ70" s="1064"/>
      <c r="AK70" s="1064" t="s">
        <v>616</v>
      </c>
      <c r="AL70" s="1064"/>
      <c r="AM70" s="1064"/>
      <c r="AN70" s="1064"/>
      <c r="AO70" s="1064"/>
      <c r="AP70" s="1064" t="s">
        <v>594</v>
      </c>
      <c r="AQ70" s="1064"/>
      <c r="AR70" s="1064"/>
      <c r="AS70" s="1064"/>
      <c r="AT70" s="1064"/>
      <c r="AU70" s="1064" t="s">
        <v>594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599</v>
      </c>
      <c r="C71" s="1068"/>
      <c r="D71" s="1068"/>
      <c r="E71" s="1068"/>
      <c r="F71" s="1068"/>
      <c r="G71" s="1068"/>
      <c r="H71" s="1068"/>
      <c r="I71" s="1068"/>
      <c r="J71" s="1068"/>
      <c r="K71" s="1068"/>
      <c r="L71" s="1068"/>
      <c r="M71" s="1068"/>
      <c r="N71" s="1068"/>
      <c r="O71" s="1068"/>
      <c r="P71" s="1069"/>
      <c r="Q71" s="1070">
        <v>954</v>
      </c>
      <c r="R71" s="1064"/>
      <c r="S71" s="1064"/>
      <c r="T71" s="1064"/>
      <c r="U71" s="1064"/>
      <c r="V71" s="1064">
        <v>953</v>
      </c>
      <c r="W71" s="1064"/>
      <c r="X71" s="1064"/>
      <c r="Y71" s="1064"/>
      <c r="Z71" s="1064"/>
      <c r="AA71" s="1064">
        <v>2</v>
      </c>
      <c r="AB71" s="1064"/>
      <c r="AC71" s="1064"/>
      <c r="AD71" s="1064"/>
      <c r="AE71" s="1064"/>
      <c r="AF71" s="1064">
        <v>2</v>
      </c>
      <c r="AG71" s="1064"/>
      <c r="AH71" s="1064"/>
      <c r="AI71" s="1064"/>
      <c r="AJ71" s="1064"/>
      <c r="AK71" s="1064">
        <v>4</v>
      </c>
      <c r="AL71" s="1064"/>
      <c r="AM71" s="1064"/>
      <c r="AN71" s="1064"/>
      <c r="AO71" s="1064"/>
      <c r="AP71" s="1064" t="s">
        <v>594</v>
      </c>
      <c r="AQ71" s="1064"/>
      <c r="AR71" s="1064"/>
      <c r="AS71" s="1064"/>
      <c r="AT71" s="1064"/>
      <c r="AU71" s="1064" t="s">
        <v>594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600</v>
      </c>
      <c r="C72" s="1068"/>
      <c r="D72" s="1068"/>
      <c r="E72" s="1068"/>
      <c r="F72" s="1068"/>
      <c r="G72" s="1068"/>
      <c r="H72" s="1068"/>
      <c r="I72" s="1068"/>
      <c r="J72" s="1068"/>
      <c r="K72" s="1068"/>
      <c r="L72" s="1068"/>
      <c r="M72" s="1068"/>
      <c r="N72" s="1068"/>
      <c r="O72" s="1068"/>
      <c r="P72" s="1069"/>
      <c r="Q72" s="1070">
        <v>8664</v>
      </c>
      <c r="R72" s="1064"/>
      <c r="S72" s="1064"/>
      <c r="T72" s="1064"/>
      <c r="U72" s="1064"/>
      <c r="V72" s="1064">
        <v>8563</v>
      </c>
      <c r="W72" s="1064"/>
      <c r="X72" s="1064"/>
      <c r="Y72" s="1064"/>
      <c r="Z72" s="1064"/>
      <c r="AA72" s="1064">
        <v>101</v>
      </c>
      <c r="AB72" s="1064"/>
      <c r="AC72" s="1064"/>
      <c r="AD72" s="1064"/>
      <c r="AE72" s="1064"/>
      <c r="AF72" s="1064">
        <v>87</v>
      </c>
      <c r="AG72" s="1064"/>
      <c r="AH72" s="1064"/>
      <c r="AI72" s="1064"/>
      <c r="AJ72" s="1064"/>
      <c r="AK72" s="1064">
        <v>169</v>
      </c>
      <c r="AL72" s="1064"/>
      <c r="AM72" s="1064"/>
      <c r="AN72" s="1064"/>
      <c r="AO72" s="1064"/>
      <c r="AP72" s="1064">
        <v>2635</v>
      </c>
      <c r="AQ72" s="1064"/>
      <c r="AR72" s="1064"/>
      <c r="AS72" s="1064"/>
      <c r="AT72" s="1064"/>
      <c r="AU72" s="1064">
        <v>1481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601</v>
      </c>
      <c r="C73" s="1068"/>
      <c r="D73" s="1068"/>
      <c r="E73" s="1068"/>
      <c r="F73" s="1068"/>
      <c r="G73" s="1068"/>
      <c r="H73" s="1068"/>
      <c r="I73" s="1068"/>
      <c r="J73" s="1068"/>
      <c r="K73" s="1068"/>
      <c r="L73" s="1068"/>
      <c r="M73" s="1068"/>
      <c r="N73" s="1068"/>
      <c r="O73" s="1068"/>
      <c r="P73" s="1069"/>
      <c r="Q73" s="1070">
        <v>140</v>
      </c>
      <c r="R73" s="1064"/>
      <c r="S73" s="1064"/>
      <c r="T73" s="1064"/>
      <c r="U73" s="1064"/>
      <c r="V73" s="1064">
        <v>137</v>
      </c>
      <c r="W73" s="1064"/>
      <c r="X73" s="1064"/>
      <c r="Y73" s="1064"/>
      <c r="Z73" s="1064"/>
      <c r="AA73" s="1064">
        <v>3</v>
      </c>
      <c r="AB73" s="1064"/>
      <c r="AC73" s="1064"/>
      <c r="AD73" s="1064"/>
      <c r="AE73" s="1064"/>
      <c r="AF73" s="1064">
        <v>3</v>
      </c>
      <c r="AG73" s="1064"/>
      <c r="AH73" s="1064"/>
      <c r="AI73" s="1064"/>
      <c r="AJ73" s="1064"/>
      <c r="AK73" s="1064" t="s">
        <v>594</v>
      </c>
      <c r="AL73" s="1064"/>
      <c r="AM73" s="1064"/>
      <c r="AN73" s="1064"/>
      <c r="AO73" s="1064"/>
      <c r="AP73" s="1064" t="s">
        <v>594</v>
      </c>
      <c r="AQ73" s="1064"/>
      <c r="AR73" s="1064"/>
      <c r="AS73" s="1064"/>
      <c r="AT73" s="1064"/>
      <c r="AU73" s="1064" t="s">
        <v>594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602</v>
      </c>
      <c r="C74" s="1068"/>
      <c r="D74" s="1068"/>
      <c r="E74" s="1068"/>
      <c r="F74" s="1068"/>
      <c r="G74" s="1068"/>
      <c r="H74" s="1068"/>
      <c r="I74" s="1068"/>
      <c r="J74" s="1068"/>
      <c r="K74" s="1068"/>
      <c r="L74" s="1068"/>
      <c r="M74" s="1068"/>
      <c r="N74" s="1068"/>
      <c r="O74" s="1068"/>
      <c r="P74" s="1069"/>
      <c r="Q74" s="1070">
        <v>279</v>
      </c>
      <c r="R74" s="1064"/>
      <c r="S74" s="1064"/>
      <c r="T74" s="1064"/>
      <c r="U74" s="1064"/>
      <c r="V74" s="1064">
        <v>217</v>
      </c>
      <c r="W74" s="1064"/>
      <c r="X74" s="1064"/>
      <c r="Y74" s="1064"/>
      <c r="Z74" s="1064"/>
      <c r="AA74" s="1064">
        <v>62</v>
      </c>
      <c r="AB74" s="1064"/>
      <c r="AC74" s="1064"/>
      <c r="AD74" s="1064"/>
      <c r="AE74" s="1064"/>
      <c r="AF74" s="1064">
        <v>62</v>
      </c>
      <c r="AG74" s="1064"/>
      <c r="AH74" s="1064"/>
      <c r="AI74" s="1064"/>
      <c r="AJ74" s="1064"/>
      <c r="AK74" s="1064">
        <v>25</v>
      </c>
      <c r="AL74" s="1064"/>
      <c r="AM74" s="1064"/>
      <c r="AN74" s="1064"/>
      <c r="AO74" s="1064"/>
      <c r="AP74" s="1064" t="s">
        <v>594</v>
      </c>
      <c r="AQ74" s="1064"/>
      <c r="AR74" s="1064"/>
      <c r="AS74" s="1064"/>
      <c r="AT74" s="1064"/>
      <c r="AU74" s="1064" t="s">
        <v>594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603</v>
      </c>
      <c r="C75" s="1068"/>
      <c r="D75" s="1068"/>
      <c r="E75" s="1068"/>
      <c r="F75" s="1068"/>
      <c r="G75" s="1068"/>
      <c r="H75" s="1068"/>
      <c r="I75" s="1068"/>
      <c r="J75" s="1068"/>
      <c r="K75" s="1068"/>
      <c r="L75" s="1068"/>
      <c r="M75" s="1068"/>
      <c r="N75" s="1068"/>
      <c r="O75" s="1068"/>
      <c r="P75" s="1069"/>
      <c r="Q75" s="1071">
        <v>269094</v>
      </c>
      <c r="R75" s="1072"/>
      <c r="S75" s="1072"/>
      <c r="T75" s="1072"/>
      <c r="U75" s="1073"/>
      <c r="V75" s="1074">
        <v>261949</v>
      </c>
      <c r="W75" s="1072"/>
      <c r="X75" s="1072"/>
      <c r="Y75" s="1072"/>
      <c r="Z75" s="1073"/>
      <c r="AA75" s="1074">
        <v>7145</v>
      </c>
      <c r="AB75" s="1072"/>
      <c r="AC75" s="1072"/>
      <c r="AD75" s="1072"/>
      <c r="AE75" s="1073"/>
      <c r="AF75" s="1074">
        <v>7145</v>
      </c>
      <c r="AG75" s="1072"/>
      <c r="AH75" s="1072"/>
      <c r="AI75" s="1072"/>
      <c r="AJ75" s="1073"/>
      <c r="AK75" s="1074">
        <v>9718</v>
      </c>
      <c r="AL75" s="1072"/>
      <c r="AM75" s="1072"/>
      <c r="AN75" s="1072"/>
      <c r="AO75" s="1073"/>
      <c r="AP75" s="1074" t="s">
        <v>594</v>
      </c>
      <c r="AQ75" s="1072"/>
      <c r="AR75" s="1072"/>
      <c r="AS75" s="1072"/>
      <c r="AT75" s="1073"/>
      <c r="AU75" s="1074" t="s">
        <v>594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395</v>
      </c>
      <c r="B88" s="1037" t="s">
        <v>431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7971</v>
      </c>
      <c r="AG88" s="1052"/>
      <c r="AH88" s="1052"/>
      <c r="AI88" s="1052"/>
      <c r="AJ88" s="1052"/>
      <c r="AK88" s="1056"/>
      <c r="AL88" s="1056"/>
      <c r="AM88" s="1056"/>
      <c r="AN88" s="1056"/>
      <c r="AO88" s="1056"/>
      <c r="AP88" s="1052">
        <v>2635</v>
      </c>
      <c r="AQ88" s="1052"/>
      <c r="AR88" s="1052"/>
      <c r="AS88" s="1052"/>
      <c r="AT88" s="1052"/>
      <c r="AU88" s="1052">
        <v>1481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432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374</v>
      </c>
      <c r="CS102" s="1044"/>
      <c r="CT102" s="1044"/>
      <c r="CU102" s="1044"/>
      <c r="CV102" s="1045"/>
      <c r="CW102" s="1043">
        <v>3</v>
      </c>
      <c r="CX102" s="1044"/>
      <c r="CY102" s="1044"/>
      <c r="CZ102" s="1044"/>
      <c r="DA102" s="1045"/>
      <c r="DB102" s="1043" t="s">
        <v>618</v>
      </c>
      <c r="DC102" s="1044"/>
      <c r="DD102" s="1044"/>
      <c r="DE102" s="1044"/>
      <c r="DF102" s="1045"/>
      <c r="DG102" s="1043" t="s">
        <v>618</v>
      </c>
      <c r="DH102" s="1044"/>
      <c r="DI102" s="1044"/>
      <c r="DJ102" s="1044"/>
      <c r="DK102" s="1045"/>
      <c r="DL102" s="1043" t="s">
        <v>618</v>
      </c>
      <c r="DM102" s="1044"/>
      <c r="DN102" s="1044"/>
      <c r="DO102" s="1044"/>
      <c r="DP102" s="1045"/>
      <c r="DQ102" s="1043" t="s">
        <v>618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440</v>
      </c>
      <c r="AB109" s="987"/>
      <c r="AC109" s="987"/>
      <c r="AD109" s="987"/>
      <c r="AE109" s="988"/>
      <c r="AF109" s="989" t="s">
        <v>310</v>
      </c>
      <c r="AG109" s="987"/>
      <c r="AH109" s="987"/>
      <c r="AI109" s="987"/>
      <c r="AJ109" s="988"/>
      <c r="AK109" s="989" t="s">
        <v>309</v>
      </c>
      <c r="AL109" s="987"/>
      <c r="AM109" s="987"/>
      <c r="AN109" s="987"/>
      <c r="AO109" s="988"/>
      <c r="AP109" s="989" t="s">
        <v>441</v>
      </c>
      <c r="AQ109" s="987"/>
      <c r="AR109" s="987"/>
      <c r="AS109" s="987"/>
      <c r="AT109" s="1018"/>
      <c r="AU109" s="986" t="s">
        <v>439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440</v>
      </c>
      <c r="BR109" s="987"/>
      <c r="BS109" s="987"/>
      <c r="BT109" s="987"/>
      <c r="BU109" s="988"/>
      <c r="BV109" s="989" t="s">
        <v>310</v>
      </c>
      <c r="BW109" s="987"/>
      <c r="BX109" s="987"/>
      <c r="BY109" s="987"/>
      <c r="BZ109" s="988"/>
      <c r="CA109" s="989" t="s">
        <v>309</v>
      </c>
      <c r="CB109" s="987"/>
      <c r="CC109" s="987"/>
      <c r="CD109" s="987"/>
      <c r="CE109" s="988"/>
      <c r="CF109" s="1025" t="s">
        <v>441</v>
      </c>
      <c r="CG109" s="1025"/>
      <c r="CH109" s="1025"/>
      <c r="CI109" s="1025"/>
      <c r="CJ109" s="1025"/>
      <c r="CK109" s="989" t="s">
        <v>442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440</v>
      </c>
      <c r="DH109" s="987"/>
      <c r="DI109" s="987"/>
      <c r="DJ109" s="987"/>
      <c r="DK109" s="988"/>
      <c r="DL109" s="989" t="s">
        <v>310</v>
      </c>
      <c r="DM109" s="987"/>
      <c r="DN109" s="987"/>
      <c r="DO109" s="987"/>
      <c r="DP109" s="988"/>
      <c r="DQ109" s="989" t="s">
        <v>309</v>
      </c>
      <c r="DR109" s="987"/>
      <c r="DS109" s="987"/>
      <c r="DT109" s="987"/>
      <c r="DU109" s="988"/>
      <c r="DV109" s="989" t="s">
        <v>441</v>
      </c>
      <c r="DW109" s="987"/>
      <c r="DX109" s="987"/>
      <c r="DY109" s="987"/>
      <c r="DZ109" s="1018"/>
    </row>
    <row r="110" spans="1:131" s="247" customFormat="1" ht="26.25" customHeight="1" x14ac:dyDescent="0.15">
      <c r="A110" s="889" t="s">
        <v>443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6580143</v>
      </c>
      <c r="AB110" s="980"/>
      <c r="AC110" s="980"/>
      <c r="AD110" s="980"/>
      <c r="AE110" s="981"/>
      <c r="AF110" s="982">
        <v>6064073</v>
      </c>
      <c r="AG110" s="980"/>
      <c r="AH110" s="980"/>
      <c r="AI110" s="980"/>
      <c r="AJ110" s="981"/>
      <c r="AK110" s="982">
        <v>6207278</v>
      </c>
      <c r="AL110" s="980"/>
      <c r="AM110" s="980"/>
      <c r="AN110" s="980"/>
      <c r="AO110" s="981"/>
      <c r="AP110" s="983">
        <v>21.1</v>
      </c>
      <c r="AQ110" s="984"/>
      <c r="AR110" s="984"/>
      <c r="AS110" s="984"/>
      <c r="AT110" s="985"/>
      <c r="AU110" s="1019" t="s">
        <v>73</v>
      </c>
      <c r="AV110" s="1020"/>
      <c r="AW110" s="1020"/>
      <c r="AX110" s="1020"/>
      <c r="AY110" s="1020"/>
      <c r="AZ110" s="945" t="s">
        <v>444</v>
      </c>
      <c r="BA110" s="890"/>
      <c r="BB110" s="890"/>
      <c r="BC110" s="890"/>
      <c r="BD110" s="890"/>
      <c r="BE110" s="890"/>
      <c r="BF110" s="890"/>
      <c r="BG110" s="890"/>
      <c r="BH110" s="890"/>
      <c r="BI110" s="890"/>
      <c r="BJ110" s="890"/>
      <c r="BK110" s="890"/>
      <c r="BL110" s="890"/>
      <c r="BM110" s="890"/>
      <c r="BN110" s="890"/>
      <c r="BO110" s="890"/>
      <c r="BP110" s="891"/>
      <c r="BQ110" s="946">
        <v>69163508</v>
      </c>
      <c r="BR110" s="927"/>
      <c r="BS110" s="927"/>
      <c r="BT110" s="927"/>
      <c r="BU110" s="927"/>
      <c r="BV110" s="927">
        <v>71747596</v>
      </c>
      <c r="BW110" s="927"/>
      <c r="BX110" s="927"/>
      <c r="BY110" s="927"/>
      <c r="BZ110" s="927"/>
      <c r="CA110" s="927">
        <v>72145294</v>
      </c>
      <c r="CB110" s="927"/>
      <c r="CC110" s="927"/>
      <c r="CD110" s="927"/>
      <c r="CE110" s="927"/>
      <c r="CF110" s="951">
        <v>244.7</v>
      </c>
      <c r="CG110" s="952"/>
      <c r="CH110" s="952"/>
      <c r="CI110" s="952"/>
      <c r="CJ110" s="952"/>
      <c r="CK110" s="1015" t="s">
        <v>445</v>
      </c>
      <c r="CL110" s="901"/>
      <c r="CM110" s="976" t="s">
        <v>446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167382</v>
      </c>
      <c r="DH110" s="927"/>
      <c r="DI110" s="927"/>
      <c r="DJ110" s="927"/>
      <c r="DK110" s="927"/>
      <c r="DL110" s="927">
        <v>111945</v>
      </c>
      <c r="DM110" s="927"/>
      <c r="DN110" s="927"/>
      <c r="DO110" s="927"/>
      <c r="DP110" s="927"/>
      <c r="DQ110" s="927">
        <v>56151</v>
      </c>
      <c r="DR110" s="927"/>
      <c r="DS110" s="927"/>
      <c r="DT110" s="927"/>
      <c r="DU110" s="927"/>
      <c r="DV110" s="928">
        <v>0.2</v>
      </c>
      <c r="DW110" s="928"/>
      <c r="DX110" s="928"/>
      <c r="DY110" s="928"/>
      <c r="DZ110" s="929"/>
    </row>
    <row r="111" spans="1:131" s="247" customFormat="1" ht="26.25" customHeight="1" x14ac:dyDescent="0.15">
      <c r="A111" s="856" t="s">
        <v>447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139</v>
      </c>
      <c r="AB111" s="1008"/>
      <c r="AC111" s="1008"/>
      <c r="AD111" s="1008"/>
      <c r="AE111" s="1009"/>
      <c r="AF111" s="1010" t="s">
        <v>424</v>
      </c>
      <c r="AG111" s="1008"/>
      <c r="AH111" s="1008"/>
      <c r="AI111" s="1008"/>
      <c r="AJ111" s="1009"/>
      <c r="AK111" s="1010" t="s">
        <v>448</v>
      </c>
      <c r="AL111" s="1008"/>
      <c r="AM111" s="1008"/>
      <c r="AN111" s="1008"/>
      <c r="AO111" s="1009"/>
      <c r="AP111" s="1011" t="s">
        <v>397</v>
      </c>
      <c r="AQ111" s="1012"/>
      <c r="AR111" s="1012"/>
      <c r="AS111" s="1012"/>
      <c r="AT111" s="1013"/>
      <c r="AU111" s="1021"/>
      <c r="AV111" s="1022"/>
      <c r="AW111" s="1022"/>
      <c r="AX111" s="1022"/>
      <c r="AY111" s="1022"/>
      <c r="AZ111" s="897" t="s">
        <v>449</v>
      </c>
      <c r="BA111" s="832"/>
      <c r="BB111" s="832"/>
      <c r="BC111" s="832"/>
      <c r="BD111" s="832"/>
      <c r="BE111" s="832"/>
      <c r="BF111" s="832"/>
      <c r="BG111" s="832"/>
      <c r="BH111" s="832"/>
      <c r="BI111" s="832"/>
      <c r="BJ111" s="832"/>
      <c r="BK111" s="832"/>
      <c r="BL111" s="832"/>
      <c r="BM111" s="832"/>
      <c r="BN111" s="832"/>
      <c r="BO111" s="832"/>
      <c r="BP111" s="833"/>
      <c r="BQ111" s="898">
        <v>219381</v>
      </c>
      <c r="BR111" s="899"/>
      <c r="BS111" s="899"/>
      <c r="BT111" s="899"/>
      <c r="BU111" s="899"/>
      <c r="BV111" s="899">
        <v>139945</v>
      </c>
      <c r="BW111" s="899"/>
      <c r="BX111" s="899"/>
      <c r="BY111" s="899"/>
      <c r="BZ111" s="899"/>
      <c r="CA111" s="899">
        <v>63651</v>
      </c>
      <c r="CB111" s="899"/>
      <c r="CC111" s="899"/>
      <c r="CD111" s="899"/>
      <c r="CE111" s="899"/>
      <c r="CF111" s="960">
        <v>0.2</v>
      </c>
      <c r="CG111" s="961"/>
      <c r="CH111" s="961"/>
      <c r="CI111" s="961"/>
      <c r="CJ111" s="961"/>
      <c r="CK111" s="1016"/>
      <c r="CL111" s="903"/>
      <c r="CM111" s="906" t="s">
        <v>450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139</v>
      </c>
      <c r="DH111" s="899"/>
      <c r="DI111" s="899"/>
      <c r="DJ111" s="899"/>
      <c r="DK111" s="899"/>
      <c r="DL111" s="899" t="s">
        <v>397</v>
      </c>
      <c r="DM111" s="899"/>
      <c r="DN111" s="899"/>
      <c r="DO111" s="899"/>
      <c r="DP111" s="899"/>
      <c r="DQ111" s="899" t="s">
        <v>448</v>
      </c>
      <c r="DR111" s="899"/>
      <c r="DS111" s="899"/>
      <c r="DT111" s="899"/>
      <c r="DU111" s="899"/>
      <c r="DV111" s="876" t="s">
        <v>424</v>
      </c>
      <c r="DW111" s="876"/>
      <c r="DX111" s="876"/>
      <c r="DY111" s="876"/>
      <c r="DZ111" s="877"/>
    </row>
    <row r="112" spans="1:131" s="247" customFormat="1" ht="26.25" customHeight="1" x14ac:dyDescent="0.15">
      <c r="A112" s="1001" t="s">
        <v>451</v>
      </c>
      <c r="B112" s="1002"/>
      <c r="C112" s="832" t="s">
        <v>452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448</v>
      </c>
      <c r="AB112" s="862"/>
      <c r="AC112" s="862"/>
      <c r="AD112" s="862"/>
      <c r="AE112" s="863"/>
      <c r="AF112" s="864" t="s">
        <v>448</v>
      </c>
      <c r="AG112" s="862"/>
      <c r="AH112" s="862"/>
      <c r="AI112" s="862"/>
      <c r="AJ112" s="863"/>
      <c r="AK112" s="864" t="s">
        <v>448</v>
      </c>
      <c r="AL112" s="862"/>
      <c r="AM112" s="862"/>
      <c r="AN112" s="862"/>
      <c r="AO112" s="863"/>
      <c r="AP112" s="909" t="s">
        <v>397</v>
      </c>
      <c r="AQ112" s="910"/>
      <c r="AR112" s="910"/>
      <c r="AS112" s="910"/>
      <c r="AT112" s="911"/>
      <c r="AU112" s="1021"/>
      <c r="AV112" s="1022"/>
      <c r="AW112" s="1022"/>
      <c r="AX112" s="1022"/>
      <c r="AY112" s="1022"/>
      <c r="AZ112" s="897" t="s">
        <v>453</v>
      </c>
      <c r="BA112" s="832"/>
      <c r="BB112" s="832"/>
      <c r="BC112" s="832"/>
      <c r="BD112" s="832"/>
      <c r="BE112" s="832"/>
      <c r="BF112" s="832"/>
      <c r="BG112" s="832"/>
      <c r="BH112" s="832"/>
      <c r="BI112" s="832"/>
      <c r="BJ112" s="832"/>
      <c r="BK112" s="832"/>
      <c r="BL112" s="832"/>
      <c r="BM112" s="832"/>
      <c r="BN112" s="832"/>
      <c r="BO112" s="832"/>
      <c r="BP112" s="833"/>
      <c r="BQ112" s="898">
        <v>39169377</v>
      </c>
      <c r="BR112" s="899"/>
      <c r="BS112" s="899"/>
      <c r="BT112" s="899"/>
      <c r="BU112" s="899"/>
      <c r="BV112" s="899">
        <v>37945101</v>
      </c>
      <c r="BW112" s="899"/>
      <c r="BX112" s="899"/>
      <c r="BY112" s="899"/>
      <c r="BZ112" s="899"/>
      <c r="CA112" s="899">
        <v>37584288</v>
      </c>
      <c r="CB112" s="899"/>
      <c r="CC112" s="899"/>
      <c r="CD112" s="899"/>
      <c r="CE112" s="899"/>
      <c r="CF112" s="960">
        <v>127.5</v>
      </c>
      <c r="CG112" s="961"/>
      <c r="CH112" s="961"/>
      <c r="CI112" s="961"/>
      <c r="CJ112" s="961"/>
      <c r="CK112" s="1016"/>
      <c r="CL112" s="903"/>
      <c r="CM112" s="906" t="s">
        <v>454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448</v>
      </c>
      <c r="DM112" s="899"/>
      <c r="DN112" s="899"/>
      <c r="DO112" s="899"/>
      <c r="DP112" s="899"/>
      <c r="DQ112" s="899" t="s">
        <v>424</v>
      </c>
      <c r="DR112" s="899"/>
      <c r="DS112" s="899"/>
      <c r="DT112" s="899"/>
      <c r="DU112" s="899"/>
      <c r="DV112" s="876" t="s">
        <v>424</v>
      </c>
      <c r="DW112" s="876"/>
      <c r="DX112" s="876"/>
      <c r="DY112" s="876"/>
      <c r="DZ112" s="877"/>
    </row>
    <row r="113" spans="1:130" s="247" customFormat="1" ht="26.25" customHeight="1" x14ac:dyDescent="0.15">
      <c r="A113" s="1003"/>
      <c r="B113" s="1004"/>
      <c r="C113" s="832" t="s">
        <v>455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2781598</v>
      </c>
      <c r="AB113" s="1008"/>
      <c r="AC113" s="1008"/>
      <c r="AD113" s="1008"/>
      <c r="AE113" s="1009"/>
      <c r="AF113" s="1010">
        <v>2801064</v>
      </c>
      <c r="AG113" s="1008"/>
      <c r="AH113" s="1008"/>
      <c r="AI113" s="1008"/>
      <c r="AJ113" s="1009"/>
      <c r="AK113" s="1010">
        <v>3031339</v>
      </c>
      <c r="AL113" s="1008"/>
      <c r="AM113" s="1008"/>
      <c r="AN113" s="1008"/>
      <c r="AO113" s="1009"/>
      <c r="AP113" s="1011">
        <v>10.3</v>
      </c>
      <c r="AQ113" s="1012"/>
      <c r="AR113" s="1012"/>
      <c r="AS113" s="1012"/>
      <c r="AT113" s="1013"/>
      <c r="AU113" s="1021"/>
      <c r="AV113" s="1022"/>
      <c r="AW113" s="1022"/>
      <c r="AX113" s="1022"/>
      <c r="AY113" s="1022"/>
      <c r="AZ113" s="897" t="s">
        <v>456</v>
      </c>
      <c r="BA113" s="832"/>
      <c r="BB113" s="832"/>
      <c r="BC113" s="832"/>
      <c r="BD113" s="832"/>
      <c r="BE113" s="832"/>
      <c r="BF113" s="832"/>
      <c r="BG113" s="832"/>
      <c r="BH113" s="832"/>
      <c r="BI113" s="832"/>
      <c r="BJ113" s="832"/>
      <c r="BK113" s="832"/>
      <c r="BL113" s="832"/>
      <c r="BM113" s="832"/>
      <c r="BN113" s="832"/>
      <c r="BO113" s="832"/>
      <c r="BP113" s="833"/>
      <c r="BQ113" s="898">
        <v>1272127</v>
      </c>
      <c r="BR113" s="899"/>
      <c r="BS113" s="899"/>
      <c r="BT113" s="899"/>
      <c r="BU113" s="899"/>
      <c r="BV113" s="899">
        <v>1272624</v>
      </c>
      <c r="BW113" s="899"/>
      <c r="BX113" s="899"/>
      <c r="BY113" s="899"/>
      <c r="BZ113" s="899"/>
      <c r="CA113" s="899">
        <v>1481120</v>
      </c>
      <c r="CB113" s="899"/>
      <c r="CC113" s="899"/>
      <c r="CD113" s="899"/>
      <c r="CE113" s="899"/>
      <c r="CF113" s="960">
        <v>5</v>
      </c>
      <c r="CG113" s="961"/>
      <c r="CH113" s="961"/>
      <c r="CI113" s="961"/>
      <c r="CJ113" s="961"/>
      <c r="CK113" s="1016"/>
      <c r="CL113" s="903"/>
      <c r="CM113" s="906" t="s">
        <v>457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458</v>
      </c>
      <c r="DH113" s="862"/>
      <c r="DI113" s="862"/>
      <c r="DJ113" s="862"/>
      <c r="DK113" s="863"/>
      <c r="DL113" s="864" t="s">
        <v>458</v>
      </c>
      <c r="DM113" s="862"/>
      <c r="DN113" s="862"/>
      <c r="DO113" s="862"/>
      <c r="DP113" s="863"/>
      <c r="DQ113" s="864" t="s">
        <v>424</v>
      </c>
      <c r="DR113" s="862"/>
      <c r="DS113" s="862"/>
      <c r="DT113" s="862"/>
      <c r="DU113" s="863"/>
      <c r="DV113" s="909" t="s">
        <v>458</v>
      </c>
      <c r="DW113" s="910"/>
      <c r="DX113" s="910"/>
      <c r="DY113" s="910"/>
      <c r="DZ113" s="911"/>
    </row>
    <row r="114" spans="1:130" s="247" customFormat="1" ht="26.25" customHeight="1" x14ac:dyDescent="0.15">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294872</v>
      </c>
      <c r="AB114" s="862"/>
      <c r="AC114" s="862"/>
      <c r="AD114" s="862"/>
      <c r="AE114" s="863"/>
      <c r="AF114" s="864">
        <v>200908</v>
      </c>
      <c r="AG114" s="862"/>
      <c r="AH114" s="862"/>
      <c r="AI114" s="862"/>
      <c r="AJ114" s="863"/>
      <c r="AK114" s="864">
        <v>250511</v>
      </c>
      <c r="AL114" s="862"/>
      <c r="AM114" s="862"/>
      <c r="AN114" s="862"/>
      <c r="AO114" s="863"/>
      <c r="AP114" s="909">
        <v>0.8</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6236635</v>
      </c>
      <c r="BR114" s="899"/>
      <c r="BS114" s="899"/>
      <c r="BT114" s="899"/>
      <c r="BU114" s="899"/>
      <c r="BV114" s="899">
        <v>6000770</v>
      </c>
      <c r="BW114" s="899"/>
      <c r="BX114" s="899"/>
      <c r="BY114" s="899"/>
      <c r="BZ114" s="899"/>
      <c r="CA114" s="899">
        <v>5981700</v>
      </c>
      <c r="CB114" s="899"/>
      <c r="CC114" s="899"/>
      <c r="CD114" s="899"/>
      <c r="CE114" s="899"/>
      <c r="CF114" s="960">
        <v>20.3</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458</v>
      </c>
      <c r="DH114" s="862"/>
      <c r="DI114" s="862"/>
      <c r="DJ114" s="862"/>
      <c r="DK114" s="863"/>
      <c r="DL114" s="864" t="s">
        <v>139</v>
      </c>
      <c r="DM114" s="862"/>
      <c r="DN114" s="862"/>
      <c r="DO114" s="862"/>
      <c r="DP114" s="863"/>
      <c r="DQ114" s="864" t="s">
        <v>397</v>
      </c>
      <c r="DR114" s="862"/>
      <c r="DS114" s="862"/>
      <c r="DT114" s="862"/>
      <c r="DU114" s="863"/>
      <c r="DV114" s="909" t="s">
        <v>448</v>
      </c>
      <c r="DW114" s="910"/>
      <c r="DX114" s="910"/>
      <c r="DY114" s="910"/>
      <c r="DZ114" s="911"/>
    </row>
    <row r="115" spans="1:130" s="247" customFormat="1" ht="26.25" customHeight="1" x14ac:dyDescent="0.15">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100421</v>
      </c>
      <c r="AB115" s="1008"/>
      <c r="AC115" s="1008"/>
      <c r="AD115" s="1008"/>
      <c r="AE115" s="1009"/>
      <c r="AF115" s="1010">
        <v>82612</v>
      </c>
      <c r="AG115" s="1008"/>
      <c r="AH115" s="1008"/>
      <c r="AI115" s="1008"/>
      <c r="AJ115" s="1009"/>
      <c r="AK115" s="1010">
        <v>81366</v>
      </c>
      <c r="AL115" s="1008"/>
      <c r="AM115" s="1008"/>
      <c r="AN115" s="1008"/>
      <c r="AO115" s="1009"/>
      <c r="AP115" s="1011">
        <v>0.3</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v>12496</v>
      </c>
      <c r="BR115" s="899"/>
      <c r="BS115" s="899"/>
      <c r="BT115" s="899"/>
      <c r="BU115" s="899"/>
      <c r="BV115" s="899">
        <v>12999</v>
      </c>
      <c r="BW115" s="899"/>
      <c r="BX115" s="899"/>
      <c r="BY115" s="899"/>
      <c r="BZ115" s="899"/>
      <c r="CA115" s="899">
        <v>12653</v>
      </c>
      <c r="CB115" s="899"/>
      <c r="CC115" s="899"/>
      <c r="CD115" s="899"/>
      <c r="CE115" s="899"/>
      <c r="CF115" s="960">
        <v>0</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458</v>
      </c>
      <c r="DH115" s="862"/>
      <c r="DI115" s="862"/>
      <c r="DJ115" s="862"/>
      <c r="DK115" s="863"/>
      <c r="DL115" s="864" t="s">
        <v>424</v>
      </c>
      <c r="DM115" s="862"/>
      <c r="DN115" s="862"/>
      <c r="DO115" s="862"/>
      <c r="DP115" s="863"/>
      <c r="DQ115" s="864" t="s">
        <v>448</v>
      </c>
      <c r="DR115" s="862"/>
      <c r="DS115" s="862"/>
      <c r="DT115" s="862"/>
      <c r="DU115" s="863"/>
      <c r="DV115" s="909" t="s">
        <v>458</v>
      </c>
      <c r="DW115" s="910"/>
      <c r="DX115" s="910"/>
      <c r="DY115" s="910"/>
      <c r="DZ115" s="911"/>
    </row>
    <row r="116" spans="1:130" s="247" customFormat="1" ht="26.25" customHeight="1" x14ac:dyDescent="0.15">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3316</v>
      </c>
      <c r="AB116" s="862"/>
      <c r="AC116" s="862"/>
      <c r="AD116" s="862"/>
      <c r="AE116" s="863"/>
      <c r="AF116" s="864">
        <v>2058</v>
      </c>
      <c r="AG116" s="862"/>
      <c r="AH116" s="862"/>
      <c r="AI116" s="862"/>
      <c r="AJ116" s="863"/>
      <c r="AK116" s="864">
        <v>951</v>
      </c>
      <c r="AL116" s="862"/>
      <c r="AM116" s="862"/>
      <c r="AN116" s="862"/>
      <c r="AO116" s="863"/>
      <c r="AP116" s="909">
        <v>0</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448</v>
      </c>
      <c r="BR116" s="899"/>
      <c r="BS116" s="899"/>
      <c r="BT116" s="899"/>
      <c r="BU116" s="899"/>
      <c r="BV116" s="899" t="s">
        <v>424</v>
      </c>
      <c r="BW116" s="899"/>
      <c r="BX116" s="899"/>
      <c r="BY116" s="899"/>
      <c r="BZ116" s="899"/>
      <c r="CA116" s="899" t="s">
        <v>424</v>
      </c>
      <c r="CB116" s="899"/>
      <c r="CC116" s="899"/>
      <c r="CD116" s="899"/>
      <c r="CE116" s="899"/>
      <c r="CF116" s="960" t="s">
        <v>139</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47500</v>
      </c>
      <c r="DH116" s="862"/>
      <c r="DI116" s="862"/>
      <c r="DJ116" s="862"/>
      <c r="DK116" s="863"/>
      <c r="DL116" s="864">
        <v>28000</v>
      </c>
      <c r="DM116" s="862"/>
      <c r="DN116" s="862"/>
      <c r="DO116" s="862"/>
      <c r="DP116" s="863"/>
      <c r="DQ116" s="864">
        <v>7500</v>
      </c>
      <c r="DR116" s="862"/>
      <c r="DS116" s="862"/>
      <c r="DT116" s="862"/>
      <c r="DU116" s="863"/>
      <c r="DV116" s="909">
        <v>0</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9760350</v>
      </c>
      <c r="AB117" s="994"/>
      <c r="AC117" s="994"/>
      <c r="AD117" s="994"/>
      <c r="AE117" s="995"/>
      <c r="AF117" s="996">
        <v>9150715</v>
      </c>
      <c r="AG117" s="994"/>
      <c r="AH117" s="994"/>
      <c r="AI117" s="994"/>
      <c r="AJ117" s="995"/>
      <c r="AK117" s="996">
        <v>9571445</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458</v>
      </c>
      <c r="BR117" s="899"/>
      <c r="BS117" s="899"/>
      <c r="BT117" s="899"/>
      <c r="BU117" s="899"/>
      <c r="BV117" s="899" t="s">
        <v>458</v>
      </c>
      <c r="BW117" s="899"/>
      <c r="BX117" s="899"/>
      <c r="BY117" s="899"/>
      <c r="BZ117" s="899"/>
      <c r="CA117" s="899" t="s">
        <v>397</v>
      </c>
      <c r="CB117" s="899"/>
      <c r="CC117" s="899"/>
      <c r="CD117" s="899"/>
      <c r="CE117" s="899"/>
      <c r="CF117" s="960" t="s">
        <v>397</v>
      </c>
      <c r="CG117" s="961"/>
      <c r="CH117" s="961"/>
      <c r="CI117" s="961"/>
      <c r="CJ117" s="961"/>
      <c r="CK117" s="1016"/>
      <c r="CL117" s="90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397</v>
      </c>
      <c r="DH117" s="862"/>
      <c r="DI117" s="862"/>
      <c r="DJ117" s="862"/>
      <c r="DK117" s="863"/>
      <c r="DL117" s="864" t="s">
        <v>458</v>
      </c>
      <c r="DM117" s="862"/>
      <c r="DN117" s="862"/>
      <c r="DO117" s="862"/>
      <c r="DP117" s="863"/>
      <c r="DQ117" s="864" t="s">
        <v>458</v>
      </c>
      <c r="DR117" s="862"/>
      <c r="DS117" s="862"/>
      <c r="DT117" s="862"/>
      <c r="DU117" s="863"/>
      <c r="DV117" s="909" t="s">
        <v>458</v>
      </c>
      <c r="DW117" s="910"/>
      <c r="DX117" s="910"/>
      <c r="DY117" s="910"/>
      <c r="DZ117" s="911"/>
    </row>
    <row r="118" spans="1:130" s="247" customFormat="1" ht="26.25" customHeight="1" x14ac:dyDescent="0.15">
      <c r="A118" s="986" t="s">
        <v>442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440</v>
      </c>
      <c r="AB118" s="987"/>
      <c r="AC118" s="987"/>
      <c r="AD118" s="987"/>
      <c r="AE118" s="988"/>
      <c r="AF118" s="989" t="s">
        <v>310</v>
      </c>
      <c r="AG118" s="987"/>
      <c r="AH118" s="987"/>
      <c r="AI118" s="987"/>
      <c r="AJ118" s="988"/>
      <c r="AK118" s="989" t="s">
        <v>309</v>
      </c>
      <c r="AL118" s="987"/>
      <c r="AM118" s="987"/>
      <c r="AN118" s="987"/>
      <c r="AO118" s="988"/>
      <c r="AP118" s="990" t="s">
        <v>441</v>
      </c>
      <c r="AQ118" s="991"/>
      <c r="AR118" s="991"/>
      <c r="AS118" s="991"/>
      <c r="AT118" s="992"/>
      <c r="AU118" s="1021"/>
      <c r="AV118" s="1022"/>
      <c r="AW118" s="1022"/>
      <c r="AX118" s="1022"/>
      <c r="AY118" s="1022"/>
      <c r="AZ118" s="964" t="s">
        <v>471</v>
      </c>
      <c r="BA118" s="965"/>
      <c r="BB118" s="965"/>
      <c r="BC118" s="965"/>
      <c r="BD118" s="965"/>
      <c r="BE118" s="965"/>
      <c r="BF118" s="965"/>
      <c r="BG118" s="965"/>
      <c r="BH118" s="965"/>
      <c r="BI118" s="965"/>
      <c r="BJ118" s="965"/>
      <c r="BK118" s="965"/>
      <c r="BL118" s="965"/>
      <c r="BM118" s="965"/>
      <c r="BN118" s="965"/>
      <c r="BO118" s="965"/>
      <c r="BP118" s="966"/>
      <c r="BQ118" s="967" t="s">
        <v>458</v>
      </c>
      <c r="BR118" s="930"/>
      <c r="BS118" s="930"/>
      <c r="BT118" s="930"/>
      <c r="BU118" s="930"/>
      <c r="BV118" s="930" t="s">
        <v>424</v>
      </c>
      <c r="BW118" s="930"/>
      <c r="BX118" s="930"/>
      <c r="BY118" s="930"/>
      <c r="BZ118" s="930"/>
      <c r="CA118" s="930" t="s">
        <v>424</v>
      </c>
      <c r="CB118" s="930"/>
      <c r="CC118" s="930"/>
      <c r="CD118" s="930"/>
      <c r="CE118" s="930"/>
      <c r="CF118" s="960" t="s">
        <v>458</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139</v>
      </c>
      <c r="DH118" s="862"/>
      <c r="DI118" s="862"/>
      <c r="DJ118" s="862"/>
      <c r="DK118" s="863"/>
      <c r="DL118" s="864" t="s">
        <v>424</v>
      </c>
      <c r="DM118" s="862"/>
      <c r="DN118" s="862"/>
      <c r="DO118" s="862"/>
      <c r="DP118" s="863"/>
      <c r="DQ118" s="864" t="s">
        <v>458</v>
      </c>
      <c r="DR118" s="862"/>
      <c r="DS118" s="862"/>
      <c r="DT118" s="862"/>
      <c r="DU118" s="863"/>
      <c r="DV118" s="909" t="s">
        <v>424</v>
      </c>
      <c r="DW118" s="910"/>
      <c r="DX118" s="910"/>
      <c r="DY118" s="910"/>
      <c r="DZ118" s="911"/>
    </row>
    <row r="119" spans="1:130" s="247" customFormat="1" ht="26.25" customHeight="1" x14ac:dyDescent="0.15">
      <c r="A119" s="900" t="s">
        <v>445</v>
      </c>
      <c r="B119" s="901"/>
      <c r="C119" s="976" t="s">
        <v>446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56422</v>
      </c>
      <c r="AB119" s="980"/>
      <c r="AC119" s="980"/>
      <c r="AD119" s="980"/>
      <c r="AE119" s="981"/>
      <c r="AF119" s="982">
        <v>56421</v>
      </c>
      <c r="AG119" s="980"/>
      <c r="AH119" s="980"/>
      <c r="AI119" s="980"/>
      <c r="AJ119" s="981"/>
      <c r="AK119" s="982">
        <v>56422</v>
      </c>
      <c r="AL119" s="980"/>
      <c r="AM119" s="980"/>
      <c r="AN119" s="980"/>
      <c r="AO119" s="981"/>
      <c r="AP119" s="983">
        <v>0.2</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473</v>
      </c>
      <c r="BP119" s="963"/>
      <c r="BQ119" s="967">
        <v>116073524</v>
      </c>
      <c r="BR119" s="930"/>
      <c r="BS119" s="930"/>
      <c r="BT119" s="930"/>
      <c r="BU119" s="930"/>
      <c r="BV119" s="930">
        <v>117119035</v>
      </c>
      <c r="BW119" s="930"/>
      <c r="BX119" s="930"/>
      <c r="BY119" s="930"/>
      <c r="BZ119" s="930"/>
      <c r="CA119" s="930">
        <v>117268706</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4499</v>
      </c>
      <c r="DH119" s="845"/>
      <c r="DI119" s="845"/>
      <c r="DJ119" s="845"/>
      <c r="DK119" s="846"/>
      <c r="DL119" s="847" t="s">
        <v>424</v>
      </c>
      <c r="DM119" s="845"/>
      <c r="DN119" s="845"/>
      <c r="DO119" s="845"/>
      <c r="DP119" s="846"/>
      <c r="DQ119" s="847" t="s">
        <v>139</v>
      </c>
      <c r="DR119" s="845"/>
      <c r="DS119" s="845"/>
      <c r="DT119" s="845"/>
      <c r="DU119" s="846"/>
      <c r="DV119" s="933" t="s">
        <v>139</v>
      </c>
      <c r="DW119" s="934"/>
      <c r="DX119" s="934"/>
      <c r="DY119" s="934"/>
      <c r="DZ119" s="935"/>
    </row>
    <row r="120" spans="1:130" s="247" customFormat="1" ht="26.25" customHeight="1" x14ac:dyDescent="0.15">
      <c r="A120" s="902"/>
      <c r="B120" s="903"/>
      <c r="C120" s="906" t="s">
        <v>450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139</v>
      </c>
      <c r="AB120" s="862"/>
      <c r="AC120" s="862"/>
      <c r="AD120" s="862"/>
      <c r="AE120" s="863"/>
      <c r="AF120" s="864" t="s">
        <v>139</v>
      </c>
      <c r="AG120" s="862"/>
      <c r="AH120" s="862"/>
      <c r="AI120" s="862"/>
      <c r="AJ120" s="863"/>
      <c r="AK120" s="864" t="s">
        <v>139</v>
      </c>
      <c r="AL120" s="862"/>
      <c r="AM120" s="862"/>
      <c r="AN120" s="862"/>
      <c r="AO120" s="863"/>
      <c r="AP120" s="909" t="s">
        <v>424</v>
      </c>
      <c r="AQ120" s="910"/>
      <c r="AR120" s="910"/>
      <c r="AS120" s="910"/>
      <c r="AT120" s="911"/>
      <c r="AU120" s="968" t="s">
        <v>475</v>
      </c>
      <c r="AV120" s="969"/>
      <c r="AW120" s="969"/>
      <c r="AX120" s="969"/>
      <c r="AY120" s="970"/>
      <c r="AZ120" s="945" t="s">
        <v>476</v>
      </c>
      <c r="BA120" s="890"/>
      <c r="BB120" s="890"/>
      <c r="BC120" s="890"/>
      <c r="BD120" s="890"/>
      <c r="BE120" s="890"/>
      <c r="BF120" s="890"/>
      <c r="BG120" s="890"/>
      <c r="BH120" s="890"/>
      <c r="BI120" s="890"/>
      <c r="BJ120" s="890"/>
      <c r="BK120" s="890"/>
      <c r="BL120" s="890"/>
      <c r="BM120" s="890"/>
      <c r="BN120" s="890"/>
      <c r="BO120" s="890"/>
      <c r="BP120" s="891"/>
      <c r="BQ120" s="946">
        <v>18017589</v>
      </c>
      <c r="BR120" s="927"/>
      <c r="BS120" s="927"/>
      <c r="BT120" s="927"/>
      <c r="BU120" s="927"/>
      <c r="BV120" s="927">
        <v>18604853</v>
      </c>
      <c r="BW120" s="927"/>
      <c r="BX120" s="927"/>
      <c r="BY120" s="927"/>
      <c r="BZ120" s="927"/>
      <c r="CA120" s="927">
        <v>16468515</v>
      </c>
      <c r="CB120" s="927"/>
      <c r="CC120" s="927"/>
      <c r="CD120" s="927"/>
      <c r="CE120" s="927"/>
      <c r="CF120" s="951">
        <v>55.9</v>
      </c>
      <c r="CG120" s="952"/>
      <c r="CH120" s="952"/>
      <c r="CI120" s="952"/>
      <c r="CJ120" s="952"/>
      <c r="CK120" s="953" t="s">
        <v>477</v>
      </c>
      <c r="CL120" s="937"/>
      <c r="CM120" s="937"/>
      <c r="CN120" s="937"/>
      <c r="CO120" s="938"/>
      <c r="CP120" s="957" t="s">
        <v>478</v>
      </c>
      <c r="CQ120" s="958"/>
      <c r="CR120" s="958"/>
      <c r="CS120" s="958"/>
      <c r="CT120" s="958"/>
      <c r="CU120" s="958"/>
      <c r="CV120" s="958"/>
      <c r="CW120" s="958"/>
      <c r="CX120" s="958"/>
      <c r="CY120" s="958"/>
      <c r="CZ120" s="958"/>
      <c r="DA120" s="958"/>
      <c r="DB120" s="958"/>
      <c r="DC120" s="958"/>
      <c r="DD120" s="958"/>
      <c r="DE120" s="958"/>
      <c r="DF120" s="959"/>
      <c r="DG120" s="946">
        <v>21881164</v>
      </c>
      <c r="DH120" s="927"/>
      <c r="DI120" s="927"/>
      <c r="DJ120" s="927"/>
      <c r="DK120" s="927"/>
      <c r="DL120" s="927">
        <v>20879972</v>
      </c>
      <c r="DM120" s="927"/>
      <c r="DN120" s="927"/>
      <c r="DO120" s="927"/>
      <c r="DP120" s="927"/>
      <c r="DQ120" s="927">
        <v>20637942</v>
      </c>
      <c r="DR120" s="927"/>
      <c r="DS120" s="927"/>
      <c r="DT120" s="927"/>
      <c r="DU120" s="927"/>
      <c r="DV120" s="928">
        <v>70</v>
      </c>
      <c r="DW120" s="928"/>
      <c r="DX120" s="928"/>
      <c r="DY120" s="928"/>
      <c r="DZ120" s="929"/>
    </row>
    <row r="121" spans="1:130" s="247" customFormat="1" ht="26.25" customHeight="1" x14ac:dyDescent="0.15">
      <c r="A121" s="902"/>
      <c r="B121" s="903"/>
      <c r="C121" s="948" t="s">
        <v>479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424</v>
      </c>
      <c r="AB121" s="862"/>
      <c r="AC121" s="862"/>
      <c r="AD121" s="862"/>
      <c r="AE121" s="863"/>
      <c r="AF121" s="864" t="s">
        <v>397</v>
      </c>
      <c r="AG121" s="862"/>
      <c r="AH121" s="862"/>
      <c r="AI121" s="862"/>
      <c r="AJ121" s="863"/>
      <c r="AK121" s="864" t="s">
        <v>139</v>
      </c>
      <c r="AL121" s="862"/>
      <c r="AM121" s="862"/>
      <c r="AN121" s="862"/>
      <c r="AO121" s="863"/>
      <c r="AP121" s="909" t="s">
        <v>424</v>
      </c>
      <c r="AQ121" s="910"/>
      <c r="AR121" s="910"/>
      <c r="AS121" s="910"/>
      <c r="AT121" s="911"/>
      <c r="AU121" s="971"/>
      <c r="AV121" s="972"/>
      <c r="AW121" s="972"/>
      <c r="AX121" s="972"/>
      <c r="AY121" s="973"/>
      <c r="AZ121" s="897" t="s">
        <v>480</v>
      </c>
      <c r="BA121" s="832"/>
      <c r="BB121" s="832"/>
      <c r="BC121" s="832"/>
      <c r="BD121" s="832"/>
      <c r="BE121" s="832"/>
      <c r="BF121" s="832"/>
      <c r="BG121" s="832"/>
      <c r="BH121" s="832"/>
      <c r="BI121" s="832"/>
      <c r="BJ121" s="832"/>
      <c r="BK121" s="832"/>
      <c r="BL121" s="832"/>
      <c r="BM121" s="832"/>
      <c r="BN121" s="832"/>
      <c r="BO121" s="832"/>
      <c r="BP121" s="833"/>
      <c r="BQ121" s="898">
        <v>11114200</v>
      </c>
      <c r="BR121" s="899"/>
      <c r="BS121" s="899"/>
      <c r="BT121" s="899"/>
      <c r="BU121" s="899"/>
      <c r="BV121" s="899">
        <v>12073023</v>
      </c>
      <c r="BW121" s="899"/>
      <c r="BX121" s="899"/>
      <c r="BY121" s="899"/>
      <c r="BZ121" s="899"/>
      <c r="CA121" s="899">
        <v>12664466</v>
      </c>
      <c r="CB121" s="899"/>
      <c r="CC121" s="899"/>
      <c r="CD121" s="899"/>
      <c r="CE121" s="899"/>
      <c r="CF121" s="960">
        <v>43</v>
      </c>
      <c r="CG121" s="961"/>
      <c r="CH121" s="961"/>
      <c r="CI121" s="961"/>
      <c r="CJ121" s="961"/>
      <c r="CK121" s="954"/>
      <c r="CL121" s="940"/>
      <c r="CM121" s="940"/>
      <c r="CN121" s="940"/>
      <c r="CO121" s="941"/>
      <c r="CP121" s="920" t="s">
        <v>413</v>
      </c>
      <c r="CQ121" s="921"/>
      <c r="CR121" s="921"/>
      <c r="CS121" s="921"/>
      <c r="CT121" s="921"/>
      <c r="CU121" s="921"/>
      <c r="CV121" s="921"/>
      <c r="CW121" s="921"/>
      <c r="CX121" s="921"/>
      <c r="CY121" s="921"/>
      <c r="CZ121" s="921"/>
      <c r="DA121" s="921"/>
      <c r="DB121" s="921"/>
      <c r="DC121" s="921"/>
      <c r="DD121" s="921"/>
      <c r="DE121" s="921"/>
      <c r="DF121" s="922"/>
      <c r="DG121" s="898">
        <v>8548579</v>
      </c>
      <c r="DH121" s="899"/>
      <c r="DI121" s="899"/>
      <c r="DJ121" s="899"/>
      <c r="DK121" s="899"/>
      <c r="DL121" s="899">
        <v>8199968</v>
      </c>
      <c r="DM121" s="899"/>
      <c r="DN121" s="899"/>
      <c r="DO121" s="899"/>
      <c r="DP121" s="899"/>
      <c r="DQ121" s="899">
        <v>7798371</v>
      </c>
      <c r="DR121" s="899"/>
      <c r="DS121" s="899"/>
      <c r="DT121" s="899"/>
      <c r="DU121" s="899"/>
      <c r="DV121" s="876">
        <v>26.5</v>
      </c>
      <c r="DW121" s="876"/>
      <c r="DX121" s="876"/>
      <c r="DY121" s="876"/>
      <c r="DZ121" s="877"/>
    </row>
    <row r="122" spans="1:130" s="247" customFormat="1" ht="26.25" customHeight="1" x14ac:dyDescent="0.15">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139</v>
      </c>
      <c r="AB122" s="862"/>
      <c r="AC122" s="862"/>
      <c r="AD122" s="862"/>
      <c r="AE122" s="863"/>
      <c r="AF122" s="864" t="s">
        <v>139</v>
      </c>
      <c r="AG122" s="862"/>
      <c r="AH122" s="862"/>
      <c r="AI122" s="862"/>
      <c r="AJ122" s="863"/>
      <c r="AK122" s="864" t="s">
        <v>139</v>
      </c>
      <c r="AL122" s="862"/>
      <c r="AM122" s="862"/>
      <c r="AN122" s="862"/>
      <c r="AO122" s="863"/>
      <c r="AP122" s="909" t="s">
        <v>424</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76061656</v>
      </c>
      <c r="BR122" s="930"/>
      <c r="BS122" s="930"/>
      <c r="BT122" s="930"/>
      <c r="BU122" s="930"/>
      <c r="BV122" s="930">
        <v>77861895</v>
      </c>
      <c r="BW122" s="930"/>
      <c r="BX122" s="930"/>
      <c r="BY122" s="930"/>
      <c r="BZ122" s="930"/>
      <c r="CA122" s="930">
        <v>78545405</v>
      </c>
      <c r="CB122" s="930"/>
      <c r="CC122" s="930"/>
      <c r="CD122" s="930"/>
      <c r="CE122" s="930"/>
      <c r="CF122" s="931">
        <v>266.5</v>
      </c>
      <c r="CG122" s="932"/>
      <c r="CH122" s="932"/>
      <c r="CI122" s="932"/>
      <c r="CJ122" s="932"/>
      <c r="CK122" s="954"/>
      <c r="CL122" s="940"/>
      <c r="CM122" s="940"/>
      <c r="CN122" s="940"/>
      <c r="CO122" s="941"/>
      <c r="CP122" s="920" t="s">
        <v>417</v>
      </c>
      <c r="CQ122" s="921"/>
      <c r="CR122" s="921"/>
      <c r="CS122" s="921"/>
      <c r="CT122" s="921"/>
      <c r="CU122" s="921"/>
      <c r="CV122" s="921"/>
      <c r="CW122" s="921"/>
      <c r="CX122" s="921"/>
      <c r="CY122" s="921"/>
      <c r="CZ122" s="921"/>
      <c r="DA122" s="921"/>
      <c r="DB122" s="921"/>
      <c r="DC122" s="921"/>
      <c r="DD122" s="921"/>
      <c r="DE122" s="921"/>
      <c r="DF122" s="922"/>
      <c r="DG122" s="898">
        <v>6496553</v>
      </c>
      <c r="DH122" s="899"/>
      <c r="DI122" s="899"/>
      <c r="DJ122" s="899"/>
      <c r="DK122" s="899"/>
      <c r="DL122" s="899">
        <v>6300193</v>
      </c>
      <c r="DM122" s="899"/>
      <c r="DN122" s="899"/>
      <c r="DO122" s="899"/>
      <c r="DP122" s="899"/>
      <c r="DQ122" s="899">
        <v>6092131</v>
      </c>
      <c r="DR122" s="899"/>
      <c r="DS122" s="899"/>
      <c r="DT122" s="899"/>
      <c r="DU122" s="899"/>
      <c r="DV122" s="876">
        <v>20.7</v>
      </c>
      <c r="DW122" s="876"/>
      <c r="DX122" s="876"/>
      <c r="DY122" s="876"/>
      <c r="DZ122" s="877"/>
    </row>
    <row r="123" spans="1:130" s="247" customFormat="1" ht="26.25" customHeight="1" x14ac:dyDescent="0.15">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36330</v>
      </c>
      <c r="AB123" s="862"/>
      <c r="AC123" s="862"/>
      <c r="AD123" s="862"/>
      <c r="AE123" s="863"/>
      <c r="AF123" s="864">
        <v>19500</v>
      </c>
      <c r="AG123" s="862"/>
      <c r="AH123" s="862"/>
      <c r="AI123" s="862"/>
      <c r="AJ123" s="863"/>
      <c r="AK123" s="864">
        <v>20500</v>
      </c>
      <c r="AL123" s="862"/>
      <c r="AM123" s="862"/>
      <c r="AN123" s="862"/>
      <c r="AO123" s="863"/>
      <c r="AP123" s="909">
        <v>0.1</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482</v>
      </c>
      <c r="BP123" s="963"/>
      <c r="BQ123" s="917">
        <v>105193445</v>
      </c>
      <c r="BR123" s="918"/>
      <c r="BS123" s="918"/>
      <c r="BT123" s="918"/>
      <c r="BU123" s="918"/>
      <c r="BV123" s="918">
        <v>108539771</v>
      </c>
      <c r="BW123" s="918"/>
      <c r="BX123" s="918"/>
      <c r="BY123" s="918"/>
      <c r="BZ123" s="918"/>
      <c r="CA123" s="918">
        <v>107678386</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v>1383041</v>
      </c>
      <c r="DH123" s="862"/>
      <c r="DI123" s="862"/>
      <c r="DJ123" s="862"/>
      <c r="DK123" s="863"/>
      <c r="DL123" s="864">
        <v>1504315</v>
      </c>
      <c r="DM123" s="862"/>
      <c r="DN123" s="862"/>
      <c r="DO123" s="862"/>
      <c r="DP123" s="863"/>
      <c r="DQ123" s="864">
        <v>1599289</v>
      </c>
      <c r="DR123" s="862"/>
      <c r="DS123" s="862"/>
      <c r="DT123" s="862"/>
      <c r="DU123" s="863"/>
      <c r="DV123" s="909">
        <v>5.4</v>
      </c>
      <c r="DW123" s="910"/>
      <c r="DX123" s="910"/>
      <c r="DY123" s="910"/>
      <c r="DZ123" s="911"/>
    </row>
    <row r="124" spans="1:130" s="247" customFormat="1" ht="26.25" customHeight="1" thickBot="1" x14ac:dyDescent="0.2">
      <c r="A124" s="902"/>
      <c r="B124" s="90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139</v>
      </c>
      <c r="AB124" s="862"/>
      <c r="AC124" s="862"/>
      <c r="AD124" s="862"/>
      <c r="AE124" s="863"/>
      <c r="AF124" s="864" t="s">
        <v>424</v>
      </c>
      <c r="AG124" s="862"/>
      <c r="AH124" s="862"/>
      <c r="AI124" s="862"/>
      <c r="AJ124" s="863"/>
      <c r="AK124" s="864" t="s">
        <v>139</v>
      </c>
      <c r="AL124" s="862"/>
      <c r="AM124" s="862"/>
      <c r="AN124" s="862"/>
      <c r="AO124" s="863"/>
      <c r="AP124" s="909" t="s">
        <v>139</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36.200000000000003</v>
      </c>
      <c r="BR124" s="916"/>
      <c r="BS124" s="916"/>
      <c r="BT124" s="916"/>
      <c r="BU124" s="916"/>
      <c r="BV124" s="916">
        <v>28.8</v>
      </c>
      <c r="BW124" s="916"/>
      <c r="BX124" s="916"/>
      <c r="BY124" s="916"/>
      <c r="BZ124" s="916"/>
      <c r="CA124" s="916">
        <v>32.5</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v>860040</v>
      </c>
      <c r="DH124" s="845"/>
      <c r="DI124" s="845"/>
      <c r="DJ124" s="845"/>
      <c r="DK124" s="846"/>
      <c r="DL124" s="847">
        <v>1060653</v>
      </c>
      <c r="DM124" s="845"/>
      <c r="DN124" s="845"/>
      <c r="DO124" s="845"/>
      <c r="DP124" s="846"/>
      <c r="DQ124" s="847">
        <v>1456555</v>
      </c>
      <c r="DR124" s="845"/>
      <c r="DS124" s="845"/>
      <c r="DT124" s="845"/>
      <c r="DU124" s="846"/>
      <c r="DV124" s="933">
        <v>4.9000000000000004</v>
      </c>
      <c r="DW124" s="934"/>
      <c r="DX124" s="934"/>
      <c r="DY124" s="934"/>
      <c r="DZ124" s="935"/>
    </row>
    <row r="125" spans="1:130" s="247" customFormat="1" ht="26.25" customHeight="1" x14ac:dyDescent="0.15">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424</v>
      </c>
      <c r="AB125" s="862"/>
      <c r="AC125" s="862"/>
      <c r="AD125" s="862"/>
      <c r="AE125" s="863"/>
      <c r="AF125" s="864" t="s">
        <v>424</v>
      </c>
      <c r="AG125" s="862"/>
      <c r="AH125" s="862"/>
      <c r="AI125" s="862"/>
      <c r="AJ125" s="863"/>
      <c r="AK125" s="864" t="s">
        <v>139</v>
      </c>
      <c r="AL125" s="862"/>
      <c r="AM125" s="862"/>
      <c r="AN125" s="862"/>
      <c r="AO125" s="863"/>
      <c r="AP125" s="909" t="s">
        <v>139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424</v>
      </c>
      <c r="DH125" s="927"/>
      <c r="DI125" s="927"/>
      <c r="DJ125" s="927"/>
      <c r="DK125" s="927"/>
      <c r="DL125" s="927" t="s">
        <v>424</v>
      </c>
      <c r="DM125" s="927"/>
      <c r="DN125" s="927"/>
      <c r="DO125" s="927"/>
      <c r="DP125" s="927"/>
      <c r="DQ125" s="927" t="s">
        <v>424</v>
      </c>
      <c r="DR125" s="927"/>
      <c r="DS125" s="927"/>
      <c r="DT125" s="927"/>
      <c r="DU125" s="927"/>
      <c r="DV125" s="928" t="s">
        <v>424</v>
      </c>
      <c r="DW125" s="928"/>
      <c r="DX125" s="928"/>
      <c r="DY125" s="928"/>
      <c r="DZ125" s="929"/>
    </row>
    <row r="126" spans="1:130" s="247" customFormat="1" ht="26.25" customHeight="1" thickBot="1" x14ac:dyDescent="0.2">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5228</v>
      </c>
      <c r="AB126" s="862"/>
      <c r="AC126" s="862"/>
      <c r="AD126" s="862"/>
      <c r="AE126" s="863"/>
      <c r="AF126" s="864">
        <v>4990</v>
      </c>
      <c r="AG126" s="862"/>
      <c r="AH126" s="862"/>
      <c r="AI126" s="862"/>
      <c r="AJ126" s="863"/>
      <c r="AK126" s="864">
        <v>783</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424</v>
      </c>
      <c r="DH126" s="899"/>
      <c r="DI126" s="899"/>
      <c r="DJ126" s="899"/>
      <c r="DK126" s="899"/>
      <c r="DL126" s="899" t="s">
        <v>139</v>
      </c>
      <c r="DM126" s="899"/>
      <c r="DN126" s="899"/>
      <c r="DO126" s="899"/>
      <c r="DP126" s="899"/>
      <c r="DQ126" s="899" t="s">
        <v>139</v>
      </c>
      <c r="DR126" s="899"/>
      <c r="DS126" s="899"/>
      <c r="DT126" s="899"/>
      <c r="DU126" s="899"/>
      <c r="DV126" s="876" t="s">
        <v>424</v>
      </c>
      <c r="DW126" s="876"/>
      <c r="DX126" s="876"/>
      <c r="DY126" s="876"/>
      <c r="DZ126" s="877"/>
    </row>
    <row r="127" spans="1:130" s="247" customFormat="1" ht="26.25" customHeight="1" x14ac:dyDescent="0.15">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2441</v>
      </c>
      <c r="AB127" s="862"/>
      <c r="AC127" s="862"/>
      <c r="AD127" s="862"/>
      <c r="AE127" s="863"/>
      <c r="AF127" s="864">
        <v>1701</v>
      </c>
      <c r="AG127" s="862"/>
      <c r="AH127" s="862"/>
      <c r="AI127" s="862"/>
      <c r="AJ127" s="863"/>
      <c r="AK127" s="864">
        <v>3661</v>
      </c>
      <c r="AL127" s="862"/>
      <c r="AM127" s="862"/>
      <c r="AN127" s="862"/>
      <c r="AO127" s="863"/>
      <c r="AP127" s="909">
        <v>0</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139</v>
      </c>
      <c r="DH127" s="899"/>
      <c r="DI127" s="899"/>
      <c r="DJ127" s="899"/>
      <c r="DK127" s="899"/>
      <c r="DL127" s="899" t="s">
        <v>139</v>
      </c>
      <c r="DM127" s="899"/>
      <c r="DN127" s="899"/>
      <c r="DO127" s="899"/>
      <c r="DP127" s="899"/>
      <c r="DQ127" s="899" t="s">
        <v>424</v>
      </c>
      <c r="DR127" s="899"/>
      <c r="DS127" s="899"/>
      <c r="DT127" s="899"/>
      <c r="DU127" s="899"/>
      <c r="DV127" s="876" t="s">
        <v>424</v>
      </c>
      <c r="DW127" s="876"/>
      <c r="DX127" s="876"/>
      <c r="DY127" s="876"/>
      <c r="DZ127" s="877"/>
    </row>
    <row r="128" spans="1:130" s="247" customFormat="1" ht="26.25" customHeight="1" thickBot="1" x14ac:dyDescent="0.2">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848679</v>
      </c>
      <c r="AB128" s="883"/>
      <c r="AC128" s="883"/>
      <c r="AD128" s="883"/>
      <c r="AE128" s="884"/>
      <c r="AF128" s="885">
        <v>796471</v>
      </c>
      <c r="AG128" s="883"/>
      <c r="AH128" s="883"/>
      <c r="AI128" s="883"/>
      <c r="AJ128" s="884"/>
      <c r="AK128" s="885">
        <v>808584</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139</v>
      </c>
      <c r="BG128" s="869"/>
      <c r="BH128" s="869"/>
      <c r="BI128" s="869"/>
      <c r="BJ128" s="869"/>
      <c r="BK128" s="869"/>
      <c r="BL128" s="892"/>
      <c r="BM128" s="868">
        <v>11.57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v>12496</v>
      </c>
      <c r="DH128" s="873"/>
      <c r="DI128" s="873"/>
      <c r="DJ128" s="873"/>
      <c r="DK128" s="873"/>
      <c r="DL128" s="873">
        <v>12999</v>
      </c>
      <c r="DM128" s="873"/>
      <c r="DN128" s="873"/>
      <c r="DO128" s="873"/>
      <c r="DP128" s="873"/>
      <c r="DQ128" s="873">
        <v>12653</v>
      </c>
      <c r="DR128" s="873"/>
      <c r="DS128" s="873"/>
      <c r="DT128" s="873"/>
      <c r="DU128" s="873"/>
      <c r="DV128" s="874">
        <v>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36491629</v>
      </c>
      <c r="AB129" s="862"/>
      <c r="AC129" s="862"/>
      <c r="AD129" s="862"/>
      <c r="AE129" s="863"/>
      <c r="AF129" s="864">
        <v>36155393</v>
      </c>
      <c r="AG129" s="862"/>
      <c r="AH129" s="862"/>
      <c r="AI129" s="862"/>
      <c r="AJ129" s="863"/>
      <c r="AK129" s="864">
        <v>35978068</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139</v>
      </c>
      <c r="BG129" s="852"/>
      <c r="BH129" s="852"/>
      <c r="BI129" s="852"/>
      <c r="BJ129" s="852"/>
      <c r="BK129" s="852"/>
      <c r="BL129" s="853"/>
      <c r="BM129" s="851">
        <v>16.57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6439995</v>
      </c>
      <c r="AB130" s="862"/>
      <c r="AC130" s="862"/>
      <c r="AD130" s="862"/>
      <c r="AE130" s="863"/>
      <c r="AF130" s="864">
        <v>6422158</v>
      </c>
      <c r="AG130" s="862"/>
      <c r="AH130" s="862"/>
      <c r="AI130" s="862"/>
      <c r="AJ130" s="863"/>
      <c r="AK130" s="864">
        <v>6500487</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7.4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30051634</v>
      </c>
      <c r="AB131" s="845"/>
      <c r="AC131" s="845"/>
      <c r="AD131" s="845"/>
      <c r="AE131" s="846"/>
      <c r="AF131" s="847">
        <v>29733235</v>
      </c>
      <c r="AG131" s="845"/>
      <c r="AH131" s="845"/>
      <c r="AI131" s="845"/>
      <c r="AJ131" s="846"/>
      <c r="AK131" s="847">
        <v>29477581</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v>32.5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8.2247640840000003</v>
      </c>
      <c r="AB132" s="825"/>
      <c r="AC132" s="825"/>
      <c r="AD132" s="825"/>
      <c r="AE132" s="826"/>
      <c r="AF132" s="827">
        <v>6.4980685749999996</v>
      </c>
      <c r="AG132" s="825"/>
      <c r="AH132" s="825"/>
      <c r="AI132" s="825"/>
      <c r="AJ132" s="826"/>
      <c r="AK132" s="827">
        <v>7.6748970679999999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8.6999999999999993</v>
      </c>
      <c r="AB133" s="804"/>
      <c r="AC133" s="804"/>
      <c r="AD133" s="804"/>
      <c r="AE133" s="805"/>
      <c r="AF133" s="803">
        <v>7.8</v>
      </c>
      <c r="AG133" s="804"/>
      <c r="AH133" s="804"/>
      <c r="AI133" s="804"/>
      <c r="AJ133" s="805"/>
      <c r="AK133" s="803">
        <v>7.4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dQASgbpcVzvVTztG1CI9L9P/7ifprRTn8IP/Gj1rOq034VJ8AESZt2gZ7FVNgg9eQ7GJC8at8Pe4wOH7mv7Dw==" saltValue="luh9vsSm/w6o7Pf268LO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qOrWkqtCDa710b0WMRpzq4GgZbGix/whoLmt7fmjiyGkk7vpg77a6ESb1wzyWpBCSUAcg+lQpHKjNc7q7wBNA==" saltValue="3jaNNld78zd+2DArF7/T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SGOpgVMM8cIgCY7NZtupX/b138yAErdtOwCCD++Fg6690FxQ7Un2kPhQ99DxTa8IOERFPR1QhgC8ccikKOhVA==" saltValue="lUrM8Xk1FY4lEBjaC4zD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7341040</v>
      </c>
      <c r="AP9" s="313">
        <v>56712</v>
      </c>
      <c r="AQ9" s="314">
        <v>63840</v>
      </c>
      <c r="AR9" s="315">
        <v>-11.2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1094710</v>
      </c>
      <c r="AP10" s="316">
        <v>8457</v>
      </c>
      <c r="AQ10" s="317">
        <v>4929</v>
      </c>
      <c r="AR10" s="318">
        <v>71.599999999999994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1737963</v>
      </c>
      <c r="AP11" s="316">
        <v>13426</v>
      </c>
      <c r="AQ11" s="317">
        <v>6460</v>
      </c>
      <c r="AR11" s="318">
        <v>107.8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v>438005</v>
      </c>
      <c r="AP12" s="316">
        <v>3384</v>
      </c>
      <c r="AQ12" s="317">
        <v>877</v>
      </c>
      <c r="AR12" s="318">
        <v>285.89999999999998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522</v>
      </c>
      <c r="AP13" s="316" t="s">
        <v>522</v>
      </c>
      <c r="AQ13" s="317" t="s">
        <v>522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231674</v>
      </c>
      <c r="AP14" s="316">
        <v>1790</v>
      </c>
      <c r="AQ14" s="317">
        <v>2764</v>
      </c>
      <c r="AR14" s="318">
        <v>-35.200000000000003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376467</v>
      </c>
      <c r="AP15" s="316">
        <v>2908</v>
      </c>
      <c r="AQ15" s="317">
        <v>2206</v>
      </c>
      <c r="AR15" s="318">
        <v>31.8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-502433</v>
      </c>
      <c r="AP16" s="316">
        <v>-3881</v>
      </c>
      <c r="AQ16" s="317">
        <v>-5490</v>
      </c>
      <c r="AR16" s="318">
        <v>-29.3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10717426</v>
      </c>
      <c r="AP17" s="316">
        <v>82796</v>
      </c>
      <c r="AQ17" s="317">
        <v>75586</v>
      </c>
      <c r="AR17" s="318">
        <v>9.5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7.15</v>
      </c>
      <c r="AP21" s="329">
        <v>7.2</v>
      </c>
      <c r="AQ21" s="330">
        <v>-0.05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97.9</v>
      </c>
      <c r="AP22" s="334">
        <v>98.2</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6207278</v>
      </c>
      <c r="AP32" s="343">
        <v>47953</v>
      </c>
      <c r="AQ32" s="344">
        <v>45202</v>
      </c>
      <c r="AR32" s="345">
        <v>6.1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522</v>
      </c>
      <c r="AP34" s="343" t="s">
        <v>522</v>
      </c>
      <c r="AQ34" s="344">
        <v>14</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3031339</v>
      </c>
      <c r="AP35" s="343">
        <v>23418</v>
      </c>
      <c r="AQ35" s="344">
        <v>12569</v>
      </c>
      <c r="AR35" s="345">
        <v>86.3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v>250511</v>
      </c>
      <c r="AP36" s="343">
        <v>1935</v>
      </c>
      <c r="AQ36" s="344">
        <v>1379</v>
      </c>
      <c r="AR36" s="345">
        <v>40.299999999999997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v>81366</v>
      </c>
      <c r="AP37" s="343">
        <v>629</v>
      </c>
      <c r="AQ37" s="344">
        <v>599</v>
      </c>
      <c r="AR37" s="345">
        <v>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v>951</v>
      </c>
      <c r="AP38" s="346">
        <v>7</v>
      </c>
      <c r="AQ38" s="347">
        <v>1</v>
      </c>
      <c r="AR38" s="335">
        <v>600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-808584</v>
      </c>
      <c r="AP39" s="343">
        <v>-6247</v>
      </c>
      <c r="AQ39" s="344">
        <v>-4392</v>
      </c>
      <c r="AR39" s="345">
        <v>42.2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-6500487</v>
      </c>
      <c r="AP40" s="343">
        <v>-50219</v>
      </c>
      <c r="AQ40" s="344">
        <v>-39328</v>
      </c>
      <c r="AR40" s="345">
        <v>27.7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2262374</v>
      </c>
      <c r="AP41" s="343">
        <v>17478</v>
      </c>
      <c r="AQ41" s="344">
        <v>16044</v>
      </c>
      <c r="AR41" s="345">
        <v>8.9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11304140</v>
      </c>
      <c r="AN51" s="365">
        <v>84386</v>
      </c>
      <c r="AO51" s="366">
        <v>12.2</v>
      </c>
      <c r="AP51" s="367">
        <v>58051</v>
      </c>
      <c r="AQ51" s="368">
        <v>8.3000000000000007</v>
      </c>
      <c r="AR51" s="369">
        <v>3.9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5366845</v>
      </c>
      <c r="AN52" s="373">
        <v>40064</v>
      </c>
      <c r="AO52" s="374">
        <v>77.3</v>
      </c>
      <c r="AP52" s="375">
        <v>32143</v>
      </c>
      <c r="AQ52" s="376">
        <v>13.4</v>
      </c>
      <c r="AR52" s="377">
        <v>63.9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10826780</v>
      </c>
      <c r="AN53" s="365">
        <v>81266</v>
      </c>
      <c r="AO53" s="366">
        <v>-3.7</v>
      </c>
      <c r="AP53" s="367">
        <v>65942</v>
      </c>
      <c r="AQ53" s="368">
        <v>13.6</v>
      </c>
      <c r="AR53" s="369">
        <v>-17.3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6301642</v>
      </c>
      <c r="AN54" s="373">
        <v>47300</v>
      </c>
      <c r="AO54" s="374">
        <v>18.100000000000001</v>
      </c>
      <c r="AP54" s="375">
        <v>32778</v>
      </c>
      <c r="AQ54" s="376">
        <v>2</v>
      </c>
      <c r="AR54" s="377">
        <v>16.100000000000001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8403753</v>
      </c>
      <c r="AN55" s="365">
        <v>63510</v>
      </c>
      <c r="AO55" s="366">
        <v>-21.8</v>
      </c>
      <c r="AP55" s="367">
        <v>68655</v>
      </c>
      <c r="AQ55" s="368">
        <v>4.0999999999999996</v>
      </c>
      <c r="AR55" s="369">
        <v>-25.9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4885911</v>
      </c>
      <c r="AN56" s="373">
        <v>36925</v>
      </c>
      <c r="AO56" s="374">
        <v>-21.9</v>
      </c>
      <c r="AP56" s="375">
        <v>32316</v>
      </c>
      <c r="AQ56" s="376">
        <v>-1.4</v>
      </c>
      <c r="AR56" s="377">
        <v>-20.5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9297867</v>
      </c>
      <c r="AN57" s="365">
        <v>71000</v>
      </c>
      <c r="AO57" s="366">
        <v>11.8</v>
      </c>
      <c r="AP57" s="367">
        <v>66863</v>
      </c>
      <c r="AQ57" s="368">
        <v>-2.6</v>
      </c>
      <c r="AR57" s="369">
        <v>14.4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4730030</v>
      </c>
      <c r="AN58" s="373">
        <v>36120</v>
      </c>
      <c r="AO58" s="374">
        <v>-2.2000000000000002</v>
      </c>
      <c r="AP58" s="375">
        <v>32770</v>
      </c>
      <c r="AQ58" s="376">
        <v>1.4</v>
      </c>
      <c r="AR58" s="377">
        <v>-3.6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9529927</v>
      </c>
      <c r="AN59" s="365">
        <v>73622</v>
      </c>
      <c r="AO59" s="366">
        <v>3.7</v>
      </c>
      <c r="AP59" s="367">
        <v>72051</v>
      </c>
      <c r="AQ59" s="368">
        <v>7.8</v>
      </c>
      <c r="AR59" s="369">
        <v>-4.0999999999999996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5859694</v>
      </c>
      <c r="AN60" s="373">
        <v>45268</v>
      </c>
      <c r="AO60" s="374">
        <v>25.3</v>
      </c>
      <c r="AP60" s="375">
        <v>34140</v>
      </c>
      <c r="AQ60" s="376">
        <v>4.2</v>
      </c>
      <c r="AR60" s="377">
        <v>21.1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9872493</v>
      </c>
      <c r="AN61" s="380">
        <v>74757</v>
      </c>
      <c r="AO61" s="381">
        <v>0.4</v>
      </c>
      <c r="AP61" s="382">
        <v>66312</v>
      </c>
      <c r="AQ61" s="383">
        <v>6.2</v>
      </c>
      <c r="AR61" s="369">
        <v>-5.8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5428824</v>
      </c>
      <c r="AN62" s="373">
        <v>41135</v>
      </c>
      <c r="AO62" s="374">
        <v>19.3</v>
      </c>
      <c r="AP62" s="375">
        <v>32829</v>
      </c>
      <c r="AQ62" s="376">
        <v>3.9</v>
      </c>
      <c r="AR62" s="377">
        <v>15.4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URl0rqyM9qTem0SHK89SGDiZPZZrUAcr0hTvpwofiXbHAM8bkHn6Oqys53qnih/Rnc5h8H6sMeD1Nt7bwy5mw==" saltValue="T+q1rXCD4XdL7UImzO7x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XP7BHaLlD0cl1/+mFVF7K3vMX1McixqIcnsi9rG6alymf65av1KaYOwwN2JJTtWI9aoL12WkCxsZvDzOlXWUsA==" saltValue="jYmgMYCxEwUWoe3Wmqt/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tPfu18Zj28oyRGEJjScyc0T4MOLlwtdBkS6bUw/nIn35SlCdZu7CNp12ffJMM1I7QWoOMsn5xkwv7YUzt/bFpQ==" saltValue="wgP1Y79a3rwr6L8YN/WG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35.03</v>
      </c>
      <c r="G47" s="12">
        <v>36.31</v>
      </c>
      <c r="H47" s="12">
        <v>35.9</v>
      </c>
      <c r="I47" s="12">
        <v>34.380000000000003</v>
      </c>
      <c r="J47" s="13">
        <v>27.38</v>
      </c>
    </row>
    <row r="48" spans="2:10" ht="57.75" customHeight="1" x14ac:dyDescent="0.15">
      <c r="B48" s="14"/>
      <c r="C48" s="1238" t="s">
        <v>4</v>
      </c>
      <c r="D48" s="1238"/>
      <c r="E48" s="1239"/>
      <c r="F48" s="15">
        <v>6.18</v>
      </c>
      <c r="G48" s="16">
        <v>4.3899999999999997</v>
      </c>
      <c r="H48" s="16">
        <v>4.63</v>
      </c>
      <c r="I48" s="16">
        <v>3.93</v>
      </c>
      <c r="J48" s="17">
        <v>4.5199999999999996</v>
      </c>
    </row>
    <row r="49" spans="2:10" ht="57.75" customHeight="1" thickBot="1" x14ac:dyDescent="0.2">
      <c r="B49" s="18"/>
      <c r="C49" s="1240" t="s">
        <v>5</v>
      </c>
      <c r="D49" s="1240"/>
      <c r="E49" s="1241"/>
      <c r="F49" s="19" t="s">
        <v>568</v>
      </c>
      <c r="G49" s="20" t="s">
        <v>569</v>
      </c>
      <c r="H49" s="20" t="s">
        <v>570</v>
      </c>
      <c r="I49" s="20" t="s">
        <v>571</v>
      </c>
      <c r="J49" s="21" t="s">
        <v>572</v>
      </c>
    </row>
    <row r="50" spans="2:10" ht="13.5" customHeight="1" x14ac:dyDescent="0.15"/>
  </sheetData>
  <sheetProtection algorithmName="SHA-512" hashValue="Wwdj+py+5gc2G4hP4npfGOAkdcQNzWzDlg1/Dr8eK87UP9S1lI1dL/ITr9RJABPOd4g5kNr6nsR91cQc6dcNdQ==" saltValue="S4fXEpeqdNNrrDE9DiQd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2021-03-08T09:26:26Z</cp:lastPrinted>
  <dcterms:created xsi:type="dcterms:W3CDTF">2021-02-05T01:04:55Z</dcterms:created>
  <dcterms:modified xsi:type="dcterms:W3CDTF">2021-11-19T04:43:47Z</dcterms:modified>
</cp:coreProperties>
</file>