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192.168.10.86\下水道課\GYOMU\○経理係専用\経営比較分析表\R2年度\"/>
    </mc:Choice>
  </mc:AlternateContent>
  <xr:revisionPtr revIDLastSave="0" documentId="13_ncr:1_{0BB3BC3F-4AAD-42AC-B3BA-C3C7910B0D1E}" xr6:coauthVersionLast="36" xr6:coauthVersionMax="36" xr10:uidLastSave="{00000000-0000-0000-0000-000000000000}"/>
  <workbookProtection workbookAlgorithmName="SHA-512" workbookHashValue="X9B5Gkjx+YWX+DSAVkAQIh2uAoOYc/VblsFIsqtI5cnMT5VtACaAwJN98lNsV9u+KprahtvbPBAd3BAEmoK++g==" workbookSaltValue="PdbeS4i95hOYjO0umcR26A==" workbookSpinCount="100000" lockStructure="1"/>
  <bookViews>
    <workbookView xWindow="0" yWindow="0" windowWidth="28800" windowHeight="11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AL8" i="4" s="1"/>
  <c r="R6" i="5"/>
  <c r="AD10" i="4" s="1"/>
  <c r="Q6" i="5"/>
  <c r="W10" i="4" s="1"/>
  <c r="P6" i="5"/>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BB10" i="4"/>
  <c r="AT10" i="4"/>
  <c r="AL10" i="4"/>
  <c r="P10" i="4"/>
  <c r="I10" i="4"/>
  <c r="AT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<sst xmlns="http://schemas.openxmlformats.org/spreadsheetml/2006/main" count="236" uniqueCount="119">
  <si>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</si>
  <si>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</si>
  <si>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</si>
  <si>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</si>
  <si>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</si>
  <si>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</si>
  <si>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</si>
  <si>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</si>
  <si>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</si>
  <si>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</si>
  <si>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</si>
  <si>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</si>
  <si>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</si>
  <si>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</si>
  <si>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</si>
  <si>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</si>
  <si>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</si>
  <si>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</si>
  <si>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</si>
  <si>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</si>
  <si>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</si>
  <si>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</si>
  <si>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</si>
  <si>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</si>
  <si>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</si>
  <si>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</si>
  <si>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</si>
  <si>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</si>
  <si>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</si>
  <si>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</si>
  <si>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</si>
  <si>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</si>
  <si>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</si>
  <si>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</si>
  <si>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</si>
  <si>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</si>
  <si>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</si>
  <si>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</si>
  <si>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</si>
  <si>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</si>
  <si>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</si>
  <si>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</si>
  <si>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</si>
  <si>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</si>
  <si>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</si>
  <si>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</si>
  <si>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</si>
  <si>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</si>
  <si>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</si>
  <si>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</si>
  <si>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</si>
  <si>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</si>
  <si>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</si>
  <si>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</si>
  <si>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</si>
  <si>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</si>
  <si>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</si>
  <si>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</si>
  <si>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</si>
  <si>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</si>
  <si>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</si>
  <si>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</si>
  <si>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</si>
  <si>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</si>
  <si>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</si>
  <si>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</si>
  <si>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</si>
  <si>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</si>
  <si>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</si>
  <si>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</si>
  <si>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</si>
  <si>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</si>
  <si>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</si>
  <si>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</si>
  <si>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</si>
  <si>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</si>
  <si>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</si>
  <si>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</si>
  <si>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</si>
  <si>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</si>
  <si>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</si>
  <si>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</si>
  <si>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</si>
  <si>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</si>
  <si>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</si>
  <si>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</si>
  <si>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</si>
  <si>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</si>
  <si>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</si>
  <si>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</si>
  <si>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</si>
  <si>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</si>
  <si>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</si>
  <si>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</si>
  <si>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</si>
  <si>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</si>
  <si>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</si>
  <si>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</si>
  <si>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</si>
  <si>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</si>
  <si>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</si>
  <si>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</si>
  <si>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</si>
  <si>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</si>
  <si>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</si>
  <si>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</si>
  <si>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</si>
  <si>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</si>
  <si>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</si>
  <si>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</si>
  <si>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</si>
  <si>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</si>
  <si>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</si>
  <si>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</si>
  <si>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</si>
  <si>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</si>
  <si>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については、平均値を下回っており、管渠の更新投資の必要性がうかがえる状況といえます。しかしながら現在不健全の箇所については、東日本大震災によるものですが、今般被災した管渠の復旧工事を行っており、令和２年度において完了する見込みであるため直近で更新が必要な管渠はありません。令和2年度でストックマネジメント調査策定業務委託を行っており、今後効率を重視した施設の管理計画を立てていく予定です。</t>
    <rPh sb="162" eb="164">
      <t>ギョウム</t>
    </rPh>
    <rPh sb="164" eb="166">
      <t>イタク</t>
    </rPh>
    <rPh sb="190" eb="191">
      <t>タ</t>
    </rPh>
    <rPh sb="195" eb="197">
      <t>ヨテイ</t>
    </rPh>
    <phoneticPr fontId="4"/>
  </si>
  <si>
    <t xml:space="preserve"> 本市漁業集落排水事業は、その立地が過疎化の進む離島という特殊条件から、新規の利用者の増加を見込むことが困難であるうえ、現状の処理区域内人口では経営自体が非常に困難であるといわざるを得ません。
　令和２年度に予定している公営企業会計の一部適用と公共下水道事業との統合を踏まえて、長期的な視点に立つ財政計画のもと、現状の施設の効率化と老朽化対策に取り組みながら、ダウンサイジング化も検討しつつ、一層の事業運営の効率化に努めてまいります。</t>
    <rPh sb="188" eb="189">
      <t>カ</t>
    </rPh>
    <rPh sb="190" eb="192">
      <t>ケントウ</t>
    </rPh>
    <phoneticPr fontId="4"/>
  </si>
  <si>
    <t>①収益的収支比率については基本的には100％未満で推移しており、単年度収支で慢性的な赤字状態にあるといえます。この状況は当該施設が過疎化の進む離島に存していることから、利用者の増加が見込めないことに起因しています。令和元年度においては、公営企業会計事業移行に伴い一般会計繰入金が生じた関係で、一時的に数値が上昇しております。
④企業債残高対事業規模比率については、平均値を大きく上回っており、今年度微増しておりますが、全体を通して減少傾向にあります。令和２年度に計画しているストックマネジメント事業の進捗を見据えながら今後の起債については慎重に検証すべきであるといえます。
⑤経費回収率については、平均値を下回っており使用料収入についての見通しが課題となっています。使用料収入においては、設立当初から本土地区と比べ安価に設定されていた経緯があり、今般下水道事業との経営統合されたので、今後整合性を図る方向で検討していきます。
⑥汚水処理原価については、平均値を上回っており、類似団体と比較して割高な経費であるといえますが、過疎化島嶼部のため、他地域と比べ人口規模に対して施設規模が相対的に大きいため維持コストが高いものと分析します。
⑦施設利用率については平均値を上回っており、施設が効率的に運用されているといえます。
⑧水洗化率については概ね平均値を上回っており、震災被害により一時的に利用者が減っていましたが、施設の復旧に伴い回復しました。</t>
    <rPh sb="107" eb="112">
      <t>レイワガンネンド</t>
    </rPh>
    <rPh sb="118" eb="120">
      <t>コウエイ</t>
    </rPh>
    <rPh sb="120" eb="122">
      <t>キギョウ</t>
    </rPh>
    <rPh sb="122" eb="124">
      <t>カイケイ</t>
    </rPh>
    <rPh sb="124" eb="126">
      <t>ジギョウ</t>
    </rPh>
    <rPh sb="126" eb="128">
      <t>イコウ</t>
    </rPh>
    <rPh sb="129" eb="130">
      <t>トモナ</t>
    </rPh>
    <rPh sb="131" eb="133">
      <t>イッパン</t>
    </rPh>
    <rPh sb="133" eb="135">
      <t>カイケイ</t>
    </rPh>
    <rPh sb="135" eb="137">
      <t>クリイレ</t>
    </rPh>
    <rPh sb="137" eb="138">
      <t>キン</t>
    </rPh>
    <rPh sb="139" eb="140">
      <t>ショウ</t>
    </rPh>
    <rPh sb="142" eb="144">
      <t>カンケイ</t>
    </rPh>
    <rPh sb="146" eb="149">
      <t>イチジテキ</t>
    </rPh>
    <rPh sb="150" eb="152">
      <t>スウチ</t>
    </rPh>
    <rPh sb="153" eb="155">
      <t>ジョウショウ</t>
    </rPh>
    <rPh sb="196" eb="199">
      <t>コンネンド</t>
    </rPh>
    <rPh sb="199" eb="201">
      <t>ビゾウ</t>
    </rPh>
    <rPh sb="209" eb="211">
      <t>ゼンタイ</t>
    </rPh>
    <rPh sb="212" eb="213">
      <t>トオ</t>
    </rPh>
    <rPh sb="225" eb="227">
      <t>レイワ</t>
    </rPh>
    <rPh sb="247" eb="249">
      <t>ジギョウ</t>
    </rPh>
    <rPh sb="250" eb="252">
      <t>シンチョク</t>
    </rPh>
    <rPh sb="253" eb="255">
      <t>ミス</t>
    </rPh>
    <rPh sb="319" eb="321">
      <t>ミトオ</t>
    </rPh>
    <rPh sb="323" eb="325">
      <t>カダイ</t>
    </rPh>
    <rPh sb="373" eb="375">
      <t>コンパン</t>
    </rPh>
    <rPh sb="461" eb="464">
      <t>カソカ</t>
    </rPh>
    <rPh sb="464" eb="466">
      <t>トウショ</t>
    </rPh>
    <rPh sb="466" eb="467">
      <t>ブ</t>
    </rPh>
    <rPh sb="471" eb="474">
      <t>タチイキ</t>
    </rPh>
    <rPh sb="475" eb="476">
      <t>クラ</t>
    </rPh>
    <rPh sb="477" eb="479">
      <t>ジンコウ</t>
    </rPh>
    <rPh sb="479" eb="481">
      <t>キボ</t>
    </rPh>
    <rPh sb="482" eb="483">
      <t>タイ</t>
    </rPh>
    <rPh sb="485" eb="487">
      <t>シセツ</t>
    </rPh>
    <rPh sb="487" eb="489">
      <t>キボ</t>
    </rPh>
    <rPh sb="490" eb="493">
      <t>ソウタイテキ</t>
    </rPh>
    <rPh sb="494" eb="495">
      <t>オオ</t>
    </rPh>
    <rPh sb="505" eb="506">
      <t>タカ</t>
    </rPh>
    <rPh sb="510" eb="512">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</si>
</sst>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F3-42E1-A75C-77DC034DEC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ADF3-42E1-A75C-77DC034DEC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formatCode="#,##0.00;&quot;△&quot;#,##0.00">
                  <c:v>0</c:v>
                </c:pt>
                <c:pt idx="1">
                  <c:v>100</c:v>
                </c:pt>
                <c:pt idx="2">
                  <c:v>100</c:v>
                </c:pt>
                <c:pt idx="3">
                  <c:v>100</c:v>
                </c:pt>
                <c:pt idx="4">
                  <c:v>100</c:v>
                </c:pt>
              </c:numCache>
            </c:numRef>
          </c:val>
          <c:extLst>
            <c:ext xmlns:c16="http://schemas.microsoft.com/office/drawing/2014/chart" uri="{C3380CC4-5D6E-409C-BE32-E72D297353CC}">
              <c16:uniqueId val="{00000000-4530-404A-89F4-016AB4A9D6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4530-404A-89F4-016AB4A9D6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90.8</c:v>
                </c:pt>
                <c:pt idx="1">
                  <c:v>99.39</c:v>
                </c:pt>
                <c:pt idx="2">
                  <c:v>99.38</c:v>
                </c:pt>
                <c:pt idx="3">
                  <c:v>100</c:v>
                </c:pt>
                <c:pt idx="4">
                  <c:v>100</c:v>
                </c:pt>
              </c:numCache>
            </c:numRef>
          </c:val>
          <c:extLst>
            <c:ext xmlns:c16="http://schemas.microsoft.com/office/drawing/2014/chart" uri="{C3380CC4-5D6E-409C-BE32-E72D297353CC}">
              <c16:uniqueId val="{00000000-454C-4B68-A82F-4BBCFDDC74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454C-4B68-A82F-4BBCFDDC74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99.62</c:v>
                </c:pt>
                <c:pt idx="1">
                  <c:v>99.91</c:v>
                </c:pt>
                <c:pt idx="2">
                  <c:v>100</c:v>
                </c:pt>
                <c:pt idx="3">
                  <c:v>100</c:v>
                </c:pt>
                <c:pt idx="4">
                  <c:v>102.84</c:v>
                </c:pt>
              </c:numCache>
            </c:numRef>
          </c:val>
          <c:extLst>
            <c:ext xmlns:c16="http://schemas.microsoft.com/office/drawing/2014/chart" uri="{C3380CC4-5D6E-409C-BE32-E72D297353CC}">
              <c16:uniqueId val="{00000000-C583-4D2F-B6DC-D2F17A4F62C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83-4D2F-B6DC-D2F17A4F62C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0E-4370-98B1-1F46329152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0E-4370-98B1-1F46329152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9-4C79-BCF5-7610977BB2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9-4C79-BCF5-7610977BB2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D0-47A6-9976-83FFFC74E3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D0-47A6-9976-83FFFC74E3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AE-41A4-B601-9ED278F681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AE-41A4-B601-9ED278F681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6626.15</c:v>
                </c:pt>
                <c:pt idx="1">
                  <c:v>4929.3999999999996</c:v>
                </c:pt>
                <c:pt idx="2" formatCode="#,##0.00;&quot;△&quot;#,##0.00">
                  <c:v>0</c:v>
                </c:pt>
                <c:pt idx="3">
                  <c:v>3587.98</c:v>
                </c:pt>
                <c:pt idx="4">
                  <c:v>3882.81</c:v>
                </c:pt>
              </c:numCache>
            </c:numRef>
          </c:val>
          <c:extLst>
            <c:ext xmlns:c16="http://schemas.microsoft.com/office/drawing/2014/chart" uri="{C3380CC4-5D6E-409C-BE32-E72D297353CC}">
              <c16:uniqueId val="{00000000-D372-4CE4-9EA1-0998B17848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D372-4CE4-9EA1-0998B17848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32.840000000000003</c:v>
                </c:pt>
                <c:pt idx="1">
                  <c:v>36.270000000000003</c:v>
                </c:pt>
                <c:pt idx="2">
                  <c:v>35.47</c:v>
                </c:pt>
                <c:pt idx="3">
                  <c:v>30.42</c:v>
                </c:pt>
                <c:pt idx="4">
                  <c:v>36.46</c:v>
                </c:pt>
              </c:numCache>
            </c:numRef>
          </c:val>
          <c:extLst>
            <c:ext xmlns:c16="http://schemas.microsoft.com/office/drawing/2014/chart" uri="{C3380CC4-5D6E-409C-BE32-E72D297353CC}">
              <c16:uniqueId val="{00000000-724A-4BEE-8455-0B3C610839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724A-4BEE-8455-0B3C610839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563.38</c:v>
                </c:pt>
                <c:pt idx="1">
                  <c:v>530.35</c:v>
                </c:pt>
                <c:pt idx="2">
                  <c:v>543.11</c:v>
                </c:pt>
                <c:pt idx="3">
                  <c:v>632.91999999999996</c:v>
                </c:pt>
                <c:pt idx="4">
                  <c:v>476.04</c:v>
                </c:pt>
              </c:numCache>
            </c:numRef>
          </c:val>
          <c:extLst>
            <c:ext xmlns:c16="http://schemas.microsoft.com/office/drawing/2014/chart" uri="{C3380CC4-5D6E-409C-BE32-E72D297353CC}">
              <c16:uniqueId val="{00000000-1F0B-486A-91E4-C8E8C6A45D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1F0B-486A-91E4-C8E8C6A45D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塩竈市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53975</v>
      </c>
      <c r="AM8" s="51"/>
      <c r="AN8" s="51"/>
      <c r="AO8" s="51"/>
      <c r="AP8" s="51"/>
      <c r="AQ8" s="51"/>
      <c r="AR8" s="51"/>
      <c r="AS8" s="51"/>
      <c r="AT8" s="46">
        <f>データ!T6</f>
        <v>17.37</v>
      </c>
      <c r="AU8" s="46"/>
      <c r="AV8" s="46"/>
      <c r="AW8" s="46"/>
      <c r="AX8" s="46"/>
      <c r="AY8" s="46"/>
      <c r="AZ8" s="46"/>
      <c r="BA8" s="46"/>
      <c r="BB8" s="46">
        <f>データ!U6</f>
        <v>3107.37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0.28999999999999998</v>
      </c>
      <c r="Q10" s="46"/>
      <c r="R10" s="46"/>
      <c r="S10" s="46"/>
      <c r="T10" s="46"/>
      <c r="U10" s="46"/>
      <c r="V10" s="46"/>
      <c r="W10" s="46">
        <f>データ!Q6</f>
        <v>12.56</v>
      </c>
      <c r="X10" s="46"/>
      <c r="Y10" s="46"/>
      <c r="Z10" s="46"/>
      <c r="AA10" s="46"/>
      <c r="AB10" s="46"/>
      <c r="AC10" s="46"/>
      <c r="AD10" s="51">
        <f>データ!R6</f>
        <v>3300</v>
      </c>
      <c r="AE10" s="51"/>
      <c r="AF10" s="51"/>
      <c r="AG10" s="51"/>
      <c r="AH10" s="51"/>
      <c r="AI10" s="51"/>
      <c r="AJ10" s="51"/>
      <c r="AK10" s="2"/>
      <c r="AL10" s="51">
        <f>データ!V6</f>
        <v>158</v>
      </c>
      <c r="AM10" s="51"/>
      <c r="AN10" s="51"/>
      <c r="AO10" s="51"/>
      <c r="AP10" s="51"/>
      <c r="AQ10" s="51"/>
      <c r="AR10" s="51"/>
      <c r="AS10" s="51"/>
      <c r="AT10" s="46">
        <f>データ!W6</f>
        <v>0.12</v>
      </c>
      <c r="AU10" s="46"/>
      <c r="AV10" s="46"/>
      <c r="AW10" s="46"/>
      <c r="AX10" s="46"/>
      <c r="AY10" s="46"/>
      <c r="AZ10" s="46"/>
      <c r="BA10" s="46"/>
      <c r="BB10" s="46">
        <f>データ!X6</f>
        <v>1316.67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mCXNUKJ01bPjzKQNGQjgvtI9wwFzjWeD1Hj8M0fsIYYg5JY0e0GAhw/DNkMXf46T8Y9Gz2banxDcI5e8M3xxeg==" saltValue="ehLr8nnwr1OHe7YL+q7M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42030</v>
      </c>
      <c r="D6" s="33">
        <f t="shared" si="3"/>
        <v>47</v>
      </c>
      <c r="E6" s="33">
        <f t="shared" si="3"/>
        <v>17</v>
      </c>
      <c r="F6" s="33">
        <f t="shared" si="3"/>
        <v>6</v>
      </c>
      <c r="G6" s="33">
        <f t="shared" si="3"/>
        <v>0</v>
      </c>
      <c r="H6" s="33" t="str">
        <f t="shared" si="3"/>
        <v>宮城県　塩竈市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0.28999999999999998</v>
      </c>
      <c r="Q6" s="34">
        <f t="shared" si="3"/>
        <v>12.56</v>
      </c>
      <c r="R6" s="34">
        <f t="shared" si="3"/>
        <v>3300</v>
      </c>
      <c r="S6" s="34">
        <f t="shared" si="3"/>
        <v>53975</v>
      </c>
      <c r="T6" s="34">
        <f t="shared" si="3"/>
        <v>17.37</v>
      </c>
      <c r="U6" s="34">
        <f t="shared" si="3"/>
        <v>3107.37</v>
      </c>
      <c r="V6" s="34">
        <f t="shared" si="3"/>
        <v>158</v>
      </c>
      <c r="W6" s="34">
        <f t="shared" si="3"/>
        <v>0.12</v>
      </c>
      <c r="X6" s="34">
        <f t="shared" si="3"/>
        <v>1316.67</v>
      </c>
      <c r="Y6" s="35">
        <f>IF(Y7="",NA(),Y7)</f>
        <v>99.62</v>
      </c>
      <c r="Z6" s="35">
        <f t="shared" ref="Z6:AH6" si="4">IF(Z7="",NA(),Z7)</f>
        <v>99.91</v>
      </c>
      <c r="AA6" s="35">
        <f t="shared" si="4"/>
        <v>100</v>
      </c>
      <c r="AB6" s="35">
        <f t="shared" si="4"/>
        <v>100</v>
      </c>
      <c r="AC6" s="35">
        <f t="shared" si="4"/>
        <v>102.84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6626.15</v>
      </c>
      <c r="BG6" s="35">
        <f t="shared" ref="BG6:BO6" si="7">IF(BG7="",NA(),BG7)</f>
        <v>4929.3999999999996</v>
      </c>
      <c r="BH6" s="34">
        <f t="shared" si="7"/>
        <v>0</v>
      </c>
      <c r="BI6" s="35">
        <f t="shared" si="7"/>
        <v>3587.98</v>
      </c>
      <c r="BJ6" s="35">
        <f t="shared" si="7"/>
        <v>3882.81</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32.840000000000003</v>
      </c>
      <c r="BR6" s="35">
        <f t="shared" ref="BR6:BZ6" si="8">IF(BR7="",NA(),BR7)</f>
        <v>36.270000000000003</v>
      </c>
      <c r="BS6" s="35">
        <f t="shared" si="8"/>
        <v>35.47</v>
      </c>
      <c r="BT6" s="35">
        <f t="shared" si="8"/>
        <v>30.42</v>
      </c>
      <c r="BU6" s="35">
        <f t="shared" si="8"/>
        <v>36.46</v>
      </c>
      <c r="BV6" s="35">
        <f t="shared" si="8"/>
        <v>43.13</v>
      </c>
      <c r="BW6" s="35">
        <f t="shared" si="8"/>
        <v>46.26</v>
      </c>
      <c r="BX6" s="35">
        <f t="shared" si="8"/>
        <v>45.81</v>
      </c>
      <c r="BY6" s="35">
        <f t="shared" si="8"/>
        <v>43.43</v>
      </c>
      <c r="BZ6" s="35">
        <f t="shared" si="8"/>
        <v>41.41</v>
      </c>
      <c r="CA6" s="34" t="str">
        <f>IF(CA7="","",IF(CA7="-","【-】","【"&amp;SUBSTITUTE(TEXT(CA7,"#,##0.00"),"-","△")&amp;"】"))</f>
        <v>【45.31】</v>
      </c>
      <c r="CB6" s="35">
        <f>IF(CB7="",NA(),CB7)</f>
        <v>563.38</v>
      </c>
      <c r="CC6" s="35">
        <f t="shared" ref="CC6:CK6" si="9">IF(CC7="",NA(),CC7)</f>
        <v>530.35</v>
      </c>
      <c r="CD6" s="35">
        <f t="shared" si="9"/>
        <v>543.11</v>
      </c>
      <c r="CE6" s="35">
        <f t="shared" si="9"/>
        <v>632.91999999999996</v>
      </c>
      <c r="CF6" s="35">
        <f t="shared" si="9"/>
        <v>476.04</v>
      </c>
      <c r="CG6" s="35">
        <f t="shared" si="9"/>
        <v>392.03</v>
      </c>
      <c r="CH6" s="35">
        <f t="shared" si="9"/>
        <v>376.4</v>
      </c>
      <c r="CI6" s="35">
        <f t="shared" si="9"/>
        <v>383.92</v>
      </c>
      <c r="CJ6" s="35">
        <f t="shared" si="9"/>
        <v>400.44</v>
      </c>
      <c r="CK6" s="35">
        <f t="shared" si="9"/>
        <v>417.56</v>
      </c>
      <c r="CL6" s="34" t="str">
        <f>IF(CL7="","",IF(CL7="-","【-】","【"&amp;SUBSTITUTE(TEXT(CL7,"#,##0.00"),"-","△")&amp;"】"))</f>
        <v>【379.91】</v>
      </c>
      <c r="CM6" s="34">
        <f>IF(CM7="",NA(),CM7)</f>
        <v>0</v>
      </c>
      <c r="CN6" s="35">
        <f t="shared" ref="CN6:CV6" si="10">IF(CN7="",NA(),CN7)</f>
        <v>100</v>
      </c>
      <c r="CO6" s="35">
        <f t="shared" si="10"/>
        <v>100</v>
      </c>
      <c r="CP6" s="35">
        <f t="shared" si="10"/>
        <v>100</v>
      </c>
      <c r="CQ6" s="35">
        <f t="shared" si="10"/>
        <v>100</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90.8</v>
      </c>
      <c r="CY6" s="35">
        <f t="shared" ref="CY6:DG6" si="11">IF(CY7="",NA(),CY7)</f>
        <v>99.39</v>
      </c>
      <c r="CZ6" s="35">
        <f t="shared" si="11"/>
        <v>99.38</v>
      </c>
      <c r="DA6" s="35">
        <f t="shared" si="11"/>
        <v>100</v>
      </c>
      <c r="DB6" s="35">
        <f t="shared" si="11"/>
        <v>100</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42030</v>
      </c>
      <c r="D7" s="37">
        <v>47</v>
      </c>
      <c r="E7" s="37">
        <v>17</v>
      </c>
      <c r="F7" s="37">
        <v>6</v>
      </c>
      <c r="G7" s="37">
        <v>0</v>
      </c>
      <c r="H7" s="37" t="s">
        <v>98</v>
      </c>
      <c r="I7" s="37" t="s">
        <v>99</v>
      </c>
      <c r="J7" s="37" t="s">
        <v>100</v>
      </c>
      <c r="K7" s="37" t="s">
        <v>101</v>
      </c>
      <c r="L7" s="37" t="s">
        <v>102</v>
      </c>
      <c r="M7" s="37" t="s">
        <v>103</v>
      </c>
      <c r="N7" s="38" t="s">
        <v>104</v>
      </c>
      <c r="O7" s="38" t="s">
        <v>105</v>
      </c>
      <c r="P7" s="38">
        <v>0.28999999999999998</v>
      </c>
      <c r="Q7" s="38">
        <v>12.56</v>
      </c>
      <c r="R7" s="38">
        <v>3300</v>
      </c>
      <c r="S7" s="38">
        <v>53975</v>
      </c>
      <c r="T7" s="38">
        <v>17.37</v>
      </c>
      <c r="U7" s="38">
        <v>3107.37</v>
      </c>
      <c r="V7" s="38">
        <v>158</v>
      </c>
      <c r="W7" s="38">
        <v>0.12</v>
      </c>
      <c r="X7" s="38">
        <v>1316.67</v>
      </c>
      <c r="Y7" s="38">
        <v>99.62</v>
      </c>
      <c r="Z7" s="38">
        <v>99.91</v>
      </c>
      <c r="AA7" s="38">
        <v>100</v>
      </c>
      <c r="AB7" s="38">
        <v>100</v>
      </c>
      <c r="AC7" s="38">
        <v>102.84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6626.15</v>
      </c>
      <c r="BG7" s="38">
        <v>4929.3999999999996</v>
      </c>
      <c r="BH7" s="38">
        <v>0</v>
      </c>
      <c r="BI7" s="38">
        <v>3587.98</v>
      </c>
      <c r="BJ7" s="38">
        <v>3882.81</v>
      </c>
      <c r="BK7" s="38">
        <v>1029.24</v>
      </c>
      <c r="BL7" s="38">
        <v>1063.93</v>
      </c>
      <c r="BM7" s="38">
        <v>1060.8599999999999</v>
      </c>
      <c r="BN7" s="38">
        <v>1006.65</v>
      </c>
      <c r="BO7" s="38">
        <v>998.42</v>
      </c>
      <c r="BP7" s="38">
        <v>953.26</v>
      </c>
      <c r="BQ7" s="38">
        <v>32.840000000000003</v>
      </c>
      <c r="BR7" s="38">
        <v>36.270000000000003</v>
      </c>
      <c r="BS7" s="38">
        <v>35.47</v>
      </c>
      <c r="BT7" s="38">
        <v>30.42</v>
      </c>
      <c r="BU7" s="38">
        <v>36.46</v>
      </c>
      <c r="BV7" s="38">
        <v>43.13</v>
      </c>
      <c r="BW7" s="38">
        <v>46.26</v>
      </c>
      <c r="BX7" s="38">
        <v>45.81</v>
      </c>
      <c r="BY7" s="38">
        <v>43.43</v>
      </c>
      <c r="BZ7" s="38">
        <v>41.41</v>
      </c>
      <c r="CA7" s="38">
        <v>45.31</v>
      </c>
      <c r="CB7" s="38">
        <v>563.38</v>
      </c>
      <c r="CC7" s="38">
        <v>530.35</v>
      </c>
      <c r="CD7" s="38">
        <v>543.11</v>
      </c>
      <c r="CE7" s="38">
        <v>632.91999999999996</v>
      </c>
      <c r="CF7" s="38">
        <v>476.04</v>
      </c>
      <c r="CG7" s="38">
        <v>392.03</v>
      </c>
      <c r="CH7" s="38">
        <v>376.4</v>
      </c>
      <c r="CI7" s="38">
        <v>383.92</v>
      </c>
      <c r="CJ7" s="38">
        <v>400.44</v>
      </c>
      <c r="CK7" s="38">
        <v>417.56</v>
      </c>
      <c r="CL7" s="38">
        <v>379.91</v>
      </c>
      <c r="CM7" s="38">
        <v>0</v>
      </c>
      <c r="CN7" s="38">
        <v>100</v>
      </c>
      <c r="CO7" s="38">
        <v>100</v>
      </c>
      <c r="CP7" s="38">
        <v>100</v>
      </c>
      <c r="CQ7" s="38">
        <v>100</v>
      </c>
      <c r="CR7" s="38">
        <v>35.64</v>
      </c>
      <c r="CS7" s="38">
        <v>33.729999999999997</v>
      </c>
      <c r="CT7" s="38">
        <v>33.21</v>
      </c>
      <c r="CU7" s="38">
        <v>32.229999999999997</v>
      </c>
      <c r="CV7" s="38">
        <v>32.479999999999997</v>
      </c>
      <c r="CW7" s="38">
        <v>33.67</v>
      </c>
      <c r="CX7" s="38">
        <v>90.8</v>
      </c>
      <c r="CY7" s="38">
        <v>99.39</v>
      </c>
      <c r="CZ7" s="38">
        <v>99.38</v>
      </c>
      <c r="DA7" s="38">
        <v>100</v>
      </c>
      <c r="DB7" s="38">
        <v>100</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大友　純一</cp:lastModifiedBy>
  <cp:lastPrinted>2021-01-22T06:12:23Z</cp:lastPrinted>
  <dcterms:created xsi:type="dcterms:W3CDTF">2020-12-04T03:11:06Z</dcterms:created>
  <dcterms:modified xsi:type="dcterms:W3CDTF">2021-01-22T06:13:24Z</dcterms:modified>
  <cp:category/>
</cp:coreProperties>
</file>