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332pj\Desktop\H29志津川データ修正(修正後共有へ)\HP資料\H29\"/>
    </mc:Choice>
  </mc:AlternateContent>
  <bookViews>
    <workbookView xWindow="0" yWindow="0" windowWidth="20490" windowHeight="7785" tabRatio="728" activeTab="9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definedNames>
    <definedName name="_xlnm.Print_Area" localSheetId="10">'10月'!$A$1:$AV$72</definedName>
    <definedName name="_xlnm.Print_Area" localSheetId="11">'11月'!$A$1:$AV$72</definedName>
    <definedName name="_xlnm.Print_Area" localSheetId="12">'12月'!$A$1:$AV$72</definedName>
    <definedName name="_xlnm.Print_Area" localSheetId="1">'1月'!$A$1:$AV$72</definedName>
    <definedName name="_xlnm.Print_Area" localSheetId="0">'1月～12月'!$A$1:$AV$72</definedName>
    <definedName name="_xlnm.Print_Area" localSheetId="2">'2月'!$A$1:$AV$72</definedName>
    <definedName name="_xlnm.Print_Area" localSheetId="3">'3月'!$A$1:$AV$72</definedName>
    <definedName name="_xlnm.Print_Area" localSheetId="4">'4月'!$A$1:$AV$72</definedName>
    <definedName name="_xlnm.Print_Area" localSheetId="5">'5月'!$A$1:$AV$72</definedName>
    <definedName name="_xlnm.Print_Area" localSheetId="6">'6月'!$A$1:$AV$72</definedName>
    <definedName name="_xlnm.Print_Area" localSheetId="7">'7月'!$A$1:$AV$72</definedName>
    <definedName name="_xlnm.Print_Area" localSheetId="8">'8月'!$A$1:$AV$72</definedName>
    <definedName name="_xlnm.Print_Area" localSheetId="9">'9月'!$A$1:$AV$72</definedName>
  </definedNames>
  <calcPr calcId="162913"/>
</workbook>
</file>

<file path=xl/calcChain.xml><?xml version="1.0" encoding="utf-8"?>
<calcChain xmlns="http://schemas.openxmlformats.org/spreadsheetml/2006/main">
  <c r="AA69" i="12" l="1"/>
  <c r="Z69" i="12"/>
  <c r="Y69" i="12"/>
  <c r="AA68" i="12"/>
  <c r="Z68" i="12"/>
  <c r="Y68" i="12"/>
  <c r="AA63" i="12"/>
  <c r="Z63" i="12"/>
  <c r="Y63" i="12"/>
  <c r="AA61" i="12"/>
  <c r="Z61" i="12"/>
  <c r="Y61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K69" i="12"/>
  <c r="J69" i="12"/>
  <c r="K68" i="12"/>
  <c r="J68" i="12"/>
  <c r="K67" i="12"/>
  <c r="J67" i="12"/>
  <c r="K66" i="12"/>
  <c r="J66" i="12"/>
  <c r="K65" i="12"/>
  <c r="J65" i="12"/>
  <c r="K64" i="12"/>
  <c r="J64" i="12"/>
  <c r="K63" i="12"/>
  <c r="J63" i="12"/>
  <c r="K62" i="12"/>
  <c r="J62" i="12"/>
  <c r="K61" i="12"/>
  <c r="J61" i="12"/>
  <c r="K60" i="12"/>
  <c r="J60" i="12"/>
  <c r="K59" i="12"/>
  <c r="J59" i="12"/>
  <c r="K58" i="12"/>
  <c r="J58" i="12"/>
  <c r="K57" i="12"/>
  <c r="J57" i="12"/>
  <c r="K56" i="12"/>
  <c r="J56" i="12"/>
  <c r="K55" i="12"/>
  <c r="J55" i="12"/>
  <c r="K54" i="12"/>
  <c r="J54" i="12"/>
  <c r="K53" i="12"/>
  <c r="J53" i="12"/>
  <c r="K52" i="12"/>
  <c r="J52" i="12"/>
  <c r="K51" i="12"/>
  <c r="J51" i="12"/>
  <c r="K50" i="12"/>
  <c r="J50" i="12"/>
  <c r="K49" i="12"/>
  <c r="J49" i="12"/>
  <c r="K48" i="12"/>
  <c r="J48" i="12"/>
  <c r="K47" i="12"/>
  <c r="J47" i="12"/>
  <c r="K46" i="12"/>
  <c r="J46" i="12"/>
  <c r="K45" i="12"/>
  <c r="J45" i="12"/>
  <c r="K44" i="12"/>
  <c r="J44" i="12"/>
  <c r="K43" i="12"/>
  <c r="J43" i="12"/>
  <c r="K42" i="12"/>
  <c r="J42" i="12"/>
  <c r="K41" i="12"/>
  <c r="J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X69" i="12" l="1"/>
  <c r="W69" i="12"/>
  <c r="V69" i="12"/>
  <c r="X68" i="12"/>
  <c r="W68" i="12"/>
  <c r="V68" i="12"/>
  <c r="X67" i="12"/>
  <c r="W67" i="12"/>
  <c r="V67" i="12"/>
  <c r="X66" i="12"/>
  <c r="W66" i="12"/>
  <c r="V66" i="12"/>
  <c r="X65" i="12"/>
  <c r="W65" i="12"/>
  <c r="V65" i="12"/>
  <c r="X64" i="12"/>
  <c r="W64" i="12"/>
  <c r="V64" i="12"/>
  <c r="X63" i="12"/>
  <c r="W63" i="12"/>
  <c r="V63" i="12"/>
  <c r="X62" i="12"/>
  <c r="W62" i="12"/>
  <c r="V62" i="12"/>
  <c r="X61" i="12"/>
  <c r="W61" i="12"/>
  <c r="V61" i="12"/>
  <c r="X60" i="12"/>
  <c r="W60" i="12"/>
  <c r="V60" i="12"/>
  <c r="X59" i="12"/>
  <c r="W59" i="12"/>
  <c r="V59" i="12"/>
  <c r="X58" i="12"/>
  <c r="W58" i="12"/>
  <c r="V58" i="12"/>
  <c r="X57" i="12"/>
  <c r="W57" i="12"/>
  <c r="V57" i="12"/>
  <c r="X56" i="12"/>
  <c r="W56" i="12"/>
  <c r="V56" i="12"/>
  <c r="X55" i="12"/>
  <c r="W55" i="12"/>
  <c r="V55" i="12"/>
  <c r="X54" i="12"/>
  <c r="W54" i="12"/>
  <c r="V54" i="12"/>
  <c r="X53" i="12"/>
  <c r="W53" i="12"/>
  <c r="V53" i="12"/>
  <c r="X52" i="12"/>
  <c r="W52" i="12"/>
  <c r="V52" i="12"/>
  <c r="X51" i="12"/>
  <c r="W51" i="12"/>
  <c r="V51" i="12"/>
  <c r="X50" i="12"/>
  <c r="W50" i="12"/>
  <c r="V50" i="12"/>
  <c r="X49" i="12"/>
  <c r="W49" i="12"/>
  <c r="V49" i="12"/>
  <c r="X48" i="12"/>
  <c r="W48" i="12"/>
  <c r="V48" i="12"/>
  <c r="X47" i="12"/>
  <c r="W47" i="12"/>
  <c r="V47" i="12"/>
  <c r="X46" i="12"/>
  <c r="W46" i="12"/>
  <c r="V46" i="12"/>
  <c r="X45" i="12"/>
  <c r="W45" i="12"/>
  <c r="V45" i="12"/>
  <c r="X44" i="12"/>
  <c r="W44" i="12"/>
  <c r="V44" i="12"/>
  <c r="X43" i="12"/>
  <c r="W43" i="12"/>
  <c r="V43" i="12"/>
  <c r="X42" i="12"/>
  <c r="W42" i="12"/>
  <c r="V42" i="12"/>
  <c r="X41" i="12"/>
  <c r="W41" i="12"/>
  <c r="V41" i="12"/>
  <c r="X40" i="12"/>
  <c r="W40" i="12"/>
  <c r="V40" i="12"/>
  <c r="X39" i="12"/>
  <c r="W39" i="12"/>
  <c r="V39" i="12"/>
  <c r="X38" i="12"/>
  <c r="W38" i="12"/>
  <c r="V38" i="12"/>
  <c r="X37" i="12"/>
  <c r="W37" i="12"/>
  <c r="V37" i="12"/>
  <c r="X36" i="12"/>
  <c r="W36" i="12"/>
  <c r="V36" i="12"/>
  <c r="X35" i="12"/>
  <c r="W35" i="12"/>
  <c r="V35" i="12"/>
  <c r="X34" i="12"/>
  <c r="W34" i="12"/>
  <c r="V34" i="12"/>
  <c r="X33" i="12"/>
  <c r="W33" i="12"/>
  <c r="V33" i="12"/>
  <c r="X32" i="12"/>
  <c r="W32" i="12"/>
  <c r="V32" i="12"/>
  <c r="X31" i="12"/>
  <c r="W31" i="12"/>
  <c r="V31" i="12"/>
  <c r="X30" i="12"/>
  <c r="W30" i="12"/>
  <c r="V30" i="12"/>
  <c r="X29" i="12"/>
  <c r="W29" i="12"/>
  <c r="V29" i="12"/>
  <c r="X28" i="12"/>
  <c r="W28" i="12"/>
  <c r="V28" i="12"/>
  <c r="X27" i="12"/>
  <c r="W27" i="12"/>
  <c r="V27" i="12"/>
  <c r="X26" i="12"/>
  <c r="W26" i="12"/>
  <c r="V26" i="12"/>
  <c r="X25" i="12"/>
  <c r="W25" i="12"/>
  <c r="V25" i="12"/>
  <c r="X24" i="12"/>
  <c r="W24" i="12"/>
  <c r="V24" i="12"/>
  <c r="X23" i="12"/>
  <c r="W23" i="12"/>
  <c r="V23" i="12"/>
  <c r="X22" i="12"/>
  <c r="W22" i="12"/>
  <c r="V22" i="12"/>
  <c r="X21" i="12"/>
  <c r="W21" i="12"/>
  <c r="V21" i="12"/>
  <c r="X20" i="12"/>
  <c r="W20" i="12"/>
  <c r="V20" i="12"/>
  <c r="X19" i="12"/>
  <c r="W19" i="12"/>
  <c r="V19" i="12"/>
  <c r="X18" i="12"/>
  <c r="W18" i="12"/>
  <c r="V18" i="12"/>
  <c r="X17" i="12"/>
  <c r="W17" i="12"/>
  <c r="V17" i="12"/>
  <c r="X16" i="12"/>
  <c r="W16" i="12"/>
  <c r="V16" i="12"/>
  <c r="X15" i="12"/>
  <c r="W15" i="12"/>
  <c r="V15" i="12"/>
  <c r="X14" i="12"/>
  <c r="W14" i="12"/>
  <c r="V14" i="12"/>
  <c r="X13" i="12"/>
  <c r="W13" i="12"/>
  <c r="V13" i="12"/>
  <c r="X12" i="12"/>
  <c r="W12" i="12"/>
  <c r="V12" i="12"/>
  <c r="X11" i="12"/>
  <c r="W11" i="12"/>
  <c r="V11" i="12"/>
  <c r="X10" i="12"/>
  <c r="W10" i="12"/>
  <c r="V10" i="12"/>
  <c r="X9" i="12"/>
  <c r="W9" i="12"/>
  <c r="V9" i="12"/>
  <c r="X8" i="12"/>
  <c r="W8" i="12"/>
  <c r="V8" i="12"/>
  <c r="X7" i="12"/>
  <c r="W7" i="12"/>
  <c r="V7" i="12"/>
  <c r="X6" i="12"/>
  <c r="W6" i="12"/>
  <c r="V6" i="12"/>
  <c r="AD63" i="12" l="1"/>
  <c r="AC63" i="12"/>
  <c r="AB63" i="12"/>
  <c r="AD61" i="12"/>
  <c r="AC61" i="12"/>
  <c r="AB61" i="12"/>
  <c r="Y61" i="11" l="1"/>
  <c r="Z61" i="11"/>
  <c r="AA61" i="11"/>
  <c r="Y63" i="11"/>
  <c r="Z63" i="11"/>
  <c r="AA63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X67" i="11"/>
  <c r="W67" i="11"/>
  <c r="V67" i="11"/>
  <c r="X66" i="11"/>
  <c r="W66" i="11"/>
  <c r="V66" i="11"/>
  <c r="X65" i="11"/>
  <c r="X69" i="11" s="1"/>
  <c r="W65" i="11"/>
  <c r="W69" i="11" s="1"/>
  <c r="V65" i="11"/>
  <c r="V69" i="11" s="1"/>
  <c r="X64" i="11"/>
  <c r="X68" i="11" s="1"/>
  <c r="W64" i="11"/>
  <c r="W68" i="11" s="1"/>
  <c r="V64" i="11"/>
  <c r="V68" i="11" s="1"/>
  <c r="X61" i="11"/>
  <c r="X60" i="11"/>
  <c r="W60" i="11"/>
  <c r="V60" i="11"/>
  <c r="X59" i="11"/>
  <c r="W59" i="11"/>
  <c r="V59" i="11"/>
  <c r="X58" i="11"/>
  <c r="W58" i="11"/>
  <c r="V58" i="11"/>
  <c r="X57" i="11"/>
  <c r="W57" i="11"/>
  <c r="V57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51" i="11"/>
  <c r="W51" i="11"/>
  <c r="V51" i="11"/>
  <c r="X50" i="11"/>
  <c r="W50" i="11"/>
  <c r="V50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4" i="11"/>
  <c r="W44" i="11"/>
  <c r="V44" i="11"/>
  <c r="X43" i="11"/>
  <c r="W43" i="11"/>
  <c r="V43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7" i="11"/>
  <c r="W37" i="11"/>
  <c r="V37" i="11"/>
  <c r="X36" i="11"/>
  <c r="W36" i="11"/>
  <c r="V36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30" i="11"/>
  <c r="W30" i="11"/>
  <c r="V30" i="11"/>
  <c r="X29" i="11"/>
  <c r="W29" i="11"/>
  <c r="V29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3" i="11"/>
  <c r="W23" i="11"/>
  <c r="V23" i="11"/>
  <c r="X22" i="11"/>
  <c r="W22" i="11"/>
  <c r="V22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6" i="11"/>
  <c r="W16" i="11"/>
  <c r="V16" i="11"/>
  <c r="X15" i="11"/>
  <c r="W15" i="11"/>
  <c r="V15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X9" i="11"/>
  <c r="W9" i="11"/>
  <c r="V9" i="11"/>
  <c r="X8" i="11"/>
  <c r="W8" i="11"/>
  <c r="V8" i="11"/>
  <c r="X7" i="11"/>
  <c r="X63" i="11" s="1"/>
  <c r="W7" i="11"/>
  <c r="W63" i="11" s="1"/>
  <c r="V7" i="11"/>
  <c r="V63" i="11" s="1"/>
  <c r="X6" i="11"/>
  <c r="W6" i="11"/>
  <c r="W61" i="11" s="1"/>
  <c r="V6" i="11"/>
  <c r="V61" i="11" s="1"/>
  <c r="P68" i="11"/>
  <c r="Q68" i="11"/>
  <c r="R68" i="11"/>
  <c r="P69" i="11"/>
  <c r="Q69" i="11"/>
  <c r="R69" i="11"/>
  <c r="M68" i="11"/>
  <c r="N68" i="11"/>
  <c r="O68" i="11"/>
  <c r="M69" i="11"/>
  <c r="N69" i="11"/>
  <c r="O69" i="11"/>
  <c r="L69" i="11"/>
  <c r="K69" i="11"/>
  <c r="J69" i="11"/>
  <c r="I69" i="11"/>
  <c r="H69" i="11"/>
  <c r="G69" i="11"/>
  <c r="F69" i="11"/>
  <c r="E69" i="11"/>
  <c r="D69" i="11"/>
  <c r="L68" i="11"/>
  <c r="K68" i="11"/>
  <c r="J68" i="11"/>
  <c r="I68" i="11"/>
  <c r="H68" i="11"/>
  <c r="G68" i="11"/>
  <c r="F68" i="11"/>
  <c r="E68" i="11"/>
  <c r="D68" i="11"/>
  <c r="D71" i="11" s="1"/>
  <c r="E68" i="10" l="1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C69" i="10"/>
  <c r="AH69" i="10"/>
  <c r="AK69" i="10"/>
  <c r="AL69" i="10"/>
  <c r="AM69" i="10"/>
  <c r="AO69" i="10"/>
  <c r="D69" i="10"/>
  <c r="D68" i="10"/>
  <c r="X67" i="10"/>
  <c r="W67" i="10"/>
  <c r="V67" i="10"/>
  <c r="X66" i="10"/>
  <c r="W66" i="10"/>
  <c r="V66" i="10"/>
  <c r="X65" i="10"/>
  <c r="W65" i="10"/>
  <c r="V65" i="10"/>
  <c r="X64" i="10"/>
  <c r="W64" i="10"/>
  <c r="V64" i="10"/>
  <c r="X60" i="10"/>
  <c r="W60" i="10"/>
  <c r="V60" i="10"/>
  <c r="X59" i="10"/>
  <c r="W59" i="10"/>
  <c r="V59" i="10"/>
  <c r="X58" i="10"/>
  <c r="W58" i="10"/>
  <c r="V58" i="10"/>
  <c r="X57" i="10"/>
  <c r="W57" i="10"/>
  <c r="V57" i="10"/>
  <c r="X56" i="10"/>
  <c r="W56" i="10"/>
  <c r="V56" i="10"/>
  <c r="X55" i="10"/>
  <c r="W55" i="10"/>
  <c r="V55" i="10"/>
  <c r="X54" i="10"/>
  <c r="W54" i="10"/>
  <c r="V54" i="10"/>
  <c r="X53" i="10"/>
  <c r="W53" i="10"/>
  <c r="V53" i="10"/>
  <c r="X52" i="10"/>
  <c r="W52" i="10"/>
  <c r="V52" i="10"/>
  <c r="X51" i="10"/>
  <c r="W51" i="10"/>
  <c r="V51" i="10"/>
  <c r="X50" i="10"/>
  <c r="W50" i="10"/>
  <c r="V50" i="10"/>
  <c r="X49" i="10"/>
  <c r="W49" i="10"/>
  <c r="V49" i="10"/>
  <c r="X48" i="10"/>
  <c r="W48" i="10"/>
  <c r="V48" i="10"/>
  <c r="X47" i="10"/>
  <c r="W47" i="10"/>
  <c r="V47" i="10"/>
  <c r="X46" i="10"/>
  <c r="W46" i="10"/>
  <c r="V46" i="10"/>
  <c r="X45" i="10"/>
  <c r="W45" i="10"/>
  <c r="V45" i="10"/>
  <c r="X44" i="10"/>
  <c r="W44" i="10"/>
  <c r="V44" i="10"/>
  <c r="X43" i="10"/>
  <c r="W43" i="10"/>
  <c r="V43" i="10"/>
  <c r="X42" i="10"/>
  <c r="W42" i="10"/>
  <c r="V42" i="10"/>
  <c r="X41" i="10"/>
  <c r="W41" i="10"/>
  <c r="V41" i="10"/>
  <c r="X40" i="10"/>
  <c r="W40" i="10"/>
  <c r="V40" i="10"/>
  <c r="X39" i="10"/>
  <c r="W39" i="10"/>
  <c r="V39" i="10"/>
  <c r="X38" i="10"/>
  <c r="W38" i="10"/>
  <c r="V38" i="10"/>
  <c r="X37" i="10"/>
  <c r="W37" i="10"/>
  <c r="V37" i="10"/>
  <c r="X36" i="10"/>
  <c r="W36" i="10"/>
  <c r="V36" i="10"/>
  <c r="X35" i="10"/>
  <c r="W35" i="10"/>
  <c r="V35" i="10"/>
  <c r="X34" i="10"/>
  <c r="W34" i="10"/>
  <c r="V34" i="10"/>
  <c r="X33" i="10"/>
  <c r="W33" i="10"/>
  <c r="V33" i="10"/>
  <c r="X32" i="10"/>
  <c r="W32" i="10"/>
  <c r="V32" i="10"/>
  <c r="X31" i="10"/>
  <c r="W31" i="10"/>
  <c r="V31" i="10"/>
  <c r="X30" i="10"/>
  <c r="W30" i="10"/>
  <c r="V30" i="10"/>
  <c r="X29" i="10"/>
  <c r="W29" i="10"/>
  <c r="V29" i="10"/>
  <c r="X28" i="10"/>
  <c r="W28" i="10"/>
  <c r="V28" i="10"/>
  <c r="X27" i="10"/>
  <c r="W27" i="10"/>
  <c r="V27" i="10"/>
  <c r="X26" i="10"/>
  <c r="W26" i="10"/>
  <c r="V26" i="10"/>
  <c r="X25" i="10"/>
  <c r="W25" i="10"/>
  <c r="V25" i="10"/>
  <c r="X24" i="10"/>
  <c r="W24" i="10"/>
  <c r="V24" i="10"/>
  <c r="X23" i="10"/>
  <c r="W23" i="10"/>
  <c r="V23" i="10"/>
  <c r="X22" i="10"/>
  <c r="W22" i="10"/>
  <c r="V22" i="10"/>
  <c r="X21" i="10"/>
  <c r="W21" i="10"/>
  <c r="V21" i="10"/>
  <c r="X20" i="10"/>
  <c r="W20" i="10"/>
  <c r="V20" i="10"/>
  <c r="X19" i="10"/>
  <c r="W19" i="10"/>
  <c r="V19" i="10"/>
  <c r="X18" i="10"/>
  <c r="W18" i="10"/>
  <c r="V18" i="10"/>
  <c r="X17" i="10"/>
  <c r="W17" i="10"/>
  <c r="V17" i="10"/>
  <c r="X16" i="10"/>
  <c r="W16" i="10"/>
  <c r="V16" i="10"/>
  <c r="X15" i="10"/>
  <c r="W15" i="10"/>
  <c r="V15" i="10"/>
  <c r="X14" i="10"/>
  <c r="W14" i="10"/>
  <c r="V14" i="10"/>
  <c r="X13" i="10"/>
  <c r="W13" i="10"/>
  <c r="V13" i="10"/>
  <c r="X12" i="10"/>
  <c r="W12" i="10"/>
  <c r="V12" i="10"/>
  <c r="X11" i="10"/>
  <c r="W11" i="10"/>
  <c r="V11" i="10"/>
  <c r="X10" i="10"/>
  <c r="W10" i="10"/>
  <c r="W61" i="10" s="1"/>
  <c r="V10" i="10"/>
  <c r="X9" i="10"/>
  <c r="W9" i="10"/>
  <c r="V9" i="10"/>
  <c r="V63" i="10" s="1"/>
  <c r="X8" i="10"/>
  <c r="W8" i="10"/>
  <c r="V8" i="10"/>
  <c r="V61" i="10" s="1"/>
  <c r="X7" i="10"/>
  <c r="X63" i="10" s="1"/>
  <c r="W7" i="10"/>
  <c r="V7" i="10"/>
  <c r="X6" i="10"/>
  <c r="W6" i="10"/>
  <c r="V6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X61" i="10"/>
  <c r="Y61" i="10"/>
  <c r="Z61" i="10"/>
  <c r="AA61" i="10"/>
  <c r="AB61" i="10"/>
  <c r="AC61" i="10"/>
  <c r="AC68" i="10" s="1"/>
  <c r="AD61" i="10"/>
  <c r="AD68" i="10" s="1"/>
  <c r="AE61" i="10"/>
  <c r="AE68" i="10" s="1"/>
  <c r="AF61" i="10"/>
  <c r="AF68" i="10" s="1"/>
  <c r="AG61" i="10"/>
  <c r="AG68" i="10" s="1"/>
  <c r="AH61" i="10"/>
  <c r="AH68" i="10" s="1"/>
  <c r="AI61" i="10"/>
  <c r="AI68" i="10" s="1"/>
  <c r="AJ61" i="10"/>
  <c r="AJ68" i="10" s="1"/>
  <c r="AK61" i="10"/>
  <c r="AK68" i="10" s="1"/>
  <c r="AL61" i="10"/>
  <c r="AL68" i="10" s="1"/>
  <c r="AM61" i="10"/>
  <c r="AM68" i="10" s="1"/>
  <c r="AN61" i="10"/>
  <c r="AN68" i="10" s="1"/>
  <c r="AO61" i="10"/>
  <c r="AO68" i="10" s="1"/>
  <c r="AP61" i="10"/>
  <c r="AP68" i="10" s="1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W63" i="10"/>
  <c r="Y63" i="10"/>
  <c r="Z63" i="10"/>
  <c r="AA63" i="10"/>
  <c r="AB63" i="10"/>
  <c r="AB69" i="10" s="1"/>
  <c r="AC63" i="10"/>
  <c r="AD63" i="10"/>
  <c r="AD69" i="10" s="1"/>
  <c r="AE63" i="10"/>
  <c r="AE69" i="10" s="1"/>
  <c r="AF63" i="10"/>
  <c r="AF69" i="10" s="1"/>
  <c r="AG63" i="10"/>
  <c r="AG69" i="10" s="1"/>
  <c r="AH63" i="10"/>
  <c r="AI63" i="10"/>
  <c r="AI69" i="10" s="1"/>
  <c r="AJ63" i="10"/>
  <c r="AJ69" i="10" s="1"/>
  <c r="AK63" i="10"/>
  <c r="AL63" i="10"/>
  <c r="AM63" i="10"/>
  <c r="AN63" i="10"/>
  <c r="AN69" i="10" s="1"/>
  <c r="AO63" i="10"/>
  <c r="AP63" i="10"/>
  <c r="AP69" i="10" s="1"/>
  <c r="D63" i="10"/>
  <c r="D61" i="10"/>
  <c r="L69" i="9" l="1"/>
  <c r="K69" i="9"/>
  <c r="J69" i="9"/>
  <c r="L68" i="9"/>
  <c r="K68" i="9"/>
  <c r="J68" i="9"/>
  <c r="L67" i="9"/>
  <c r="K67" i="9"/>
  <c r="J67" i="9"/>
  <c r="L66" i="9"/>
  <c r="K66" i="9"/>
  <c r="J66" i="9"/>
  <c r="L65" i="9"/>
  <c r="K65" i="9"/>
  <c r="J65" i="9"/>
  <c r="L64" i="9"/>
  <c r="K64" i="9"/>
  <c r="J64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4" i="9"/>
  <c r="K24" i="9"/>
  <c r="J24" i="9"/>
  <c r="L23" i="9"/>
  <c r="K23" i="9"/>
  <c r="J23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L9" i="9"/>
  <c r="K9" i="9"/>
  <c r="J9" i="9"/>
  <c r="L8" i="9"/>
  <c r="K8" i="9"/>
  <c r="J8" i="9"/>
  <c r="L7" i="9"/>
  <c r="K7" i="9"/>
  <c r="J7" i="9"/>
  <c r="K6" i="9"/>
  <c r="L6" i="9"/>
  <c r="J6" i="9"/>
  <c r="Y68" i="9" l="1"/>
  <c r="Z68" i="9"/>
  <c r="AA68" i="9"/>
  <c r="Y69" i="9"/>
  <c r="Y71" i="9" s="1"/>
  <c r="Z69" i="9"/>
  <c r="AA69" i="9"/>
  <c r="Z71" i="9"/>
  <c r="AA71" i="9"/>
  <c r="AA63" i="9"/>
  <c r="Z63" i="9"/>
  <c r="Y63" i="9"/>
  <c r="AA61" i="9"/>
  <c r="Z61" i="9"/>
  <c r="Y61" i="9"/>
  <c r="X69" i="9" l="1"/>
  <c r="W69" i="9"/>
  <c r="V69" i="9"/>
  <c r="X68" i="9"/>
  <c r="W68" i="9"/>
  <c r="V68" i="9"/>
  <c r="X67" i="9"/>
  <c r="W67" i="9"/>
  <c r="V67" i="9"/>
  <c r="X66" i="9"/>
  <c r="W66" i="9"/>
  <c r="V66" i="9"/>
  <c r="X65" i="9"/>
  <c r="W65" i="9"/>
  <c r="V65" i="9"/>
  <c r="X64" i="9"/>
  <c r="W64" i="9"/>
  <c r="V64" i="9"/>
  <c r="X63" i="9"/>
  <c r="W63" i="9"/>
  <c r="V63" i="9"/>
  <c r="X62" i="9"/>
  <c r="W62" i="9"/>
  <c r="V62" i="9"/>
  <c r="X61" i="9"/>
  <c r="W61" i="9"/>
  <c r="V61" i="9"/>
  <c r="X60" i="9"/>
  <c r="W60" i="9"/>
  <c r="V60" i="9"/>
  <c r="X59" i="9"/>
  <c r="W59" i="9"/>
  <c r="V59" i="9"/>
  <c r="X58" i="9"/>
  <c r="W58" i="9"/>
  <c r="V58" i="9"/>
  <c r="X57" i="9"/>
  <c r="W57" i="9"/>
  <c r="V57" i="9"/>
  <c r="X56" i="9"/>
  <c r="W56" i="9"/>
  <c r="V56" i="9"/>
  <c r="X55" i="9"/>
  <c r="W55" i="9"/>
  <c r="V55" i="9"/>
  <c r="X54" i="9"/>
  <c r="W54" i="9"/>
  <c r="V54" i="9"/>
  <c r="X53" i="9"/>
  <c r="W53" i="9"/>
  <c r="V53" i="9"/>
  <c r="X52" i="9"/>
  <c r="W52" i="9"/>
  <c r="V52" i="9"/>
  <c r="X51" i="9"/>
  <c r="W51" i="9"/>
  <c r="V51" i="9"/>
  <c r="X50" i="9"/>
  <c r="W50" i="9"/>
  <c r="V50" i="9"/>
  <c r="X49" i="9"/>
  <c r="W49" i="9"/>
  <c r="V49" i="9"/>
  <c r="X48" i="9"/>
  <c r="W48" i="9"/>
  <c r="V48" i="9"/>
  <c r="X47" i="9"/>
  <c r="W47" i="9"/>
  <c r="V47" i="9"/>
  <c r="X46" i="9"/>
  <c r="W46" i="9"/>
  <c r="V46" i="9"/>
  <c r="X45" i="9"/>
  <c r="W45" i="9"/>
  <c r="V45" i="9"/>
  <c r="X44" i="9"/>
  <c r="W44" i="9"/>
  <c r="V44" i="9"/>
  <c r="X43" i="9"/>
  <c r="W43" i="9"/>
  <c r="V43" i="9"/>
  <c r="X42" i="9"/>
  <c r="W42" i="9"/>
  <c r="V42" i="9"/>
  <c r="X41" i="9"/>
  <c r="W41" i="9"/>
  <c r="V41" i="9"/>
  <c r="X40" i="9"/>
  <c r="W40" i="9"/>
  <c r="V40" i="9"/>
  <c r="X39" i="9"/>
  <c r="W39" i="9"/>
  <c r="V39" i="9"/>
  <c r="X38" i="9"/>
  <c r="W38" i="9"/>
  <c r="V38" i="9"/>
  <c r="X37" i="9"/>
  <c r="W37" i="9"/>
  <c r="V37" i="9"/>
  <c r="X36" i="9"/>
  <c r="W36" i="9"/>
  <c r="V36" i="9"/>
  <c r="X35" i="9"/>
  <c r="W35" i="9"/>
  <c r="V35" i="9"/>
  <c r="X34" i="9"/>
  <c r="W34" i="9"/>
  <c r="V34" i="9"/>
  <c r="X33" i="9"/>
  <c r="W33" i="9"/>
  <c r="V33" i="9"/>
  <c r="X32" i="9"/>
  <c r="W32" i="9"/>
  <c r="V32" i="9"/>
  <c r="X31" i="9"/>
  <c r="W31" i="9"/>
  <c r="V3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W26" i="9"/>
  <c r="V26" i="9"/>
  <c r="X25" i="9"/>
  <c r="W25" i="9"/>
  <c r="V25" i="9"/>
  <c r="X24" i="9"/>
  <c r="W24" i="9"/>
  <c r="V24" i="9"/>
  <c r="X23" i="9"/>
  <c r="W23" i="9"/>
  <c r="V23" i="9"/>
  <c r="X22" i="9"/>
  <c r="W22" i="9"/>
  <c r="V22" i="9"/>
  <c r="X21" i="9"/>
  <c r="W21" i="9"/>
  <c r="V21" i="9"/>
  <c r="X20" i="9"/>
  <c r="W20" i="9"/>
  <c r="V20" i="9"/>
  <c r="X19" i="9"/>
  <c r="W19" i="9"/>
  <c r="V19" i="9"/>
  <c r="X18" i="9"/>
  <c r="W18" i="9"/>
  <c r="V18" i="9"/>
  <c r="X17" i="9"/>
  <c r="W17" i="9"/>
  <c r="V17" i="9"/>
  <c r="X16" i="9"/>
  <c r="W16" i="9"/>
  <c r="V16" i="9"/>
  <c r="X15" i="9"/>
  <c r="W15" i="9"/>
  <c r="V15" i="9"/>
  <c r="X14" i="9"/>
  <c r="W14" i="9"/>
  <c r="V14" i="9"/>
  <c r="X13" i="9"/>
  <c r="W13" i="9"/>
  <c r="V13" i="9"/>
  <c r="X12" i="9"/>
  <c r="W12" i="9"/>
  <c r="V12" i="9"/>
  <c r="X11" i="9"/>
  <c r="W11" i="9"/>
  <c r="V11" i="9"/>
  <c r="X10" i="9"/>
  <c r="W10" i="9"/>
  <c r="V10" i="9"/>
  <c r="X9" i="9"/>
  <c r="W9" i="9"/>
  <c r="V9" i="9"/>
  <c r="X8" i="9"/>
  <c r="W8" i="9"/>
  <c r="V8" i="9"/>
  <c r="X7" i="9"/>
  <c r="W7" i="9"/>
  <c r="V7" i="9"/>
  <c r="W6" i="9"/>
  <c r="X6" i="9"/>
  <c r="V6" i="9"/>
  <c r="P68" i="9"/>
  <c r="Q68" i="9"/>
  <c r="R68" i="9"/>
  <c r="S68" i="9"/>
  <c r="T68" i="9"/>
  <c r="U68" i="9"/>
  <c r="P69" i="9"/>
  <c r="Q69" i="9"/>
  <c r="R69" i="9"/>
  <c r="S69" i="9"/>
  <c r="T69" i="9"/>
  <c r="U69" i="9"/>
  <c r="P61" i="9"/>
  <c r="Q61" i="9"/>
  <c r="R61" i="9"/>
  <c r="P63" i="9"/>
  <c r="Q63" i="9"/>
  <c r="R63" i="9"/>
  <c r="O61" i="9"/>
  <c r="N61" i="9"/>
  <c r="M61" i="9"/>
  <c r="O63" i="9"/>
  <c r="N63" i="9"/>
  <c r="N69" i="9" s="1"/>
  <c r="M63" i="9"/>
  <c r="AD63" i="9"/>
  <c r="AC63" i="9"/>
  <c r="AB63" i="9"/>
  <c r="AD61" i="9"/>
  <c r="AC61" i="9"/>
  <c r="AB61" i="9"/>
  <c r="O69" i="9"/>
  <c r="M69" i="9"/>
  <c r="O68" i="9"/>
  <c r="N68" i="9"/>
  <c r="M68" i="9"/>
  <c r="AG63" i="8" l="1"/>
  <c r="AF63" i="8"/>
  <c r="AE63" i="8"/>
  <c r="AG61" i="8"/>
  <c r="AF61" i="8"/>
  <c r="AE61" i="8"/>
  <c r="AD69" i="8" l="1"/>
  <c r="AC69" i="8"/>
  <c r="AB69" i="8"/>
  <c r="AD68" i="8"/>
  <c r="AC68" i="8"/>
  <c r="AB68" i="8"/>
  <c r="AB69" i="7" l="1"/>
  <c r="AD68" i="7"/>
  <c r="AD63" i="7"/>
  <c r="AD69" i="7" s="1"/>
  <c r="AC63" i="7"/>
  <c r="AC69" i="7" s="1"/>
  <c r="AB63" i="7"/>
  <c r="AD61" i="7"/>
  <c r="AC61" i="7"/>
  <c r="AC68" i="7" s="1"/>
  <c r="AB61" i="7"/>
  <c r="AB68" i="7" s="1"/>
  <c r="Y71" i="6" l="1"/>
  <c r="AA71" i="6"/>
  <c r="Z71" i="6"/>
  <c r="X71" i="6"/>
  <c r="W71" i="6"/>
  <c r="V71" i="6"/>
  <c r="U69" i="6"/>
  <c r="T69" i="6"/>
  <c r="S69" i="6"/>
  <c r="U68" i="6"/>
  <c r="U71" i="6" s="1"/>
  <c r="T68" i="6"/>
  <c r="T71" i="6" s="1"/>
  <c r="S68" i="6"/>
  <c r="S71" i="6" s="1"/>
  <c r="P71" i="6"/>
  <c r="R71" i="6"/>
  <c r="Q71" i="6"/>
  <c r="O71" i="6"/>
  <c r="N71" i="6"/>
  <c r="M71" i="6"/>
  <c r="I69" i="6"/>
  <c r="H69" i="6"/>
  <c r="G69" i="6"/>
  <c r="I68" i="6"/>
  <c r="H68" i="6"/>
  <c r="G68" i="6"/>
  <c r="G71" i="6" s="1"/>
  <c r="F69" i="6"/>
  <c r="E69" i="6"/>
  <c r="D69" i="6"/>
  <c r="F68" i="6"/>
  <c r="E68" i="6"/>
  <c r="D68" i="6"/>
  <c r="D71" i="6" s="1"/>
  <c r="I71" i="6" l="1"/>
  <c r="F71" i="6"/>
  <c r="E71" i="6"/>
  <c r="J71" i="6"/>
  <c r="H71" i="6"/>
  <c r="AA69" i="11"/>
  <c r="Z69" i="11"/>
  <c r="Y69" i="11"/>
  <c r="AA68" i="11"/>
  <c r="Z68" i="11"/>
  <c r="Z71" i="11" s="1"/>
  <c r="Y68" i="11"/>
  <c r="Y71" i="11" s="1"/>
  <c r="AD63" i="11"/>
  <c r="AD69" i="11" s="1"/>
  <c r="AC63" i="11"/>
  <c r="AC69" i="11" s="1"/>
  <c r="AB63" i="11"/>
  <c r="AB69" i="11" s="1"/>
  <c r="AD61" i="11"/>
  <c r="AD68" i="11" s="1"/>
  <c r="AD71" i="11" s="1"/>
  <c r="AC61" i="11"/>
  <c r="AC68" i="11" s="1"/>
  <c r="AB61" i="11"/>
  <c r="AB68" i="11" s="1"/>
  <c r="AB71" i="11" s="1"/>
  <c r="AC71" i="11" l="1"/>
  <c r="AA71" i="11"/>
  <c r="K71" i="6"/>
  <c r="L71" i="6"/>
  <c r="L60" i="4" l="1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L55" i="4"/>
  <c r="K55" i="4"/>
  <c r="J55" i="4"/>
  <c r="L54" i="4"/>
  <c r="K54" i="4"/>
  <c r="J54" i="4"/>
  <c r="L52" i="4"/>
  <c r="K52" i="4"/>
  <c r="J52" i="4"/>
  <c r="L67" i="4"/>
  <c r="K67" i="4"/>
  <c r="J67" i="4"/>
  <c r="L66" i="4"/>
  <c r="K66" i="4"/>
  <c r="J66" i="4"/>
  <c r="L65" i="4"/>
  <c r="K65" i="4"/>
  <c r="J65" i="4"/>
  <c r="L64" i="4"/>
  <c r="K64" i="4"/>
  <c r="J64" i="4"/>
  <c r="L53" i="4"/>
  <c r="K53" i="4"/>
  <c r="J53" i="4"/>
  <c r="L51" i="4"/>
  <c r="K51" i="4"/>
  <c r="J51" i="4"/>
  <c r="L50" i="4"/>
  <c r="K50" i="4"/>
  <c r="J50" i="4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I69" i="4"/>
  <c r="H69" i="4"/>
  <c r="G69" i="4"/>
  <c r="I68" i="4"/>
  <c r="H68" i="4"/>
  <c r="G68" i="4"/>
  <c r="O69" i="4"/>
  <c r="N69" i="4"/>
  <c r="M69" i="4"/>
  <c r="O68" i="4"/>
  <c r="N68" i="4"/>
  <c r="M68" i="4"/>
  <c r="R69" i="4"/>
  <c r="Q69" i="4"/>
  <c r="P69" i="4"/>
  <c r="R68" i="4"/>
  <c r="Q68" i="4"/>
  <c r="P68" i="4"/>
  <c r="S69" i="4"/>
  <c r="U68" i="4"/>
  <c r="X69" i="4"/>
  <c r="W69" i="4"/>
  <c r="V69" i="4"/>
  <c r="X68" i="4"/>
  <c r="W68" i="4"/>
  <c r="V68" i="4"/>
  <c r="AA69" i="4"/>
  <c r="Z69" i="4"/>
  <c r="Y69" i="4"/>
  <c r="AA68" i="4"/>
  <c r="Z68" i="4"/>
  <c r="Y68" i="4"/>
  <c r="U63" i="4"/>
  <c r="U69" i="4" s="1"/>
  <c r="T63" i="4"/>
  <c r="T69" i="4" s="1"/>
  <c r="S63" i="4"/>
  <c r="U61" i="4"/>
  <c r="T61" i="4"/>
  <c r="T68" i="4" s="1"/>
  <c r="S61" i="4"/>
  <c r="S68" i="4" s="1"/>
  <c r="AD63" i="4"/>
  <c r="AC63" i="4"/>
  <c r="AB63" i="4"/>
  <c r="AD61" i="4"/>
  <c r="AC61" i="4"/>
  <c r="AB61" i="4"/>
  <c r="L61" i="4" l="1"/>
  <c r="L68" i="4" s="1"/>
  <c r="J61" i="4"/>
  <c r="J68" i="4" s="1"/>
  <c r="K63" i="4"/>
  <c r="K69" i="4" s="1"/>
  <c r="K61" i="4"/>
  <c r="K68" i="4" s="1"/>
  <c r="K71" i="4" s="1"/>
  <c r="L63" i="4"/>
  <c r="L69" i="4" s="1"/>
  <c r="L71" i="4" s="1"/>
  <c r="J63" i="4"/>
  <c r="J69" i="4" s="1"/>
  <c r="J71" i="4" s="1"/>
  <c r="AD63" i="3"/>
  <c r="AD69" i="3" s="1"/>
  <c r="AC63" i="3"/>
  <c r="AC69" i="3" s="1"/>
  <c r="AB63" i="3"/>
  <c r="AB69" i="3" s="1"/>
  <c r="AD61" i="3"/>
  <c r="AD68" i="3" s="1"/>
  <c r="AC61" i="3"/>
  <c r="AC68" i="3" s="1"/>
  <c r="AB61" i="3"/>
  <c r="AB68" i="3" s="1"/>
  <c r="U63" i="3"/>
  <c r="U69" i="3" s="1"/>
  <c r="T63" i="3"/>
  <c r="T69" i="3" s="1"/>
  <c r="S63" i="3"/>
  <c r="S69" i="3" s="1"/>
  <c r="U61" i="3"/>
  <c r="U68" i="3" s="1"/>
  <c r="T61" i="3"/>
  <c r="T68" i="3" s="1"/>
  <c r="S61" i="3"/>
  <c r="S68" i="3" s="1"/>
  <c r="L67" i="2" l="1"/>
  <c r="K67" i="2"/>
  <c r="J67" i="2"/>
  <c r="L66" i="2"/>
  <c r="K66" i="2"/>
  <c r="J66" i="2"/>
  <c r="L65" i="2"/>
  <c r="K65" i="2"/>
  <c r="J65" i="2"/>
  <c r="L64" i="2"/>
  <c r="K64" i="2"/>
  <c r="J64" i="2"/>
  <c r="L53" i="2"/>
  <c r="K53" i="2"/>
  <c r="J53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AP63" i="2" l="1"/>
  <c r="AP69" i="2" s="1"/>
  <c r="AO63" i="2"/>
  <c r="AO69" i="2" s="1"/>
  <c r="AN63" i="2"/>
  <c r="AN69" i="2" s="1"/>
  <c r="AP61" i="2"/>
  <c r="AP68" i="2" s="1"/>
  <c r="AO61" i="2"/>
  <c r="AO68" i="2" s="1"/>
  <c r="AN61" i="2"/>
  <c r="AN68" i="2" s="1"/>
  <c r="AK69" i="2"/>
  <c r="AM63" i="2"/>
  <c r="AM69" i="2" s="1"/>
  <c r="AL63" i="2"/>
  <c r="AL69" i="2" s="1"/>
  <c r="AK63" i="2"/>
  <c r="AM61" i="2"/>
  <c r="AM68" i="2" s="1"/>
  <c r="AL61" i="2"/>
  <c r="AL68" i="2" s="1"/>
  <c r="AK61" i="2"/>
  <c r="AK68" i="2" s="1"/>
  <c r="AI69" i="2"/>
  <c r="AH69" i="2"/>
  <c r="AJ63" i="2"/>
  <c r="AJ69" i="2" s="1"/>
  <c r="AI63" i="2"/>
  <c r="AH63" i="2"/>
  <c r="AJ61" i="2"/>
  <c r="AJ68" i="2" s="1"/>
  <c r="AJ71" i="2" s="1"/>
  <c r="AI61" i="2"/>
  <c r="AI68" i="2" s="1"/>
  <c r="AH61" i="2"/>
  <c r="AH68" i="2" s="1"/>
  <c r="AE69" i="2"/>
  <c r="AG63" i="2"/>
  <c r="AG69" i="2" s="1"/>
  <c r="AF63" i="2"/>
  <c r="AF69" i="2" s="1"/>
  <c r="AE63" i="2"/>
  <c r="AG61" i="2"/>
  <c r="AG68" i="2" s="1"/>
  <c r="AF61" i="2"/>
  <c r="AF68" i="2" s="1"/>
  <c r="AF71" i="2" s="1"/>
  <c r="AE61" i="2"/>
  <c r="AE68" i="2" s="1"/>
  <c r="AD63" i="2"/>
  <c r="AD69" i="2" s="1"/>
  <c r="AC63" i="2"/>
  <c r="AC69" i="2" s="1"/>
  <c r="AB63" i="2"/>
  <c r="AB69" i="2" s="1"/>
  <c r="AD61" i="2"/>
  <c r="AD68" i="2" s="1"/>
  <c r="AC61" i="2"/>
  <c r="AC68" i="2" s="1"/>
  <c r="AB61" i="2"/>
  <c r="AB68" i="2" s="1"/>
  <c r="AA63" i="2"/>
  <c r="AA69" i="2" s="1"/>
  <c r="Z63" i="2"/>
  <c r="Z69" i="2" s="1"/>
  <c r="Y63" i="2"/>
  <c r="Y69" i="2" s="1"/>
  <c r="AA61" i="2"/>
  <c r="AA68" i="2" s="1"/>
  <c r="Z61" i="2"/>
  <c r="Z68" i="2" s="1"/>
  <c r="Y61" i="2"/>
  <c r="Y68" i="2" s="1"/>
  <c r="R63" i="2"/>
  <c r="R69" i="2" s="1"/>
  <c r="Q63" i="2"/>
  <c r="Q69" i="2" s="1"/>
  <c r="P63" i="2"/>
  <c r="P69" i="2" s="1"/>
  <c r="R61" i="2"/>
  <c r="R68" i="2" s="1"/>
  <c r="Q61" i="2"/>
  <c r="Q68" i="2" s="1"/>
  <c r="P61" i="2"/>
  <c r="P68" i="2" s="1"/>
  <c r="O63" i="2"/>
  <c r="O69" i="2" s="1"/>
  <c r="N63" i="2"/>
  <c r="N69" i="2" s="1"/>
  <c r="M63" i="2"/>
  <c r="M69" i="2" s="1"/>
  <c r="O61" i="2"/>
  <c r="O68" i="2" s="1"/>
  <c r="N61" i="2"/>
  <c r="N68" i="2" s="1"/>
  <c r="M61" i="2"/>
  <c r="M68" i="2" s="1"/>
  <c r="L63" i="2"/>
  <c r="L69" i="2" s="1"/>
  <c r="K63" i="2"/>
  <c r="K69" i="2" s="1"/>
  <c r="J63" i="2"/>
  <c r="J69" i="2" s="1"/>
  <c r="L61" i="2"/>
  <c r="L68" i="2" s="1"/>
  <c r="K61" i="2"/>
  <c r="K68" i="2" s="1"/>
  <c r="J61" i="2"/>
  <c r="J68" i="2" s="1"/>
  <c r="I63" i="2"/>
  <c r="I69" i="2" s="1"/>
  <c r="H63" i="2"/>
  <c r="H69" i="2" s="1"/>
  <c r="G63" i="2"/>
  <c r="G69" i="2" s="1"/>
  <c r="I61" i="2"/>
  <c r="I68" i="2" s="1"/>
  <c r="H61" i="2"/>
  <c r="H68" i="2" s="1"/>
  <c r="G61" i="2"/>
  <c r="G68" i="2" s="1"/>
  <c r="AB71" i="2" l="1"/>
  <c r="AN71" i="2"/>
  <c r="Z71" i="2"/>
  <c r="AH71" i="2"/>
  <c r="AK71" i="2"/>
  <c r="AO71" i="2"/>
  <c r="Y71" i="2"/>
  <c r="AC71" i="2"/>
  <c r="AE71" i="2"/>
  <c r="AI71" i="2"/>
  <c r="AL71" i="2"/>
  <c r="P71" i="2"/>
  <c r="AP71" i="2"/>
  <c r="AM71" i="2"/>
  <c r="AG71" i="2"/>
  <c r="AD71" i="2"/>
  <c r="AA71" i="2"/>
  <c r="Q71" i="2"/>
  <c r="R71" i="2"/>
  <c r="O71" i="2"/>
  <c r="M71" i="2"/>
  <c r="N71" i="2"/>
  <c r="K71" i="2"/>
  <c r="J71" i="2"/>
  <c r="H71" i="2"/>
  <c r="G71" i="2"/>
  <c r="L71" i="2"/>
  <c r="I71" i="2"/>
  <c r="AQ6" i="1"/>
  <c r="AR6" i="1"/>
  <c r="AS6" i="1"/>
  <c r="AQ7" i="1"/>
  <c r="AR7" i="1"/>
  <c r="AS7" i="1"/>
  <c r="AQ8" i="1"/>
  <c r="AR8" i="1"/>
  <c r="AS8" i="1"/>
  <c r="AQ9" i="1"/>
  <c r="AR9" i="1"/>
  <c r="AS9" i="1"/>
  <c r="U63" i="1" l="1"/>
  <c r="U69" i="1" s="1"/>
  <c r="T63" i="1"/>
  <c r="T69" i="1" s="1"/>
  <c r="S63" i="1"/>
  <c r="S69" i="1" s="1"/>
  <c r="U61" i="1"/>
  <c r="U68" i="1" s="1"/>
  <c r="U71" i="1" s="1"/>
  <c r="T61" i="1"/>
  <c r="T68" i="1" s="1"/>
  <c r="S61" i="1"/>
  <c r="S68" i="1" s="1"/>
  <c r="S71" i="1" l="1"/>
  <c r="T71" i="1"/>
  <c r="AG61" i="1"/>
  <c r="AB61" i="1"/>
  <c r="AP63" i="12" l="1"/>
  <c r="AP69" i="12" s="1"/>
  <c r="AO63" i="12"/>
  <c r="AO69" i="12" s="1"/>
  <c r="AN63" i="12"/>
  <c r="AN69" i="12" s="1"/>
  <c r="AP61" i="12"/>
  <c r="AP68" i="12" s="1"/>
  <c r="AO61" i="12"/>
  <c r="AO68" i="12" s="1"/>
  <c r="AN61" i="12"/>
  <c r="AN68" i="12" s="1"/>
  <c r="AM63" i="12"/>
  <c r="AM69" i="12" s="1"/>
  <c r="AL63" i="12"/>
  <c r="AL69" i="12" s="1"/>
  <c r="AK63" i="12"/>
  <c r="AK69" i="12" s="1"/>
  <c r="AM61" i="12"/>
  <c r="AM68" i="12" s="1"/>
  <c r="AL61" i="12"/>
  <c r="AL68" i="12" s="1"/>
  <c r="AK61" i="12"/>
  <c r="AK68" i="12" s="1"/>
  <c r="AJ63" i="12"/>
  <c r="AJ69" i="12" s="1"/>
  <c r="AI63" i="12"/>
  <c r="AI69" i="12" s="1"/>
  <c r="AH63" i="12"/>
  <c r="AH69" i="12" s="1"/>
  <c r="AJ61" i="12"/>
  <c r="AJ68" i="12" s="1"/>
  <c r="AJ71" i="12" s="1"/>
  <c r="AI61" i="12"/>
  <c r="AI68" i="12" s="1"/>
  <c r="AH61" i="12"/>
  <c r="AH68" i="12" s="1"/>
  <c r="AG69" i="12"/>
  <c r="AG63" i="12"/>
  <c r="AF63" i="12"/>
  <c r="AF69" i="12" s="1"/>
  <c r="AE63" i="12"/>
  <c r="AE69" i="12" s="1"/>
  <c r="AG61" i="12"/>
  <c r="AG68" i="12" s="1"/>
  <c r="AG71" i="12" s="1"/>
  <c r="AF61" i="12"/>
  <c r="AF68" i="12" s="1"/>
  <c r="AF71" i="12" s="1"/>
  <c r="AE61" i="12"/>
  <c r="AE68" i="12" s="1"/>
  <c r="AD69" i="12"/>
  <c r="AC69" i="12"/>
  <c r="AB69" i="12"/>
  <c r="AD68" i="12"/>
  <c r="AC68" i="12"/>
  <c r="AB68" i="12"/>
  <c r="AP63" i="11"/>
  <c r="AP69" i="11" s="1"/>
  <c r="AO63" i="11"/>
  <c r="AO69" i="11" s="1"/>
  <c r="AN63" i="11"/>
  <c r="AN69" i="11" s="1"/>
  <c r="AP61" i="11"/>
  <c r="AP68" i="11" s="1"/>
  <c r="AP71" i="11" s="1"/>
  <c r="AO61" i="11"/>
  <c r="AO68" i="11" s="1"/>
  <c r="AO71" i="11" s="1"/>
  <c r="AN61" i="11"/>
  <c r="AN68" i="11" s="1"/>
  <c r="AN71" i="11" s="1"/>
  <c r="AM63" i="11"/>
  <c r="AM69" i="11" s="1"/>
  <c r="AL63" i="11"/>
  <c r="AL69" i="11" s="1"/>
  <c r="AK63" i="11"/>
  <c r="AK69" i="11" s="1"/>
  <c r="AM61" i="11"/>
  <c r="AM68" i="11" s="1"/>
  <c r="AM71" i="11" s="1"/>
  <c r="AL61" i="11"/>
  <c r="AL68" i="11" s="1"/>
  <c r="AL71" i="11" s="1"/>
  <c r="AK61" i="11"/>
  <c r="AK68" i="11" s="1"/>
  <c r="AK71" i="11" s="1"/>
  <c r="AJ69" i="11"/>
  <c r="AJ63" i="11"/>
  <c r="AI63" i="11"/>
  <c r="AI69" i="11" s="1"/>
  <c r="AH63" i="11"/>
  <c r="AH69" i="11" s="1"/>
  <c r="AJ61" i="11"/>
  <c r="AJ68" i="11" s="1"/>
  <c r="AJ71" i="11" s="1"/>
  <c r="AI61" i="11"/>
  <c r="AI68" i="11" s="1"/>
  <c r="AI71" i="11" s="1"/>
  <c r="AH61" i="11"/>
  <c r="AH68" i="11" s="1"/>
  <c r="AH71" i="11" s="1"/>
  <c r="AG69" i="11"/>
  <c r="AG63" i="11"/>
  <c r="AF63" i="11"/>
  <c r="AF69" i="11" s="1"/>
  <c r="AE63" i="11"/>
  <c r="AE69" i="11" s="1"/>
  <c r="AG61" i="11"/>
  <c r="AG68" i="11" s="1"/>
  <c r="AG71" i="11" s="1"/>
  <c r="AF61" i="11"/>
  <c r="AF68" i="11" s="1"/>
  <c r="AF71" i="11" s="1"/>
  <c r="AE61" i="11"/>
  <c r="AE68" i="11" s="1"/>
  <c r="AP63" i="9"/>
  <c r="AP69" i="9" s="1"/>
  <c r="AO63" i="9"/>
  <c r="AO69" i="9" s="1"/>
  <c r="AN63" i="9"/>
  <c r="AN69" i="9" s="1"/>
  <c r="AP61" i="9"/>
  <c r="AP68" i="9" s="1"/>
  <c r="AO61" i="9"/>
  <c r="AO68" i="9" s="1"/>
  <c r="AN61" i="9"/>
  <c r="AN68" i="9" s="1"/>
  <c r="AM63" i="9"/>
  <c r="AM69" i="9" s="1"/>
  <c r="AL63" i="9"/>
  <c r="AL69" i="9" s="1"/>
  <c r="AK63" i="9"/>
  <c r="AK69" i="9" s="1"/>
  <c r="AM61" i="9"/>
  <c r="AM68" i="9" s="1"/>
  <c r="AL61" i="9"/>
  <c r="AL68" i="9" s="1"/>
  <c r="AK61" i="9"/>
  <c r="AK68" i="9" s="1"/>
  <c r="AJ63" i="9"/>
  <c r="AJ69" i="9" s="1"/>
  <c r="AI63" i="9"/>
  <c r="AI69" i="9" s="1"/>
  <c r="AH63" i="9"/>
  <c r="AH69" i="9" s="1"/>
  <c r="AJ61" i="9"/>
  <c r="AJ68" i="9" s="1"/>
  <c r="AI61" i="9"/>
  <c r="AI68" i="9" s="1"/>
  <c r="AH61" i="9"/>
  <c r="AH68" i="9" s="1"/>
  <c r="AG63" i="9"/>
  <c r="AG69" i="9" s="1"/>
  <c r="AF63" i="9"/>
  <c r="AF69" i="9" s="1"/>
  <c r="AE63" i="9"/>
  <c r="AE69" i="9" s="1"/>
  <c r="AG61" i="9"/>
  <c r="AG68" i="9" s="1"/>
  <c r="AF61" i="9"/>
  <c r="AF68" i="9" s="1"/>
  <c r="AE61" i="9"/>
  <c r="AE68" i="9" s="1"/>
  <c r="AD69" i="9"/>
  <c r="AC69" i="9"/>
  <c r="AB69" i="9"/>
  <c r="AD68" i="9"/>
  <c r="AC68" i="9"/>
  <c r="AB68" i="9"/>
  <c r="AP63" i="8"/>
  <c r="AP69" i="8" s="1"/>
  <c r="AO63" i="8"/>
  <c r="AO69" i="8" s="1"/>
  <c r="AN63" i="8"/>
  <c r="AN69" i="8" s="1"/>
  <c r="AP61" i="8"/>
  <c r="AP68" i="8" s="1"/>
  <c r="AO61" i="8"/>
  <c r="AO68" i="8" s="1"/>
  <c r="AN61" i="8"/>
  <c r="AN68" i="8" s="1"/>
  <c r="AM63" i="8"/>
  <c r="AM69" i="8" s="1"/>
  <c r="AL63" i="8"/>
  <c r="AL69" i="8" s="1"/>
  <c r="AK63" i="8"/>
  <c r="AK69" i="8" s="1"/>
  <c r="AM61" i="8"/>
  <c r="AM68" i="8" s="1"/>
  <c r="AL61" i="8"/>
  <c r="AL68" i="8" s="1"/>
  <c r="AK61" i="8"/>
  <c r="AK68" i="8" s="1"/>
  <c r="AJ69" i="8"/>
  <c r="AJ63" i="8"/>
  <c r="AI63" i="8"/>
  <c r="AI69" i="8" s="1"/>
  <c r="AH63" i="8"/>
  <c r="AH69" i="8" s="1"/>
  <c r="AJ61" i="8"/>
  <c r="AJ68" i="8" s="1"/>
  <c r="AJ71" i="8" s="1"/>
  <c r="AI61" i="8"/>
  <c r="AI68" i="8" s="1"/>
  <c r="AH61" i="8"/>
  <c r="AH68" i="8" s="1"/>
  <c r="AG69" i="8"/>
  <c r="AF69" i="8"/>
  <c r="AE69" i="8"/>
  <c r="AG68" i="8"/>
  <c r="AF68" i="8"/>
  <c r="AE68" i="8"/>
  <c r="AP63" i="7"/>
  <c r="AP69" i="7" s="1"/>
  <c r="AO63" i="7"/>
  <c r="AO69" i="7" s="1"/>
  <c r="AN63" i="7"/>
  <c r="AN69" i="7" s="1"/>
  <c r="AP61" i="7"/>
  <c r="AP68" i="7" s="1"/>
  <c r="AO61" i="7"/>
  <c r="AO68" i="7" s="1"/>
  <c r="AN61" i="7"/>
  <c r="AN68" i="7" s="1"/>
  <c r="AM63" i="7"/>
  <c r="AM69" i="7" s="1"/>
  <c r="AL63" i="7"/>
  <c r="AL69" i="7" s="1"/>
  <c r="AK63" i="7"/>
  <c r="AK69" i="7" s="1"/>
  <c r="AM61" i="7"/>
  <c r="AM68" i="7" s="1"/>
  <c r="AL61" i="7"/>
  <c r="AL68" i="7" s="1"/>
  <c r="AK61" i="7"/>
  <c r="AK68" i="7" s="1"/>
  <c r="AJ63" i="7"/>
  <c r="AJ69" i="7" s="1"/>
  <c r="AI63" i="7"/>
  <c r="AI69" i="7" s="1"/>
  <c r="AH63" i="7"/>
  <c r="AH69" i="7" s="1"/>
  <c r="AJ61" i="7"/>
  <c r="AJ68" i="7" s="1"/>
  <c r="AI61" i="7"/>
  <c r="AI68" i="7" s="1"/>
  <c r="AH61" i="7"/>
  <c r="AH68" i="7" s="1"/>
  <c r="AG63" i="7"/>
  <c r="AG69" i="7" s="1"/>
  <c r="AF63" i="7"/>
  <c r="AF69" i="7" s="1"/>
  <c r="AE63" i="7"/>
  <c r="AE69" i="7" s="1"/>
  <c r="AG61" i="7"/>
  <c r="AG68" i="7" s="1"/>
  <c r="AF61" i="7"/>
  <c r="AF68" i="7" s="1"/>
  <c r="AE61" i="7"/>
  <c r="AE68" i="7" s="1"/>
  <c r="AB71" i="7"/>
  <c r="AP69" i="6"/>
  <c r="AP63" i="6"/>
  <c r="AO63" i="6"/>
  <c r="AO69" i="6" s="1"/>
  <c r="AN63" i="6"/>
  <c r="AN69" i="6" s="1"/>
  <c r="AP61" i="6"/>
  <c r="AP68" i="6" s="1"/>
  <c r="AP71" i="6" s="1"/>
  <c r="AO61" i="6"/>
  <c r="AO68" i="6" s="1"/>
  <c r="AN61" i="6"/>
  <c r="AN68" i="6" s="1"/>
  <c r="AM63" i="6"/>
  <c r="AM69" i="6" s="1"/>
  <c r="AL63" i="6"/>
  <c r="AL69" i="6" s="1"/>
  <c r="AK63" i="6"/>
  <c r="AK69" i="6" s="1"/>
  <c r="AM61" i="6"/>
  <c r="AM68" i="6" s="1"/>
  <c r="AL61" i="6"/>
  <c r="AL68" i="6" s="1"/>
  <c r="AK61" i="6"/>
  <c r="AK68" i="6" s="1"/>
  <c r="AJ63" i="6"/>
  <c r="AJ69" i="6" s="1"/>
  <c r="AI63" i="6"/>
  <c r="AI69" i="6" s="1"/>
  <c r="AH63" i="6"/>
  <c r="AH69" i="6" s="1"/>
  <c r="AJ61" i="6"/>
  <c r="AJ68" i="6" s="1"/>
  <c r="AI61" i="6"/>
  <c r="AI68" i="6" s="1"/>
  <c r="AH61" i="6"/>
  <c r="AH68" i="6" s="1"/>
  <c r="AG69" i="6"/>
  <c r="AF69" i="6"/>
  <c r="AG63" i="6"/>
  <c r="AF63" i="6"/>
  <c r="AE63" i="6"/>
  <c r="AE69" i="6" s="1"/>
  <c r="AG61" i="6"/>
  <c r="AG68" i="6" s="1"/>
  <c r="AG71" i="6" s="1"/>
  <c r="AF61" i="6"/>
  <c r="AF68" i="6" s="1"/>
  <c r="AE61" i="6"/>
  <c r="AE68" i="6" s="1"/>
  <c r="AD63" i="6"/>
  <c r="AD69" i="6" s="1"/>
  <c r="AC63" i="6"/>
  <c r="AC69" i="6" s="1"/>
  <c r="AB63" i="6"/>
  <c r="AB69" i="6" s="1"/>
  <c r="AD61" i="6"/>
  <c r="AD68" i="6" s="1"/>
  <c r="AC61" i="6"/>
  <c r="AC68" i="6" s="1"/>
  <c r="AB61" i="6"/>
  <c r="AB68" i="6" s="1"/>
  <c r="AP63" i="5"/>
  <c r="AP69" i="5" s="1"/>
  <c r="AO63" i="5"/>
  <c r="AO69" i="5" s="1"/>
  <c r="AN63" i="5"/>
  <c r="AN69" i="5" s="1"/>
  <c r="AP61" i="5"/>
  <c r="AP68" i="5" s="1"/>
  <c r="AO61" i="5"/>
  <c r="AO68" i="5" s="1"/>
  <c r="AN61" i="5"/>
  <c r="AN68" i="5" s="1"/>
  <c r="AM63" i="5"/>
  <c r="AM69" i="5" s="1"/>
  <c r="AL63" i="5"/>
  <c r="AL69" i="5" s="1"/>
  <c r="AK63" i="5"/>
  <c r="AK69" i="5" s="1"/>
  <c r="AM61" i="5"/>
  <c r="AM68" i="5" s="1"/>
  <c r="AL61" i="5"/>
  <c r="AL68" i="5" s="1"/>
  <c r="AK61" i="5"/>
  <c r="AK68" i="5" s="1"/>
  <c r="AK71" i="5" s="1"/>
  <c r="AJ63" i="5"/>
  <c r="AJ69" i="5" s="1"/>
  <c r="AI63" i="5"/>
  <c r="AI69" i="5" s="1"/>
  <c r="AH63" i="5"/>
  <c r="AH69" i="5" s="1"/>
  <c r="AJ61" i="5"/>
  <c r="AJ68" i="5" s="1"/>
  <c r="AI61" i="5"/>
  <c r="AI68" i="5" s="1"/>
  <c r="AH61" i="5"/>
  <c r="AH68" i="5" s="1"/>
  <c r="AH71" i="5" s="1"/>
  <c r="AG63" i="5"/>
  <c r="AG69" i="5" s="1"/>
  <c r="AF63" i="5"/>
  <c r="AF69" i="5" s="1"/>
  <c r="AE63" i="5"/>
  <c r="AE69" i="5" s="1"/>
  <c r="AG61" i="5"/>
  <c r="AG68" i="5" s="1"/>
  <c r="AF61" i="5"/>
  <c r="AF68" i="5" s="1"/>
  <c r="AE61" i="5"/>
  <c r="AE68" i="5" s="1"/>
  <c r="AD63" i="5"/>
  <c r="AD69" i="5" s="1"/>
  <c r="AC63" i="5"/>
  <c r="AC69" i="5" s="1"/>
  <c r="AB63" i="5"/>
  <c r="AB69" i="5" s="1"/>
  <c r="AD61" i="5"/>
  <c r="AD68" i="5" s="1"/>
  <c r="AC61" i="5"/>
  <c r="AC68" i="5" s="1"/>
  <c r="AB61" i="5"/>
  <c r="AB68" i="5" s="1"/>
  <c r="AP63" i="4"/>
  <c r="AP69" i="4" s="1"/>
  <c r="AO63" i="4"/>
  <c r="AO69" i="4" s="1"/>
  <c r="AN63" i="4"/>
  <c r="AN69" i="4" s="1"/>
  <c r="AP61" i="4"/>
  <c r="AP68" i="4" s="1"/>
  <c r="AO61" i="4"/>
  <c r="AO68" i="4" s="1"/>
  <c r="AN61" i="4"/>
  <c r="AN68" i="4" s="1"/>
  <c r="AM63" i="4"/>
  <c r="AM69" i="4" s="1"/>
  <c r="AL63" i="4"/>
  <c r="AL69" i="4" s="1"/>
  <c r="AK63" i="4"/>
  <c r="AK69" i="4" s="1"/>
  <c r="AM61" i="4"/>
  <c r="AM68" i="4" s="1"/>
  <c r="AL61" i="4"/>
  <c r="AL68" i="4" s="1"/>
  <c r="AK61" i="4"/>
  <c r="AK68" i="4" s="1"/>
  <c r="AJ63" i="4"/>
  <c r="AJ69" i="4" s="1"/>
  <c r="AI63" i="4"/>
  <c r="AI69" i="4" s="1"/>
  <c r="AH63" i="4"/>
  <c r="AH69" i="4" s="1"/>
  <c r="AJ61" i="4"/>
  <c r="AJ68" i="4" s="1"/>
  <c r="AI61" i="4"/>
  <c r="AI68" i="4" s="1"/>
  <c r="AH61" i="4"/>
  <c r="AH68" i="4" s="1"/>
  <c r="AH71" i="4" s="1"/>
  <c r="AG63" i="4"/>
  <c r="AG69" i="4" s="1"/>
  <c r="AF63" i="4"/>
  <c r="AF69" i="4" s="1"/>
  <c r="AE63" i="4"/>
  <c r="AE69" i="4" s="1"/>
  <c r="AG61" i="4"/>
  <c r="AG68" i="4" s="1"/>
  <c r="AF61" i="4"/>
  <c r="AF68" i="4" s="1"/>
  <c r="AE61" i="4"/>
  <c r="AE68" i="4" s="1"/>
  <c r="AC68" i="4"/>
  <c r="AD69" i="4"/>
  <c r="AC69" i="4"/>
  <c r="AB69" i="4"/>
  <c r="AD68" i="4"/>
  <c r="AB68" i="4"/>
  <c r="AO69" i="3"/>
  <c r="AP63" i="3"/>
  <c r="AP69" i="3" s="1"/>
  <c r="AO63" i="3"/>
  <c r="AN63" i="3"/>
  <c r="AN69" i="3" s="1"/>
  <c r="AP61" i="3"/>
  <c r="AP68" i="3" s="1"/>
  <c r="AO61" i="3"/>
  <c r="AO68" i="3" s="1"/>
  <c r="AO71" i="3" s="1"/>
  <c r="AN61" i="3"/>
  <c r="AN68" i="3" s="1"/>
  <c r="AN71" i="3" s="1"/>
  <c r="AM63" i="3"/>
  <c r="AM69" i="3" s="1"/>
  <c r="AL63" i="3"/>
  <c r="AL69" i="3" s="1"/>
  <c r="AK63" i="3"/>
  <c r="AK69" i="3" s="1"/>
  <c r="AM61" i="3"/>
  <c r="AM68" i="3" s="1"/>
  <c r="AL61" i="3"/>
  <c r="AL68" i="3" s="1"/>
  <c r="AK61" i="3"/>
  <c r="AK68" i="3" s="1"/>
  <c r="AJ69" i="3"/>
  <c r="AJ63" i="3"/>
  <c r="AI63" i="3"/>
  <c r="AI69" i="3" s="1"/>
  <c r="AH63" i="3"/>
  <c r="AH69" i="3" s="1"/>
  <c r="AJ61" i="3"/>
  <c r="AJ68" i="3" s="1"/>
  <c r="AJ71" i="3" s="1"/>
  <c r="AI61" i="3"/>
  <c r="AI68" i="3" s="1"/>
  <c r="AH61" i="3"/>
  <c r="AH68" i="3" s="1"/>
  <c r="AG69" i="3"/>
  <c r="AG63" i="3"/>
  <c r="AF63" i="3"/>
  <c r="AF69" i="3" s="1"/>
  <c r="AE63" i="3"/>
  <c r="AE69" i="3" s="1"/>
  <c r="AG61" i="3"/>
  <c r="AG68" i="3" s="1"/>
  <c r="AG71" i="3" s="1"/>
  <c r="AF61" i="3"/>
  <c r="AF68" i="3" s="1"/>
  <c r="AE61" i="3"/>
  <c r="AE68" i="3" s="1"/>
  <c r="AP63" i="1"/>
  <c r="AP69" i="1" s="1"/>
  <c r="AO63" i="1"/>
  <c r="AO69" i="1" s="1"/>
  <c r="AN63" i="1"/>
  <c r="AN69" i="1" s="1"/>
  <c r="AP61" i="1"/>
  <c r="AP68" i="1" s="1"/>
  <c r="AO61" i="1"/>
  <c r="AO68" i="1" s="1"/>
  <c r="AN61" i="1"/>
  <c r="AN68" i="1" s="1"/>
  <c r="AI69" i="1"/>
  <c r="AJ63" i="1"/>
  <c r="AJ69" i="1" s="1"/>
  <c r="AI63" i="1"/>
  <c r="AH63" i="1"/>
  <c r="AH69" i="1" s="1"/>
  <c r="AJ61" i="1"/>
  <c r="AJ68" i="1" s="1"/>
  <c r="AI61" i="1"/>
  <c r="AI68" i="1" s="1"/>
  <c r="AI71" i="1" s="1"/>
  <c r="AH61" i="1"/>
  <c r="AH68" i="1" s="1"/>
  <c r="AH71" i="1" s="1"/>
  <c r="AG63" i="1"/>
  <c r="AG69" i="1" s="1"/>
  <c r="AF63" i="1"/>
  <c r="AF69" i="1" s="1"/>
  <c r="AE63" i="1"/>
  <c r="AE69" i="1" s="1"/>
  <c r="AG68" i="1"/>
  <c r="AF61" i="1"/>
  <c r="AF68" i="1" s="1"/>
  <c r="AE61" i="1"/>
  <c r="AE68" i="1" s="1"/>
  <c r="AD69" i="1"/>
  <c r="AD63" i="1"/>
  <c r="AC63" i="1"/>
  <c r="AC69" i="1" s="1"/>
  <c r="AB63" i="1"/>
  <c r="AB69" i="1" s="1"/>
  <c r="AD61" i="1"/>
  <c r="AD68" i="1" s="1"/>
  <c r="AD71" i="1" s="1"/>
  <c r="AC61" i="1"/>
  <c r="AC68" i="1" s="1"/>
  <c r="AB68" i="1"/>
  <c r="AE71" i="11" l="1"/>
  <c r="AB71" i="10"/>
  <c r="AB71" i="1"/>
  <c r="AP71" i="3"/>
  <c r="AE71" i="5"/>
  <c r="AI71" i="5"/>
  <c r="AL71" i="5"/>
  <c r="AD71" i="6"/>
  <c r="AL71" i="6"/>
  <c r="AI71" i="7"/>
  <c r="AM71" i="7"/>
  <c r="AF71" i="9"/>
  <c r="AP71" i="1"/>
  <c r="AJ71" i="4"/>
  <c r="AO71" i="4"/>
  <c r="AG71" i="1"/>
  <c r="AM71" i="3"/>
  <c r="AF71" i="5"/>
  <c r="AJ71" i="5"/>
  <c r="AM71" i="5"/>
  <c r="AP71" i="5"/>
  <c r="AE71" i="6"/>
  <c r="AE71" i="7"/>
  <c r="AJ71" i="7"/>
  <c r="AH71" i="8"/>
  <c r="AL71" i="8"/>
  <c r="AG71" i="9"/>
  <c r="AJ71" i="1"/>
  <c r="AG71" i="5"/>
  <c r="AF71" i="6"/>
  <c r="AN71" i="12"/>
  <c r="AP71" i="12"/>
  <c r="AM71" i="12"/>
  <c r="AK71" i="12"/>
  <c r="AH71" i="12"/>
  <c r="AD71" i="12"/>
  <c r="AB71" i="12"/>
  <c r="AP71" i="10"/>
  <c r="AN71" i="10"/>
  <c r="AL71" i="10"/>
  <c r="AH71" i="10"/>
  <c r="AJ71" i="10"/>
  <c r="AP71" i="9"/>
  <c r="AN71" i="9"/>
  <c r="AM71" i="9"/>
  <c r="AK71" i="9"/>
  <c r="AH71" i="9"/>
  <c r="AJ71" i="9"/>
  <c r="AI71" i="9"/>
  <c r="AB71" i="9"/>
  <c r="AQ71" i="9" s="1"/>
  <c r="AP71" i="8"/>
  <c r="AK71" i="8"/>
  <c r="AM71" i="8"/>
  <c r="AI71" i="8"/>
  <c r="AG71" i="8"/>
  <c r="AC71" i="8"/>
  <c r="AD71" i="8"/>
  <c r="AP71" i="7"/>
  <c r="AL71" i="7"/>
  <c r="AF71" i="7"/>
  <c r="AG71" i="7"/>
  <c r="AC71" i="7"/>
  <c r="AD71" i="7"/>
  <c r="AM71" i="6"/>
  <c r="AJ71" i="6"/>
  <c r="AC71" i="5"/>
  <c r="AD71" i="5"/>
  <c r="AM71" i="4"/>
  <c r="AI71" i="4"/>
  <c r="AD71" i="4"/>
  <c r="AH71" i="3"/>
  <c r="AD71" i="3"/>
  <c r="AB71" i="3"/>
  <c r="AO71" i="12"/>
  <c r="AL71" i="12"/>
  <c r="AI71" i="12"/>
  <c r="AE71" i="12"/>
  <c r="AC71" i="12"/>
  <c r="AO71" i="10"/>
  <c r="AK71" i="10"/>
  <c r="AM71" i="10"/>
  <c r="AI71" i="10"/>
  <c r="AE71" i="10"/>
  <c r="AF71" i="10"/>
  <c r="AG71" i="10"/>
  <c r="AC71" i="10"/>
  <c r="AD71" i="10"/>
  <c r="AO71" i="9"/>
  <c r="AL71" i="9"/>
  <c r="AE71" i="9"/>
  <c r="AC71" i="9"/>
  <c r="AD71" i="9"/>
  <c r="AN71" i="8"/>
  <c r="AO71" i="8"/>
  <c r="AE71" i="8"/>
  <c r="AF71" i="8"/>
  <c r="AB71" i="8"/>
  <c r="AN71" i="7"/>
  <c r="AO71" i="7"/>
  <c r="AK71" i="7"/>
  <c r="AH71" i="7"/>
  <c r="AN71" i="6"/>
  <c r="AO71" i="6"/>
  <c r="AK71" i="6"/>
  <c r="AH71" i="6"/>
  <c r="AI71" i="6"/>
  <c r="AB71" i="6"/>
  <c r="AC71" i="6"/>
  <c r="AN71" i="5"/>
  <c r="AO71" i="5"/>
  <c r="AB71" i="5"/>
  <c r="AP71" i="4"/>
  <c r="AN71" i="4"/>
  <c r="AK71" i="4"/>
  <c r="AL71" i="4"/>
  <c r="AE71" i="4"/>
  <c r="AF71" i="4"/>
  <c r="AG71" i="4"/>
  <c r="AB71" i="4"/>
  <c r="AC71" i="4"/>
  <c r="AK71" i="3"/>
  <c r="AL71" i="3"/>
  <c r="AI71" i="3"/>
  <c r="AE71" i="3"/>
  <c r="AF71" i="3"/>
  <c r="AC71" i="3"/>
  <c r="AN71" i="1"/>
  <c r="AO71" i="1"/>
  <c r="AE71" i="1"/>
  <c r="AF71" i="1"/>
  <c r="AC71" i="1"/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  <c r="AA71" i="12"/>
  <c r="Z71" i="12"/>
  <c r="Y71" i="10"/>
  <c r="Z71" i="10"/>
  <c r="AA71" i="8"/>
  <c r="Y71" i="8"/>
  <c r="Z71" i="7"/>
  <c r="AA71" i="5"/>
  <c r="Y71" i="5"/>
  <c r="AA71" i="4"/>
  <c r="Z71" i="4"/>
  <c r="Y71" i="4"/>
  <c r="R71" i="12"/>
  <c r="P71" i="12"/>
  <c r="R71" i="10"/>
  <c r="P71" i="10"/>
  <c r="R71" i="9"/>
  <c r="R71" i="8"/>
  <c r="P71" i="8"/>
  <c r="R71" i="7"/>
  <c r="R71" i="5"/>
  <c r="P71" i="5"/>
  <c r="R71" i="4"/>
  <c r="Q71" i="4"/>
  <c r="O71" i="12"/>
  <c r="N71" i="12"/>
  <c r="O71" i="10"/>
  <c r="M71" i="10"/>
  <c r="N71" i="9"/>
  <c r="O71" i="8"/>
  <c r="N71" i="8"/>
  <c r="O71" i="7"/>
  <c r="N71" i="7"/>
  <c r="O71" i="5"/>
  <c r="N71" i="5"/>
  <c r="N71" i="4"/>
  <c r="H71" i="12"/>
  <c r="G71" i="10"/>
  <c r="H71" i="10"/>
  <c r="G71" i="9"/>
  <c r="H71" i="9"/>
  <c r="G71" i="8"/>
  <c r="H71" i="8"/>
  <c r="I71" i="7"/>
  <c r="H71" i="7"/>
  <c r="G71" i="5"/>
  <c r="H71" i="5"/>
  <c r="H71" i="4"/>
  <c r="F71" i="12"/>
  <c r="D71" i="12"/>
  <c r="E71" i="10"/>
  <c r="E71" i="8"/>
  <c r="E71" i="7"/>
  <c r="D71" i="5"/>
  <c r="J71" i="5" s="1"/>
  <c r="E71" i="5"/>
  <c r="K71" i="5" s="1"/>
  <c r="F71" i="4"/>
  <c r="Y71" i="12" l="1"/>
  <c r="AA71" i="10"/>
  <c r="Z71" i="8"/>
  <c r="AA71" i="7"/>
  <c r="Y71" i="7"/>
  <c r="Z71" i="5"/>
  <c r="Q71" i="12"/>
  <c r="R71" i="13"/>
  <c r="Q71" i="10"/>
  <c r="W71" i="10" s="1"/>
  <c r="P71" i="9"/>
  <c r="Q71" i="9"/>
  <c r="W71" i="9" s="1"/>
  <c r="Q71" i="8"/>
  <c r="W71" i="8" s="1"/>
  <c r="P71" i="7"/>
  <c r="V71" i="7" s="1"/>
  <c r="Q71" i="7"/>
  <c r="Q71" i="5"/>
  <c r="W71" i="5" s="1"/>
  <c r="P71" i="4"/>
  <c r="V71" i="4" s="1"/>
  <c r="M71" i="12"/>
  <c r="N71" i="10"/>
  <c r="O71" i="9"/>
  <c r="M71" i="9"/>
  <c r="M71" i="8"/>
  <c r="M71" i="7"/>
  <c r="M71" i="5"/>
  <c r="O71" i="4"/>
  <c r="M71" i="4"/>
  <c r="I71" i="12"/>
  <c r="L71" i="12" s="1"/>
  <c r="G71" i="12"/>
  <c r="J71" i="12" s="1"/>
  <c r="I71" i="10"/>
  <c r="I71" i="9"/>
  <c r="L71" i="9" s="1"/>
  <c r="I71" i="8"/>
  <c r="G71" i="7"/>
  <c r="H71" i="13"/>
  <c r="I71" i="5"/>
  <c r="I71" i="4"/>
  <c r="G71" i="4"/>
  <c r="E71" i="12"/>
  <c r="K71" i="12" s="1"/>
  <c r="F71" i="10"/>
  <c r="D71" i="10"/>
  <c r="J71" i="10" s="1"/>
  <c r="D71" i="8"/>
  <c r="J71" i="8" s="1"/>
  <c r="F71" i="8"/>
  <c r="F71" i="7"/>
  <c r="L71" i="7" s="1"/>
  <c r="D71" i="7"/>
  <c r="F71" i="5"/>
  <c r="L71" i="5" s="1"/>
  <c r="D71" i="4"/>
  <c r="E71" i="4"/>
  <c r="AM71" i="13"/>
  <c r="AJ68" i="13"/>
  <c r="AH71" i="13"/>
  <c r="G6" i="13"/>
  <c r="H6" i="13"/>
  <c r="I6" i="13"/>
  <c r="M6" i="13"/>
  <c r="N6" i="13"/>
  <c r="O6" i="13"/>
  <c r="P6" i="13"/>
  <c r="Q6" i="13"/>
  <c r="R6" i="13"/>
  <c r="S6" i="13"/>
  <c r="T6" i="13"/>
  <c r="U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G7" i="13"/>
  <c r="H7" i="13"/>
  <c r="I7" i="13"/>
  <c r="M7" i="13"/>
  <c r="N7" i="13"/>
  <c r="O7" i="13"/>
  <c r="P7" i="13"/>
  <c r="Q7" i="13"/>
  <c r="R7" i="13"/>
  <c r="S7" i="13"/>
  <c r="T7" i="13"/>
  <c r="U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G8" i="13"/>
  <c r="H8" i="13"/>
  <c r="I8" i="13"/>
  <c r="M8" i="13"/>
  <c r="N8" i="13"/>
  <c r="O8" i="13"/>
  <c r="P8" i="13"/>
  <c r="Q8" i="13"/>
  <c r="R8" i="13"/>
  <c r="S8" i="13"/>
  <c r="T8" i="13"/>
  <c r="U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G9" i="13"/>
  <c r="H9" i="13"/>
  <c r="I9" i="13"/>
  <c r="M9" i="13"/>
  <c r="N9" i="13"/>
  <c r="O9" i="13"/>
  <c r="P9" i="13"/>
  <c r="Q9" i="13"/>
  <c r="R9" i="13"/>
  <c r="S9" i="13"/>
  <c r="T9" i="13"/>
  <c r="U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G10" i="13"/>
  <c r="H10" i="13"/>
  <c r="I10" i="13"/>
  <c r="M10" i="13"/>
  <c r="N10" i="13"/>
  <c r="O10" i="13"/>
  <c r="P10" i="13"/>
  <c r="Q10" i="13"/>
  <c r="R10" i="13"/>
  <c r="S10" i="13"/>
  <c r="T10" i="13"/>
  <c r="U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G11" i="13"/>
  <c r="H11" i="13"/>
  <c r="I11" i="13"/>
  <c r="M11" i="13"/>
  <c r="N11" i="13"/>
  <c r="O11" i="13"/>
  <c r="P11" i="13"/>
  <c r="Q11" i="13"/>
  <c r="R11" i="13"/>
  <c r="S11" i="13"/>
  <c r="T11" i="13"/>
  <c r="U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G12" i="13"/>
  <c r="H12" i="13"/>
  <c r="I12" i="13"/>
  <c r="M12" i="13"/>
  <c r="N12" i="13"/>
  <c r="O12" i="13"/>
  <c r="P12" i="13"/>
  <c r="Q12" i="13"/>
  <c r="R12" i="13"/>
  <c r="S12" i="13"/>
  <c r="T12" i="13"/>
  <c r="U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G13" i="13"/>
  <c r="H13" i="13"/>
  <c r="I13" i="13"/>
  <c r="M13" i="13"/>
  <c r="N13" i="13"/>
  <c r="O13" i="13"/>
  <c r="P13" i="13"/>
  <c r="Q13" i="13"/>
  <c r="R13" i="13"/>
  <c r="S13" i="13"/>
  <c r="T13" i="13"/>
  <c r="U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G14" i="13"/>
  <c r="H14" i="13"/>
  <c r="I14" i="13"/>
  <c r="M14" i="13"/>
  <c r="N14" i="13"/>
  <c r="O14" i="13"/>
  <c r="P14" i="13"/>
  <c r="Q14" i="13"/>
  <c r="R14" i="13"/>
  <c r="S14" i="13"/>
  <c r="T14" i="13"/>
  <c r="U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G15" i="13"/>
  <c r="H15" i="13"/>
  <c r="I15" i="13"/>
  <c r="M15" i="13"/>
  <c r="N15" i="13"/>
  <c r="O15" i="13"/>
  <c r="P15" i="13"/>
  <c r="Q15" i="13"/>
  <c r="R15" i="13"/>
  <c r="S15" i="13"/>
  <c r="T15" i="13"/>
  <c r="U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G16" i="13"/>
  <c r="H16" i="13"/>
  <c r="I16" i="13"/>
  <c r="M16" i="13"/>
  <c r="N16" i="13"/>
  <c r="O16" i="13"/>
  <c r="P16" i="13"/>
  <c r="Q16" i="13"/>
  <c r="R16" i="13"/>
  <c r="S16" i="13"/>
  <c r="T16" i="13"/>
  <c r="U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G17" i="13"/>
  <c r="H17" i="13"/>
  <c r="I17" i="13"/>
  <c r="M17" i="13"/>
  <c r="N17" i="13"/>
  <c r="O17" i="13"/>
  <c r="P17" i="13"/>
  <c r="Q17" i="13"/>
  <c r="R17" i="13"/>
  <c r="S17" i="13"/>
  <c r="T17" i="13"/>
  <c r="U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G18" i="13"/>
  <c r="H18" i="13"/>
  <c r="I18" i="13"/>
  <c r="M18" i="13"/>
  <c r="N18" i="13"/>
  <c r="O18" i="13"/>
  <c r="P18" i="13"/>
  <c r="Q18" i="13"/>
  <c r="R18" i="13"/>
  <c r="S18" i="13"/>
  <c r="T18" i="13"/>
  <c r="U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G19" i="13"/>
  <c r="H19" i="13"/>
  <c r="I19" i="13"/>
  <c r="M19" i="13"/>
  <c r="N19" i="13"/>
  <c r="O19" i="13"/>
  <c r="P19" i="13"/>
  <c r="Q19" i="13"/>
  <c r="R19" i="13"/>
  <c r="S19" i="13"/>
  <c r="T19" i="13"/>
  <c r="U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G20" i="13"/>
  <c r="H20" i="13"/>
  <c r="I20" i="13"/>
  <c r="M20" i="13"/>
  <c r="N20" i="13"/>
  <c r="O20" i="13"/>
  <c r="P20" i="13"/>
  <c r="Q20" i="13"/>
  <c r="R20" i="13"/>
  <c r="S20" i="13"/>
  <c r="T20" i="13"/>
  <c r="U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G21" i="13"/>
  <c r="H21" i="13"/>
  <c r="I21" i="13"/>
  <c r="M21" i="13"/>
  <c r="N21" i="13"/>
  <c r="O21" i="13"/>
  <c r="P21" i="13"/>
  <c r="Q21" i="13"/>
  <c r="R21" i="13"/>
  <c r="S21" i="13"/>
  <c r="T21" i="13"/>
  <c r="U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G22" i="13"/>
  <c r="H22" i="13"/>
  <c r="I22" i="13"/>
  <c r="M22" i="13"/>
  <c r="N22" i="13"/>
  <c r="O22" i="13"/>
  <c r="P22" i="13"/>
  <c r="Q22" i="13"/>
  <c r="R22" i="13"/>
  <c r="S22" i="13"/>
  <c r="T22" i="13"/>
  <c r="U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G23" i="13"/>
  <c r="H23" i="13"/>
  <c r="I23" i="13"/>
  <c r="M23" i="13"/>
  <c r="N23" i="13"/>
  <c r="O23" i="13"/>
  <c r="P23" i="13"/>
  <c r="Q23" i="13"/>
  <c r="R23" i="13"/>
  <c r="S23" i="13"/>
  <c r="T23" i="13"/>
  <c r="U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G24" i="13"/>
  <c r="H24" i="13"/>
  <c r="I24" i="13"/>
  <c r="M24" i="13"/>
  <c r="N24" i="13"/>
  <c r="O24" i="13"/>
  <c r="P24" i="13"/>
  <c r="Q24" i="13"/>
  <c r="R24" i="13"/>
  <c r="S24" i="13"/>
  <c r="T24" i="13"/>
  <c r="U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G25" i="13"/>
  <c r="H25" i="13"/>
  <c r="I25" i="13"/>
  <c r="M25" i="13"/>
  <c r="N25" i="13"/>
  <c r="O25" i="13"/>
  <c r="P25" i="13"/>
  <c r="Q25" i="13"/>
  <c r="R25" i="13"/>
  <c r="S25" i="13"/>
  <c r="T25" i="13"/>
  <c r="U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G26" i="13"/>
  <c r="H26" i="13"/>
  <c r="I26" i="13"/>
  <c r="M26" i="13"/>
  <c r="N26" i="13"/>
  <c r="O26" i="13"/>
  <c r="P26" i="13"/>
  <c r="Q26" i="13"/>
  <c r="R26" i="13"/>
  <c r="S26" i="13"/>
  <c r="T26" i="13"/>
  <c r="U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G27" i="13"/>
  <c r="H27" i="13"/>
  <c r="I27" i="13"/>
  <c r="M27" i="13"/>
  <c r="N27" i="13"/>
  <c r="O27" i="13"/>
  <c r="P27" i="13"/>
  <c r="Q27" i="13"/>
  <c r="R27" i="13"/>
  <c r="S27" i="13"/>
  <c r="T27" i="13"/>
  <c r="U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G28" i="13"/>
  <c r="H28" i="13"/>
  <c r="I28" i="13"/>
  <c r="M28" i="13"/>
  <c r="N28" i="13"/>
  <c r="O28" i="13"/>
  <c r="P28" i="13"/>
  <c r="Q28" i="13"/>
  <c r="R28" i="13"/>
  <c r="S28" i="13"/>
  <c r="T28" i="13"/>
  <c r="U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G29" i="13"/>
  <c r="H29" i="13"/>
  <c r="I29" i="13"/>
  <c r="M29" i="13"/>
  <c r="N29" i="13"/>
  <c r="O29" i="13"/>
  <c r="P29" i="13"/>
  <c r="Q29" i="13"/>
  <c r="R29" i="13"/>
  <c r="S29" i="13"/>
  <c r="T29" i="13"/>
  <c r="U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G30" i="13"/>
  <c r="H30" i="13"/>
  <c r="I30" i="13"/>
  <c r="M30" i="13"/>
  <c r="N30" i="13"/>
  <c r="O30" i="13"/>
  <c r="P30" i="13"/>
  <c r="Q30" i="13"/>
  <c r="R30" i="13"/>
  <c r="S30" i="13"/>
  <c r="T30" i="13"/>
  <c r="U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G31" i="13"/>
  <c r="H31" i="13"/>
  <c r="I31" i="13"/>
  <c r="M31" i="13"/>
  <c r="N31" i="13"/>
  <c r="O31" i="13"/>
  <c r="P31" i="13"/>
  <c r="Q31" i="13"/>
  <c r="R31" i="13"/>
  <c r="S31" i="13"/>
  <c r="T31" i="13"/>
  <c r="U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G32" i="13"/>
  <c r="H32" i="13"/>
  <c r="I32" i="13"/>
  <c r="M32" i="13"/>
  <c r="N32" i="13"/>
  <c r="O32" i="13"/>
  <c r="P32" i="13"/>
  <c r="Q32" i="13"/>
  <c r="R32" i="13"/>
  <c r="S32" i="13"/>
  <c r="T32" i="13"/>
  <c r="U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G33" i="13"/>
  <c r="H33" i="13"/>
  <c r="I33" i="13"/>
  <c r="M33" i="13"/>
  <c r="N33" i="13"/>
  <c r="O33" i="13"/>
  <c r="P33" i="13"/>
  <c r="Q33" i="13"/>
  <c r="R33" i="13"/>
  <c r="S33" i="13"/>
  <c r="T33" i="13"/>
  <c r="U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G34" i="13"/>
  <c r="H34" i="13"/>
  <c r="I34" i="13"/>
  <c r="M34" i="13"/>
  <c r="N34" i="13"/>
  <c r="O34" i="13"/>
  <c r="P34" i="13"/>
  <c r="Q34" i="13"/>
  <c r="R34" i="13"/>
  <c r="S34" i="13"/>
  <c r="T34" i="13"/>
  <c r="U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G35" i="13"/>
  <c r="H35" i="13"/>
  <c r="I35" i="13"/>
  <c r="M35" i="13"/>
  <c r="N35" i="13"/>
  <c r="O35" i="13"/>
  <c r="P35" i="13"/>
  <c r="Q35" i="13"/>
  <c r="R35" i="13"/>
  <c r="S35" i="13"/>
  <c r="T35" i="13"/>
  <c r="U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G36" i="13"/>
  <c r="H36" i="13"/>
  <c r="I36" i="13"/>
  <c r="M36" i="13"/>
  <c r="N36" i="13"/>
  <c r="O36" i="13"/>
  <c r="P36" i="13"/>
  <c r="Q36" i="13"/>
  <c r="R36" i="13"/>
  <c r="S36" i="13"/>
  <c r="T36" i="13"/>
  <c r="U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G37" i="13"/>
  <c r="H37" i="13"/>
  <c r="I37" i="13"/>
  <c r="M37" i="13"/>
  <c r="N37" i="13"/>
  <c r="O37" i="13"/>
  <c r="P37" i="13"/>
  <c r="Q37" i="13"/>
  <c r="R37" i="13"/>
  <c r="S37" i="13"/>
  <c r="T37" i="13"/>
  <c r="U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G38" i="13"/>
  <c r="H38" i="13"/>
  <c r="I38" i="13"/>
  <c r="M38" i="13"/>
  <c r="N38" i="13"/>
  <c r="O38" i="13"/>
  <c r="P38" i="13"/>
  <c r="Q38" i="13"/>
  <c r="R38" i="13"/>
  <c r="S38" i="13"/>
  <c r="T38" i="13"/>
  <c r="U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G39" i="13"/>
  <c r="H39" i="13"/>
  <c r="I39" i="13"/>
  <c r="M39" i="13"/>
  <c r="N39" i="13"/>
  <c r="O39" i="13"/>
  <c r="P39" i="13"/>
  <c r="Q39" i="13"/>
  <c r="R39" i="13"/>
  <c r="S39" i="13"/>
  <c r="T39" i="13"/>
  <c r="U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G40" i="13"/>
  <c r="H40" i="13"/>
  <c r="I40" i="13"/>
  <c r="M40" i="13"/>
  <c r="N40" i="13"/>
  <c r="O40" i="13"/>
  <c r="P40" i="13"/>
  <c r="Q40" i="13"/>
  <c r="R40" i="13"/>
  <c r="S40" i="13"/>
  <c r="T40" i="13"/>
  <c r="U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G41" i="13"/>
  <c r="H41" i="13"/>
  <c r="I41" i="13"/>
  <c r="M41" i="13"/>
  <c r="N41" i="13"/>
  <c r="O41" i="13"/>
  <c r="P41" i="13"/>
  <c r="Q41" i="13"/>
  <c r="R41" i="13"/>
  <c r="S41" i="13"/>
  <c r="T41" i="13"/>
  <c r="U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G42" i="13"/>
  <c r="H42" i="13"/>
  <c r="I42" i="13"/>
  <c r="M42" i="13"/>
  <c r="N42" i="13"/>
  <c r="O42" i="13"/>
  <c r="P42" i="13"/>
  <c r="Q42" i="13"/>
  <c r="R42" i="13"/>
  <c r="S42" i="13"/>
  <c r="T42" i="13"/>
  <c r="U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G43" i="13"/>
  <c r="H43" i="13"/>
  <c r="I43" i="13"/>
  <c r="M43" i="13"/>
  <c r="N43" i="13"/>
  <c r="O43" i="13"/>
  <c r="P43" i="13"/>
  <c r="Q43" i="13"/>
  <c r="R43" i="13"/>
  <c r="S43" i="13"/>
  <c r="T43" i="13"/>
  <c r="U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G44" i="13"/>
  <c r="H44" i="13"/>
  <c r="I44" i="13"/>
  <c r="M44" i="13"/>
  <c r="N44" i="13"/>
  <c r="O44" i="13"/>
  <c r="P44" i="13"/>
  <c r="Q44" i="13"/>
  <c r="R44" i="13"/>
  <c r="S44" i="13"/>
  <c r="T44" i="13"/>
  <c r="U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G45" i="13"/>
  <c r="H45" i="13"/>
  <c r="I45" i="13"/>
  <c r="M45" i="13"/>
  <c r="N45" i="13"/>
  <c r="O45" i="13"/>
  <c r="P45" i="13"/>
  <c r="Q45" i="13"/>
  <c r="R45" i="13"/>
  <c r="S45" i="13"/>
  <c r="T45" i="13"/>
  <c r="U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G46" i="13"/>
  <c r="H46" i="13"/>
  <c r="I46" i="13"/>
  <c r="M46" i="13"/>
  <c r="N46" i="13"/>
  <c r="O46" i="13"/>
  <c r="P46" i="13"/>
  <c r="Q46" i="13"/>
  <c r="R46" i="13"/>
  <c r="S46" i="13"/>
  <c r="T46" i="13"/>
  <c r="U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G47" i="13"/>
  <c r="H47" i="13"/>
  <c r="I47" i="13"/>
  <c r="M47" i="13"/>
  <c r="N47" i="13"/>
  <c r="O47" i="13"/>
  <c r="P47" i="13"/>
  <c r="Q47" i="13"/>
  <c r="R47" i="13"/>
  <c r="S47" i="13"/>
  <c r="T47" i="13"/>
  <c r="U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G48" i="13"/>
  <c r="H48" i="13"/>
  <c r="I48" i="13"/>
  <c r="M48" i="13"/>
  <c r="N48" i="13"/>
  <c r="O48" i="13"/>
  <c r="P48" i="13"/>
  <c r="Q48" i="13"/>
  <c r="R48" i="13"/>
  <c r="S48" i="13"/>
  <c r="T48" i="13"/>
  <c r="U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G49" i="13"/>
  <c r="H49" i="13"/>
  <c r="I49" i="13"/>
  <c r="M49" i="13"/>
  <c r="N49" i="13"/>
  <c r="O49" i="13"/>
  <c r="P49" i="13"/>
  <c r="Q49" i="13"/>
  <c r="R49" i="13"/>
  <c r="S49" i="13"/>
  <c r="T49" i="13"/>
  <c r="U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G50" i="13"/>
  <c r="H50" i="13"/>
  <c r="I50" i="13"/>
  <c r="M50" i="13"/>
  <c r="N50" i="13"/>
  <c r="O50" i="13"/>
  <c r="P50" i="13"/>
  <c r="Q50" i="13"/>
  <c r="R50" i="13"/>
  <c r="S50" i="13"/>
  <c r="T50" i="13"/>
  <c r="U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G51" i="13"/>
  <c r="H51" i="13"/>
  <c r="I51" i="13"/>
  <c r="M51" i="13"/>
  <c r="N51" i="13"/>
  <c r="O51" i="13"/>
  <c r="P51" i="13"/>
  <c r="Q51" i="13"/>
  <c r="R51" i="13"/>
  <c r="S51" i="13"/>
  <c r="T51" i="13"/>
  <c r="U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G52" i="13"/>
  <c r="H52" i="13"/>
  <c r="I52" i="13"/>
  <c r="M52" i="13"/>
  <c r="N52" i="13"/>
  <c r="O52" i="13"/>
  <c r="P52" i="13"/>
  <c r="Q52" i="13"/>
  <c r="R52" i="13"/>
  <c r="S52" i="13"/>
  <c r="T52" i="13"/>
  <c r="U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G53" i="13"/>
  <c r="H53" i="13"/>
  <c r="I53" i="13"/>
  <c r="M53" i="13"/>
  <c r="N53" i="13"/>
  <c r="O53" i="13"/>
  <c r="P53" i="13"/>
  <c r="Q53" i="13"/>
  <c r="R53" i="13"/>
  <c r="S53" i="13"/>
  <c r="T53" i="13"/>
  <c r="U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G54" i="13"/>
  <c r="H54" i="13"/>
  <c r="I54" i="13"/>
  <c r="M54" i="13"/>
  <c r="N54" i="13"/>
  <c r="O54" i="13"/>
  <c r="P54" i="13"/>
  <c r="Q54" i="13"/>
  <c r="R54" i="13"/>
  <c r="S54" i="13"/>
  <c r="T54" i="13"/>
  <c r="U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G55" i="13"/>
  <c r="H55" i="13"/>
  <c r="I55" i="13"/>
  <c r="M55" i="13"/>
  <c r="N55" i="13"/>
  <c r="O55" i="13"/>
  <c r="P55" i="13"/>
  <c r="Q55" i="13"/>
  <c r="R55" i="13"/>
  <c r="S55" i="13"/>
  <c r="T55" i="13"/>
  <c r="U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G56" i="13"/>
  <c r="H56" i="13"/>
  <c r="I56" i="13"/>
  <c r="M56" i="13"/>
  <c r="N56" i="13"/>
  <c r="O56" i="13"/>
  <c r="P56" i="13"/>
  <c r="Q56" i="13"/>
  <c r="R56" i="13"/>
  <c r="S56" i="13"/>
  <c r="T56" i="13"/>
  <c r="U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G57" i="13"/>
  <c r="H57" i="13"/>
  <c r="I57" i="13"/>
  <c r="M57" i="13"/>
  <c r="N57" i="13"/>
  <c r="O57" i="13"/>
  <c r="P57" i="13"/>
  <c r="Q57" i="13"/>
  <c r="R57" i="13"/>
  <c r="S57" i="13"/>
  <c r="T57" i="13"/>
  <c r="U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G58" i="13"/>
  <c r="H58" i="13"/>
  <c r="I58" i="13"/>
  <c r="M58" i="13"/>
  <c r="N58" i="13"/>
  <c r="O58" i="13"/>
  <c r="P58" i="13"/>
  <c r="Q58" i="13"/>
  <c r="R58" i="13"/>
  <c r="S58" i="13"/>
  <c r="T58" i="13"/>
  <c r="U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G59" i="13"/>
  <c r="H59" i="13"/>
  <c r="I59" i="13"/>
  <c r="M59" i="13"/>
  <c r="N59" i="13"/>
  <c r="O59" i="13"/>
  <c r="P59" i="13"/>
  <c r="Q59" i="13"/>
  <c r="R59" i="13"/>
  <c r="S59" i="13"/>
  <c r="T59" i="13"/>
  <c r="U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G60" i="13"/>
  <c r="H60" i="13"/>
  <c r="I60" i="13"/>
  <c r="M60" i="13"/>
  <c r="N60" i="13"/>
  <c r="O60" i="13"/>
  <c r="P60" i="13"/>
  <c r="Q60" i="13"/>
  <c r="R60" i="13"/>
  <c r="S60" i="13"/>
  <c r="T60" i="13"/>
  <c r="U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G61" i="13"/>
  <c r="H61" i="13"/>
  <c r="I61" i="13"/>
  <c r="M61" i="13"/>
  <c r="N61" i="13"/>
  <c r="O61" i="13"/>
  <c r="P61" i="13"/>
  <c r="Q61" i="13"/>
  <c r="R61" i="13"/>
  <c r="S61" i="13"/>
  <c r="T61" i="13"/>
  <c r="U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M61" i="13"/>
  <c r="AN61" i="13"/>
  <c r="AO61" i="13"/>
  <c r="AP61" i="13"/>
  <c r="G62" i="13"/>
  <c r="H62" i="13"/>
  <c r="I62" i="13"/>
  <c r="M62" i="13"/>
  <c r="N62" i="13"/>
  <c r="O62" i="13"/>
  <c r="P62" i="13"/>
  <c r="Q62" i="13"/>
  <c r="R62" i="13"/>
  <c r="S62" i="13"/>
  <c r="T62" i="13"/>
  <c r="U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G63" i="13"/>
  <c r="H63" i="13"/>
  <c r="I63" i="13"/>
  <c r="M63" i="13"/>
  <c r="N63" i="13"/>
  <c r="O63" i="13"/>
  <c r="P63" i="13"/>
  <c r="Q63" i="13"/>
  <c r="R63" i="13"/>
  <c r="S63" i="13"/>
  <c r="T63" i="13"/>
  <c r="U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G64" i="13"/>
  <c r="H64" i="13"/>
  <c r="I64" i="13"/>
  <c r="M64" i="13"/>
  <c r="N64" i="13"/>
  <c r="O64" i="13"/>
  <c r="P64" i="13"/>
  <c r="Q64" i="13"/>
  <c r="R64" i="13"/>
  <c r="S64" i="13"/>
  <c r="T64" i="13"/>
  <c r="U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G65" i="13"/>
  <c r="H65" i="13"/>
  <c r="I65" i="13"/>
  <c r="M65" i="13"/>
  <c r="N65" i="13"/>
  <c r="O65" i="13"/>
  <c r="P65" i="13"/>
  <c r="Q65" i="13"/>
  <c r="R65" i="13"/>
  <c r="S65" i="13"/>
  <c r="T65" i="13"/>
  <c r="U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G66" i="13"/>
  <c r="H66" i="13"/>
  <c r="I66" i="13"/>
  <c r="M66" i="13"/>
  <c r="N66" i="13"/>
  <c r="O66" i="13"/>
  <c r="P66" i="13"/>
  <c r="Q66" i="13"/>
  <c r="R66" i="13"/>
  <c r="S66" i="13"/>
  <c r="T66" i="13"/>
  <c r="U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G67" i="13"/>
  <c r="H67" i="13"/>
  <c r="I67" i="13"/>
  <c r="M67" i="13"/>
  <c r="N67" i="13"/>
  <c r="O67" i="13"/>
  <c r="P67" i="13"/>
  <c r="Q67" i="13"/>
  <c r="R67" i="13"/>
  <c r="S67" i="13"/>
  <c r="T67" i="13"/>
  <c r="U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G68" i="13"/>
  <c r="H68" i="13"/>
  <c r="I68" i="13"/>
  <c r="M68" i="13"/>
  <c r="N68" i="13"/>
  <c r="O68" i="13"/>
  <c r="P68" i="13"/>
  <c r="Q68" i="13"/>
  <c r="R68" i="13"/>
  <c r="S68" i="13"/>
  <c r="T68" i="13"/>
  <c r="U68" i="13"/>
  <c r="Y68" i="13"/>
  <c r="Z68" i="13"/>
  <c r="AA68" i="13"/>
  <c r="AB68" i="13"/>
  <c r="AC68" i="13"/>
  <c r="AD68" i="13"/>
  <c r="AE68" i="13"/>
  <c r="AF68" i="13"/>
  <c r="AG68" i="13"/>
  <c r="AH68" i="13"/>
  <c r="AN68" i="13"/>
  <c r="AO68" i="13"/>
  <c r="AP68" i="13"/>
  <c r="G69" i="13"/>
  <c r="H69" i="13"/>
  <c r="I69" i="13"/>
  <c r="M69" i="13"/>
  <c r="N69" i="13"/>
  <c r="O69" i="13"/>
  <c r="P69" i="13"/>
  <c r="Q69" i="13"/>
  <c r="R69" i="13"/>
  <c r="S69" i="13"/>
  <c r="T69" i="13"/>
  <c r="U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G70" i="13"/>
  <c r="H70" i="13"/>
  <c r="I70" i="13"/>
  <c r="M70" i="13"/>
  <c r="N70" i="13"/>
  <c r="O70" i="13"/>
  <c r="P70" i="13"/>
  <c r="Q70" i="13"/>
  <c r="R70" i="13"/>
  <c r="S70" i="13"/>
  <c r="T70" i="13"/>
  <c r="U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S71" i="13"/>
  <c r="T71" i="13"/>
  <c r="U71" i="13"/>
  <c r="AB71" i="13"/>
  <c r="AC71" i="13"/>
  <c r="AD71" i="13"/>
  <c r="AE71" i="13"/>
  <c r="AF71" i="13"/>
  <c r="AG71" i="13"/>
  <c r="AN71" i="13"/>
  <c r="AO71" i="13"/>
  <c r="AP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D10" i="13"/>
  <c r="E10" i="13"/>
  <c r="F10" i="13"/>
  <c r="D11" i="13"/>
  <c r="E11" i="13"/>
  <c r="F11" i="13"/>
  <c r="D12" i="13"/>
  <c r="E12" i="13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17" i="13"/>
  <c r="E17" i="13"/>
  <c r="F17" i="13"/>
  <c r="D18" i="13"/>
  <c r="E18" i="13"/>
  <c r="F18" i="13"/>
  <c r="D19" i="13"/>
  <c r="E19" i="13"/>
  <c r="F19" i="13"/>
  <c r="D20" i="13"/>
  <c r="E20" i="13"/>
  <c r="F20" i="13"/>
  <c r="D21" i="13"/>
  <c r="E21" i="13"/>
  <c r="F21" i="13"/>
  <c r="D22" i="13"/>
  <c r="E22" i="13"/>
  <c r="F22" i="13"/>
  <c r="D23" i="13"/>
  <c r="E23" i="13"/>
  <c r="F23" i="13"/>
  <c r="D24" i="13"/>
  <c r="E24" i="13"/>
  <c r="F24" i="13"/>
  <c r="D25" i="13"/>
  <c r="E25" i="13"/>
  <c r="F25" i="13"/>
  <c r="D26" i="13"/>
  <c r="E26" i="13"/>
  <c r="F26" i="13"/>
  <c r="D27" i="13"/>
  <c r="E27" i="13"/>
  <c r="F27" i="13"/>
  <c r="D28" i="13"/>
  <c r="E28" i="13"/>
  <c r="F28" i="13"/>
  <c r="D29" i="13"/>
  <c r="E29" i="13"/>
  <c r="F29" i="13"/>
  <c r="D30" i="13"/>
  <c r="E30" i="13"/>
  <c r="F30" i="13"/>
  <c r="D31" i="13"/>
  <c r="E31" i="13"/>
  <c r="F31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7" i="13"/>
  <c r="E37" i="13"/>
  <c r="F37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D43" i="13"/>
  <c r="E43" i="13"/>
  <c r="F43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D48" i="13"/>
  <c r="E48" i="13"/>
  <c r="F48" i="13"/>
  <c r="D49" i="13"/>
  <c r="E49" i="13"/>
  <c r="F49" i="13"/>
  <c r="D50" i="13"/>
  <c r="E50" i="13"/>
  <c r="F50" i="13"/>
  <c r="D51" i="13"/>
  <c r="E51" i="13"/>
  <c r="F51" i="13"/>
  <c r="D52" i="13"/>
  <c r="E52" i="13"/>
  <c r="F52" i="13"/>
  <c r="D53" i="13"/>
  <c r="E53" i="13"/>
  <c r="F53" i="13"/>
  <c r="D54" i="13"/>
  <c r="E54" i="13"/>
  <c r="F54" i="13"/>
  <c r="D55" i="13"/>
  <c r="E55" i="13"/>
  <c r="F55" i="13"/>
  <c r="D56" i="13"/>
  <c r="E56" i="13"/>
  <c r="F56" i="13"/>
  <c r="D57" i="13"/>
  <c r="E57" i="13"/>
  <c r="F57" i="13"/>
  <c r="F7" i="13"/>
  <c r="E7" i="13"/>
  <c r="D7" i="13"/>
  <c r="F6" i="13"/>
  <c r="E6" i="13"/>
  <c r="D6" i="13"/>
  <c r="D8" i="13"/>
  <c r="E8" i="13"/>
  <c r="F8" i="13"/>
  <c r="E9" i="13"/>
  <c r="F9" i="13"/>
  <c r="D9" i="13"/>
  <c r="AQ69" i="3"/>
  <c r="AS67" i="3"/>
  <c r="AR66" i="3"/>
  <c r="AQ65" i="3"/>
  <c r="AR62" i="3"/>
  <c r="AS61" i="3"/>
  <c r="AQ61" i="3"/>
  <c r="AS59" i="3"/>
  <c r="AR58" i="3"/>
  <c r="AQ57" i="3"/>
  <c r="AS55" i="3"/>
  <c r="AR54" i="3"/>
  <c r="AS51" i="3"/>
  <c r="AR50" i="3"/>
  <c r="AS47" i="3"/>
  <c r="AQ45" i="3"/>
  <c r="AQ43" i="3"/>
  <c r="AR42" i="3"/>
  <c r="AQ41" i="3"/>
  <c r="AS39" i="3"/>
  <c r="AR38" i="3"/>
  <c r="AQ37" i="3"/>
  <c r="AS35" i="3"/>
  <c r="AR34" i="3"/>
  <c r="AQ33" i="3"/>
  <c r="AS31" i="3"/>
  <c r="AQ29" i="3"/>
  <c r="AS27" i="3"/>
  <c r="AQ25" i="3"/>
  <c r="AS23" i="3"/>
  <c r="AR22" i="3"/>
  <c r="AQ21" i="3"/>
  <c r="AS19" i="3"/>
  <c r="AR18" i="3"/>
  <c r="AQ17" i="3"/>
  <c r="AR14" i="3"/>
  <c r="AQ13" i="3"/>
  <c r="AS11" i="3"/>
  <c r="AQ9" i="3"/>
  <c r="AS7" i="3"/>
  <c r="X71" i="4"/>
  <c r="W71" i="4"/>
  <c r="AS70" i="4"/>
  <c r="AQ60" i="4"/>
  <c r="AR49" i="4"/>
  <c r="AQ42" i="4"/>
  <c r="AQ32" i="4"/>
  <c r="AR25" i="4"/>
  <c r="AS14" i="4"/>
  <c r="X71" i="5"/>
  <c r="V71" i="5"/>
  <c r="AR65" i="5"/>
  <c r="AS36" i="5"/>
  <c r="AS22" i="5"/>
  <c r="AS20" i="5"/>
  <c r="AS10" i="5"/>
  <c r="AS6" i="5"/>
  <c r="AQ6" i="5"/>
  <c r="AR69" i="6"/>
  <c r="AQ68" i="6"/>
  <c r="AQ64" i="6"/>
  <c r="AR61" i="6"/>
  <c r="AS58" i="6"/>
  <c r="AR57" i="6"/>
  <c r="AR53" i="6"/>
  <c r="AS50" i="6"/>
  <c r="AQ48" i="6"/>
  <c r="AS46" i="6"/>
  <c r="AQ44" i="6"/>
  <c r="AR41" i="6"/>
  <c r="AS38" i="6"/>
  <c r="AQ36" i="6"/>
  <c r="AR33" i="6"/>
  <c r="AS30" i="6"/>
  <c r="AQ28" i="6"/>
  <c r="AR25" i="6"/>
  <c r="AS22" i="6"/>
  <c r="AQ20" i="6"/>
  <c r="AR17" i="6"/>
  <c r="AS14" i="6"/>
  <c r="AQ12" i="6"/>
  <c r="AR9" i="6"/>
  <c r="AS6" i="6"/>
  <c r="X71" i="7"/>
  <c r="W71" i="7"/>
  <c r="AS56" i="7"/>
  <c r="AS42" i="7"/>
  <c r="X71" i="8"/>
  <c r="V71" i="8"/>
  <c r="AR68" i="8"/>
  <c r="AQ67" i="8"/>
  <c r="AR64" i="8"/>
  <c r="AS61" i="8"/>
  <c r="AQ59" i="8"/>
  <c r="AS57" i="8"/>
  <c r="AS53" i="8"/>
  <c r="AQ51" i="8"/>
  <c r="AS49" i="8"/>
  <c r="AR48" i="8"/>
  <c r="AR44" i="8"/>
  <c r="AS41" i="8"/>
  <c r="AQ39" i="8"/>
  <c r="AQ35" i="8"/>
  <c r="AS33" i="8"/>
  <c r="AQ31" i="8"/>
  <c r="AS25" i="8"/>
  <c r="AR24" i="8"/>
  <c r="AS21" i="8"/>
  <c r="AQ19" i="8"/>
  <c r="AR16" i="8"/>
  <c r="AQ15" i="8"/>
  <c r="AS11" i="8"/>
  <c r="AQ11" i="8"/>
  <c r="AR8" i="8"/>
  <c r="AQ7" i="8"/>
  <c r="X71" i="9"/>
  <c r="X71" i="10"/>
  <c r="V71" i="10"/>
  <c r="AQ48" i="10"/>
  <c r="AS46" i="10"/>
  <c r="AR45" i="10"/>
  <c r="AQ44" i="10"/>
  <c r="AS42" i="10"/>
  <c r="AR41" i="10"/>
  <c r="AQ40" i="10"/>
  <c r="AS38" i="10"/>
  <c r="AR37" i="10"/>
  <c r="AQ36" i="10"/>
  <c r="AS34" i="10"/>
  <c r="AR33" i="10"/>
  <c r="AQ32" i="10"/>
  <c r="AS30" i="10"/>
  <c r="AR29" i="10"/>
  <c r="AQ28" i="10"/>
  <c r="AS26" i="10"/>
  <c r="AR25" i="10"/>
  <c r="AQ24" i="10"/>
  <c r="AS22" i="10"/>
  <c r="AR21" i="10"/>
  <c r="AQ20" i="10"/>
  <c r="AS18" i="10"/>
  <c r="AR17" i="10"/>
  <c r="AQ16" i="10"/>
  <c r="AS14" i="10"/>
  <c r="AR13" i="10"/>
  <c r="AQ12" i="10"/>
  <c r="AS10" i="10"/>
  <c r="AR9" i="10"/>
  <c r="AQ8" i="10"/>
  <c r="AS6" i="10"/>
  <c r="AQ70" i="11"/>
  <c r="AR67" i="11"/>
  <c r="AS64" i="11"/>
  <c r="AQ62" i="11"/>
  <c r="AR59" i="11"/>
  <c r="AS56" i="11"/>
  <c r="AQ54" i="11"/>
  <c r="AR51" i="11"/>
  <c r="AS48" i="11"/>
  <c r="AQ46" i="11"/>
  <c r="AR43" i="11"/>
  <c r="AS40" i="11"/>
  <c r="AQ38" i="11"/>
  <c r="AR35" i="11"/>
  <c r="AS32" i="11"/>
  <c r="AQ30" i="11"/>
  <c r="AR27" i="11"/>
  <c r="AS24" i="11"/>
  <c r="AQ22" i="11"/>
  <c r="AR19" i="11"/>
  <c r="AS16" i="11"/>
  <c r="AQ14" i="11"/>
  <c r="AR11" i="11"/>
  <c r="AS8" i="11"/>
  <c r="AQ6" i="11"/>
  <c r="X71" i="12"/>
  <c r="V71" i="12"/>
  <c r="AQ64" i="12"/>
  <c r="AR61" i="12"/>
  <c r="AR54" i="12"/>
  <c r="AR53" i="12"/>
  <c r="AQ44" i="12"/>
  <c r="AS42" i="12"/>
  <c r="AR42" i="12"/>
  <c r="AQ40" i="12"/>
  <c r="AQ36" i="12"/>
  <c r="AR29" i="12"/>
  <c r="AS27" i="12"/>
  <c r="AR26" i="12"/>
  <c r="AS22" i="12"/>
  <c r="AR22" i="12"/>
  <c r="AQ17" i="12"/>
  <c r="AS14" i="12"/>
  <c r="AQ8" i="12"/>
  <c r="AR71" i="2"/>
  <c r="AS63" i="2"/>
  <c r="AQ33" i="2"/>
  <c r="AR22" i="2"/>
  <c r="AQ70" i="3"/>
  <c r="AR67" i="3"/>
  <c r="AQ66" i="3"/>
  <c r="AS64" i="3"/>
  <c r="AR63" i="3"/>
  <c r="AQ62" i="3"/>
  <c r="AR59" i="3"/>
  <c r="AQ58" i="3"/>
  <c r="AR55" i="3"/>
  <c r="AQ54" i="3"/>
  <c r="AS52" i="3"/>
  <c r="AR51" i="3"/>
  <c r="AQ50" i="3"/>
  <c r="AS48" i="3"/>
  <c r="AR47" i="3"/>
  <c r="AQ46" i="3"/>
  <c r="AS44" i="3"/>
  <c r="AR43" i="3"/>
  <c r="AQ42" i="3"/>
  <c r="AS40" i="3"/>
  <c r="AR39" i="3"/>
  <c r="AQ38" i="3"/>
  <c r="AS36" i="3"/>
  <c r="AQ34" i="3"/>
  <c r="AR31" i="3"/>
  <c r="AQ30" i="3"/>
  <c r="AS28" i="3"/>
  <c r="AR27" i="3"/>
  <c r="AQ26" i="3"/>
  <c r="AS18" i="3"/>
  <c r="AQ18" i="3"/>
  <c r="AS16" i="3"/>
  <c r="AR15" i="3"/>
  <c r="AQ14" i="3"/>
  <c r="AS12" i="3"/>
  <c r="AR11" i="3"/>
  <c r="AQ10" i="3"/>
  <c r="AS8" i="3"/>
  <c r="AR7" i="3"/>
  <c r="AS6" i="3"/>
  <c r="AQ6" i="3"/>
  <c r="AS69" i="4"/>
  <c r="AR69" i="4"/>
  <c r="AR68" i="4"/>
  <c r="AQ68" i="4"/>
  <c r="AQ67" i="4"/>
  <c r="AS66" i="4"/>
  <c r="AS65" i="4"/>
  <c r="AR65" i="4"/>
  <c r="AR64" i="4"/>
  <c r="AQ64" i="4"/>
  <c r="AQ63" i="4"/>
  <c r="AS62" i="4"/>
  <c r="AS61" i="4"/>
  <c r="AR61" i="4"/>
  <c r="AQ59" i="4"/>
  <c r="AS58" i="4"/>
  <c r="AS57" i="4"/>
  <c r="AR57" i="4"/>
  <c r="AR56" i="4"/>
  <c r="AQ56" i="4"/>
  <c r="AQ55" i="4"/>
  <c r="AS54" i="4"/>
  <c r="AS53" i="4"/>
  <c r="AR53" i="4"/>
  <c r="AQ52" i="4"/>
  <c r="AQ51" i="4"/>
  <c r="AS50" i="4"/>
  <c r="AS49" i="4"/>
  <c r="AR48" i="4"/>
  <c r="AQ48" i="4"/>
  <c r="AQ47" i="4"/>
  <c r="AS46" i="4"/>
  <c r="AS45" i="4"/>
  <c r="AR45" i="4"/>
  <c r="AR44" i="4"/>
  <c r="AQ44" i="4"/>
  <c r="AS42" i="4"/>
  <c r="AS41" i="4"/>
  <c r="AR41" i="4"/>
  <c r="AR40" i="4"/>
  <c r="AQ40" i="4"/>
  <c r="AQ39" i="4"/>
  <c r="AS38" i="4"/>
  <c r="AS37" i="4"/>
  <c r="AR37" i="4"/>
  <c r="AR36" i="4"/>
  <c r="AQ36" i="4"/>
  <c r="AS34" i="4"/>
  <c r="AS33" i="4"/>
  <c r="AR33" i="4"/>
  <c r="AR32" i="4"/>
  <c r="AQ31" i="4"/>
  <c r="AS30" i="4"/>
  <c r="AS29" i="4"/>
  <c r="AR29" i="4"/>
  <c r="AR28" i="4"/>
  <c r="AQ28" i="4"/>
  <c r="AQ27" i="4"/>
  <c r="AS26" i="4"/>
  <c r="AR24" i="4"/>
  <c r="AQ24" i="4"/>
  <c r="AQ23" i="4"/>
  <c r="AS22" i="4"/>
  <c r="AS21" i="4"/>
  <c r="AR21" i="4"/>
  <c r="AR20" i="4"/>
  <c r="AQ20" i="4"/>
  <c r="AQ19" i="4"/>
  <c r="AS18" i="4"/>
  <c r="AR17" i="4"/>
  <c r="AR16" i="4"/>
  <c r="AQ16" i="4"/>
  <c r="AQ15" i="4"/>
  <c r="AS13" i="4"/>
  <c r="AR13" i="4"/>
  <c r="AR12" i="4"/>
  <c r="AQ12" i="4"/>
  <c r="AQ11" i="4"/>
  <c r="AS10" i="4"/>
  <c r="AS9" i="4"/>
  <c r="AR9" i="4"/>
  <c r="AQ8" i="4"/>
  <c r="AQ7" i="4"/>
  <c r="AS6" i="4"/>
  <c r="AS70" i="6"/>
  <c r="AS66" i="6"/>
  <c r="AS62" i="6"/>
  <c r="AQ60" i="6"/>
  <c r="AQ56" i="6"/>
  <c r="AQ52" i="6"/>
  <c r="AR49" i="6"/>
  <c r="AR45" i="6"/>
  <c r="AS42" i="6"/>
  <c r="AQ40" i="6"/>
  <c r="AR37" i="6"/>
  <c r="AS34" i="6"/>
  <c r="AQ32" i="6"/>
  <c r="AR29" i="6"/>
  <c r="AS26" i="6"/>
  <c r="AQ24" i="6"/>
  <c r="AR21" i="6"/>
  <c r="AS18" i="6"/>
  <c r="AQ16" i="6"/>
  <c r="AR13" i="6"/>
  <c r="AS10" i="6"/>
  <c r="AQ8" i="6"/>
  <c r="K71" i="7"/>
  <c r="AR70" i="7"/>
  <c r="AQ70" i="7"/>
  <c r="AQ69" i="7"/>
  <c r="AS68" i="7"/>
  <c r="AR67" i="7"/>
  <c r="AR66" i="7"/>
  <c r="AQ66" i="7"/>
  <c r="AQ65" i="7"/>
  <c r="AS64" i="7"/>
  <c r="AQ64" i="7"/>
  <c r="AS63" i="7"/>
  <c r="AR63" i="7"/>
  <c r="AR62" i="7"/>
  <c r="AQ61" i="7"/>
  <c r="AS60" i="7"/>
  <c r="AR58" i="7"/>
  <c r="AQ58" i="7"/>
  <c r="AQ57" i="7"/>
  <c r="AS55" i="7"/>
  <c r="AR55" i="7"/>
  <c r="AR54" i="7"/>
  <c r="AR53" i="7"/>
  <c r="AS52" i="7"/>
  <c r="AS51" i="7"/>
  <c r="AR51" i="7"/>
  <c r="AR50" i="7"/>
  <c r="AQ50" i="7"/>
  <c r="AQ49" i="7"/>
  <c r="AS48" i="7"/>
  <c r="AS47" i="7"/>
  <c r="AR47" i="7"/>
  <c r="AR46" i="7"/>
  <c r="AQ46" i="7"/>
  <c r="AQ45" i="7"/>
  <c r="AS44" i="7"/>
  <c r="AS43" i="7"/>
  <c r="AR43" i="7"/>
  <c r="AR42" i="7"/>
  <c r="AQ42" i="7"/>
  <c r="AQ41" i="7"/>
  <c r="AS40" i="7"/>
  <c r="AS39" i="7"/>
  <c r="AR39" i="7"/>
  <c r="AR38" i="7"/>
  <c r="AQ38" i="7"/>
  <c r="AQ37" i="7"/>
  <c r="AS36" i="7"/>
  <c r="AS35" i="7"/>
  <c r="AR35" i="7"/>
  <c r="AR34" i="7"/>
  <c r="AQ34" i="7"/>
  <c r="AS32" i="7"/>
  <c r="AQ32" i="7"/>
  <c r="AS31" i="7"/>
  <c r="AR31" i="7"/>
  <c r="AR30" i="7"/>
  <c r="AQ30" i="7"/>
  <c r="AQ29" i="7"/>
  <c r="AS28" i="7"/>
  <c r="AS27" i="7"/>
  <c r="AR27" i="7"/>
  <c r="AR26" i="7"/>
  <c r="AQ26" i="7"/>
  <c r="AQ25" i="7"/>
  <c r="AS24" i="7"/>
  <c r="AS23" i="7"/>
  <c r="AR23" i="7"/>
  <c r="AR22" i="7"/>
  <c r="AQ22" i="7"/>
  <c r="AQ21" i="7"/>
  <c r="AS19" i="7"/>
  <c r="AR19" i="7"/>
  <c r="AR18" i="7"/>
  <c r="AQ18" i="7"/>
  <c r="AQ17" i="7"/>
  <c r="AS16" i="7"/>
  <c r="AS15" i="7"/>
  <c r="AR15" i="7"/>
  <c r="AR14" i="7"/>
  <c r="AQ14" i="7"/>
  <c r="AQ13" i="7"/>
  <c r="AS12" i="7"/>
  <c r="AS11" i="7"/>
  <c r="AR11" i="7"/>
  <c r="AR10" i="7"/>
  <c r="AQ10" i="7"/>
  <c r="AQ9" i="7"/>
  <c r="AS8" i="7"/>
  <c r="AS7" i="7"/>
  <c r="AR7" i="7"/>
  <c r="AR6" i="7"/>
  <c r="AQ6" i="7"/>
  <c r="K71" i="8"/>
  <c r="AR70" i="8"/>
  <c r="AR66" i="8"/>
  <c r="AS65" i="8"/>
  <c r="AQ65" i="8"/>
  <c r="AQ63" i="8"/>
  <c r="AS62" i="8"/>
  <c r="AQ61" i="8"/>
  <c r="AS59" i="8"/>
  <c r="AR56" i="8"/>
  <c r="AS55" i="8"/>
  <c r="AR54" i="8"/>
  <c r="AR50" i="8"/>
  <c r="AQ49" i="8"/>
  <c r="AQ47" i="8"/>
  <c r="AS45" i="8"/>
  <c r="AQ45" i="8"/>
  <c r="AS43" i="8"/>
  <c r="AQ43" i="8"/>
  <c r="AS42" i="8"/>
  <c r="AR40" i="8"/>
  <c r="AS39" i="8"/>
  <c r="AR38" i="8"/>
  <c r="AR36" i="8"/>
  <c r="AR34" i="8"/>
  <c r="AQ33" i="8"/>
  <c r="AR32" i="8"/>
  <c r="AS29" i="8"/>
  <c r="AQ29" i="8"/>
  <c r="AS27" i="8"/>
  <c r="AQ27" i="8"/>
  <c r="AS23" i="8"/>
  <c r="AR22" i="8"/>
  <c r="AQ20" i="8"/>
  <c r="AR18" i="8"/>
  <c r="AS17" i="8"/>
  <c r="AQ17" i="8"/>
  <c r="AQ13" i="8"/>
  <c r="AR12" i="8"/>
  <c r="AS9" i="8"/>
  <c r="AS7" i="8"/>
  <c r="AR6" i="8"/>
  <c r="K71" i="9"/>
  <c r="J71" i="9"/>
  <c r="AR70" i="9"/>
  <c r="AQ70" i="9"/>
  <c r="AQ69" i="9"/>
  <c r="AS68" i="9"/>
  <c r="AR66" i="9"/>
  <c r="AQ66" i="9"/>
  <c r="AQ65" i="9"/>
  <c r="AS64" i="9"/>
  <c r="AS63" i="9"/>
  <c r="AR63" i="9"/>
  <c r="AR62" i="9"/>
  <c r="AQ62" i="9"/>
  <c r="AQ61" i="9"/>
  <c r="AS60" i="9"/>
  <c r="AS59" i="9"/>
  <c r="AR59" i="9"/>
  <c r="AQ58" i="9"/>
  <c r="AQ57" i="9"/>
  <c r="AS56" i="9"/>
  <c r="AS55" i="9"/>
  <c r="AR55" i="9"/>
  <c r="AR54" i="9"/>
  <c r="AQ54" i="9"/>
  <c r="AS52" i="9"/>
  <c r="AS51" i="9"/>
  <c r="AR50" i="9"/>
  <c r="AQ50" i="9"/>
  <c r="AQ49" i="9"/>
  <c r="AS48" i="9"/>
  <c r="AS47" i="9"/>
  <c r="AR47" i="9"/>
  <c r="AR46" i="9"/>
  <c r="AQ46" i="9"/>
  <c r="AS44" i="9"/>
  <c r="AS43" i="9"/>
  <c r="AR43" i="9"/>
  <c r="AR42" i="9"/>
  <c r="AQ42" i="9"/>
  <c r="AQ41" i="9"/>
  <c r="AS40" i="9"/>
  <c r="AR39" i="9"/>
  <c r="AR38" i="9"/>
  <c r="AQ38" i="9"/>
  <c r="AQ37" i="9"/>
  <c r="AS36" i="9"/>
  <c r="AS35" i="9"/>
  <c r="AR35" i="9"/>
  <c r="AR34" i="9"/>
  <c r="AQ34" i="9"/>
  <c r="AQ33" i="9"/>
  <c r="AS32" i="9"/>
  <c r="AS31" i="9"/>
  <c r="AR31" i="9"/>
  <c r="AR30" i="9"/>
  <c r="AQ30" i="9"/>
  <c r="AQ29" i="9"/>
  <c r="AS28" i="9"/>
  <c r="AS27" i="9"/>
  <c r="AR27" i="9"/>
  <c r="AR26" i="9"/>
  <c r="AQ26" i="9"/>
  <c r="AS23" i="9"/>
  <c r="AR23" i="9"/>
  <c r="AR22" i="9"/>
  <c r="AQ22" i="9"/>
  <c r="AQ21" i="9"/>
  <c r="AS20" i="9"/>
  <c r="AS19" i="9"/>
  <c r="AR19" i="9"/>
  <c r="AR18" i="9"/>
  <c r="AQ18" i="9"/>
  <c r="AQ17" i="9"/>
  <c r="AS16" i="9"/>
  <c r="AR15" i="9"/>
  <c r="AR14" i="9"/>
  <c r="AQ14" i="9"/>
  <c r="AQ13" i="9"/>
  <c r="AS12" i="9"/>
  <c r="AS11" i="9"/>
  <c r="AR11" i="9"/>
  <c r="AQ10" i="9"/>
  <c r="AQ9" i="9"/>
  <c r="AS7" i="9"/>
  <c r="AR7" i="9"/>
  <c r="AR6" i="9"/>
  <c r="AQ6" i="9"/>
  <c r="K71" i="10"/>
  <c r="AR70" i="10"/>
  <c r="AQ69" i="10"/>
  <c r="AQ65" i="10"/>
  <c r="AS63" i="10"/>
  <c r="AQ63" i="10"/>
  <c r="AR60" i="10"/>
  <c r="AS59" i="10"/>
  <c r="AR58" i="10"/>
  <c r="AQ55" i="10"/>
  <c r="AR54" i="10"/>
  <c r="AQ53" i="10"/>
  <c r="AQ51" i="10"/>
  <c r="AQ49" i="10"/>
  <c r="AS70" i="11"/>
  <c r="AR70" i="11"/>
  <c r="AR69" i="11"/>
  <c r="AQ69" i="11"/>
  <c r="AS68" i="11"/>
  <c r="AR68" i="11"/>
  <c r="AQ68" i="11"/>
  <c r="AS67" i="11"/>
  <c r="AQ67" i="11"/>
  <c r="AS66" i="11"/>
  <c r="AR66" i="11"/>
  <c r="AQ66" i="11"/>
  <c r="AR65" i="11"/>
  <c r="AQ65" i="11"/>
  <c r="AQ64" i="11"/>
  <c r="AS63" i="11"/>
  <c r="AR63" i="11"/>
  <c r="AQ63" i="11"/>
  <c r="AS62" i="11"/>
  <c r="AR62" i="11"/>
  <c r="AS61" i="11"/>
  <c r="AR61" i="11"/>
  <c r="AQ61" i="11"/>
  <c r="AS60" i="11"/>
  <c r="AQ60" i="11"/>
  <c r="AS59" i="11"/>
  <c r="AS58" i="11"/>
  <c r="AR58" i="11"/>
  <c r="AQ58" i="11"/>
  <c r="AS57" i="11"/>
  <c r="AR57" i="11"/>
  <c r="AQ57" i="11"/>
  <c r="AR56" i="11"/>
  <c r="AQ56" i="11"/>
  <c r="AS55" i="11"/>
  <c r="AR55" i="11"/>
  <c r="AS54" i="11"/>
  <c r="AR54" i="11"/>
  <c r="AR53" i="11"/>
  <c r="AQ53" i="11"/>
  <c r="AS52" i="11"/>
  <c r="AR52" i="11"/>
  <c r="AQ52" i="11"/>
  <c r="AS51" i="11"/>
  <c r="AQ51" i="11"/>
  <c r="AS50" i="11"/>
  <c r="AR50" i="11"/>
  <c r="AQ50" i="11"/>
  <c r="AR49" i="11"/>
  <c r="AQ49" i="11"/>
  <c r="AQ48" i="11"/>
  <c r="AS47" i="11"/>
  <c r="AR47" i="11"/>
  <c r="AQ47" i="11"/>
  <c r="AS46" i="11"/>
  <c r="AR46" i="11"/>
  <c r="AS45" i="11"/>
  <c r="AR45" i="11"/>
  <c r="AQ45" i="11"/>
  <c r="AS44" i="11"/>
  <c r="AQ44" i="11"/>
  <c r="AS43" i="11"/>
  <c r="AS42" i="11"/>
  <c r="AR42" i="11"/>
  <c r="AQ42" i="11"/>
  <c r="AS41" i="11"/>
  <c r="AR41" i="11"/>
  <c r="AQ41" i="11"/>
  <c r="AR40" i="11"/>
  <c r="AQ40" i="11"/>
  <c r="AS39" i="11"/>
  <c r="AR39" i="11"/>
  <c r="AS38" i="11"/>
  <c r="AR38" i="11"/>
  <c r="AR37" i="11"/>
  <c r="AQ37" i="11"/>
  <c r="AS36" i="11"/>
  <c r="AR36" i="11"/>
  <c r="AQ36" i="11"/>
  <c r="AS35" i="11"/>
  <c r="AQ35" i="11"/>
  <c r="AS34" i="11"/>
  <c r="AR34" i="11"/>
  <c r="AQ34" i="11"/>
  <c r="AR33" i="11"/>
  <c r="AQ33" i="11"/>
  <c r="AQ32" i="11"/>
  <c r="AS31" i="11"/>
  <c r="AR31" i="11"/>
  <c r="AQ31" i="11"/>
  <c r="AS30" i="11"/>
  <c r="AR30" i="11"/>
  <c r="AS29" i="11"/>
  <c r="AR29" i="11"/>
  <c r="AQ29" i="11"/>
  <c r="AS28" i="11"/>
  <c r="AQ28" i="11"/>
  <c r="AS27" i="11"/>
  <c r="AS26" i="11"/>
  <c r="AR26" i="11"/>
  <c r="AQ26" i="11"/>
  <c r="AS25" i="11"/>
  <c r="AR25" i="11"/>
  <c r="AQ25" i="11"/>
  <c r="AR24" i="11"/>
  <c r="AQ24" i="11"/>
  <c r="AS23" i="11"/>
  <c r="AR23" i="11"/>
  <c r="AS22" i="11"/>
  <c r="AR22" i="11"/>
  <c r="AR21" i="11"/>
  <c r="AQ21" i="11"/>
  <c r="AS20" i="11"/>
  <c r="AR20" i="11"/>
  <c r="AQ20" i="11"/>
  <c r="AS19" i="11"/>
  <c r="AQ19" i="11"/>
  <c r="AS18" i="11"/>
  <c r="AR18" i="11"/>
  <c r="AQ18" i="11"/>
  <c r="AR17" i="11"/>
  <c r="AQ17" i="11"/>
  <c r="AQ16" i="11"/>
  <c r="AS15" i="11"/>
  <c r="AR15" i="11"/>
  <c r="AQ15" i="11"/>
  <c r="AS14" i="11"/>
  <c r="AR14" i="11"/>
  <c r="AS13" i="11"/>
  <c r="AR13" i="11"/>
  <c r="AQ13" i="11"/>
  <c r="AS12" i="11"/>
  <c r="AQ12" i="11"/>
  <c r="AS11" i="11"/>
  <c r="AS10" i="11"/>
  <c r="AR10" i="11"/>
  <c r="AQ10" i="11"/>
  <c r="AS9" i="11"/>
  <c r="AR9" i="11"/>
  <c r="AQ9" i="11"/>
  <c r="AR8" i="11"/>
  <c r="AQ8" i="11"/>
  <c r="AS7" i="11"/>
  <c r="AR7" i="11"/>
  <c r="AS6" i="11"/>
  <c r="AR6" i="11"/>
  <c r="AQ70" i="12"/>
  <c r="AS68" i="12"/>
  <c r="AR67" i="12"/>
  <c r="AQ66" i="12"/>
  <c r="AR64" i="12"/>
  <c r="AR63" i="12"/>
  <c r="AQ63" i="12"/>
  <c r="AS61" i="12"/>
  <c r="AR60" i="12"/>
  <c r="AQ59" i="12"/>
  <c r="AS57" i="12"/>
  <c r="AR56" i="12"/>
  <c r="AQ55" i="12"/>
  <c r="AS53" i="12"/>
  <c r="AS52" i="12"/>
  <c r="AR52" i="12"/>
  <c r="AQ51" i="12"/>
  <c r="AS49" i="12"/>
  <c r="AR48" i="12"/>
  <c r="AQ47" i="12"/>
  <c r="AS45" i="12"/>
  <c r="AR44" i="12"/>
  <c r="AQ43" i="12"/>
  <c r="AS41" i="12"/>
  <c r="AR40" i="12"/>
  <c r="AQ39" i="12"/>
  <c r="AS37" i="12"/>
  <c r="AR36" i="12"/>
  <c r="AQ35" i="12"/>
  <c r="AS33" i="12"/>
  <c r="AR32" i="12"/>
  <c r="AR31" i="12"/>
  <c r="AQ31" i="12"/>
  <c r="AS29" i="12"/>
  <c r="AR28" i="12"/>
  <c r="AQ27" i="12"/>
  <c r="AS25" i="12"/>
  <c r="AR24" i="12"/>
  <c r="AQ23" i="12"/>
  <c r="AS21" i="12"/>
  <c r="AS20" i="12"/>
  <c r="AR20" i="12"/>
  <c r="AQ19" i="12"/>
  <c r="AS17" i="12"/>
  <c r="AR16" i="12"/>
  <c r="AQ15" i="12"/>
  <c r="AS13" i="12"/>
  <c r="AR12" i="12"/>
  <c r="AQ11" i="12"/>
  <c r="AQ10" i="12"/>
  <c r="AS9" i="12"/>
  <c r="AR8" i="12"/>
  <c r="AQ7" i="12"/>
  <c r="AQ70" i="2"/>
  <c r="AS68" i="2"/>
  <c r="AR67" i="2"/>
  <c r="AQ66" i="2"/>
  <c r="AS64" i="2"/>
  <c r="AR63" i="2"/>
  <c r="AQ62" i="2"/>
  <c r="AS60" i="2"/>
  <c r="AR59" i="2"/>
  <c r="AQ58" i="2"/>
  <c r="AS56" i="2"/>
  <c r="AR55" i="2"/>
  <c r="AQ54" i="2"/>
  <c r="AS52" i="2"/>
  <c r="AR51" i="2"/>
  <c r="AQ50" i="2"/>
  <c r="AS48" i="2"/>
  <c r="AR47" i="2"/>
  <c r="AQ46" i="2"/>
  <c r="AS44" i="2"/>
  <c r="AR43" i="2"/>
  <c r="AQ42" i="2"/>
  <c r="AS40" i="2"/>
  <c r="AR39" i="2"/>
  <c r="AQ38" i="2"/>
  <c r="AS36" i="2"/>
  <c r="AR35" i="2"/>
  <c r="AQ34" i="2"/>
  <c r="AS32" i="2"/>
  <c r="AR31" i="2"/>
  <c r="AS30" i="2"/>
  <c r="AQ30" i="2"/>
  <c r="AS28" i="2"/>
  <c r="AR27" i="2"/>
  <c r="AQ26" i="2"/>
  <c r="AS24" i="2"/>
  <c r="AR23" i="2"/>
  <c r="AQ22" i="2"/>
  <c r="AS20" i="2"/>
  <c r="AR19" i="2"/>
  <c r="AQ18" i="2"/>
  <c r="AS16" i="2"/>
  <c r="AR15" i="2"/>
  <c r="AQ14" i="2"/>
  <c r="AS12" i="2"/>
  <c r="AR11" i="2"/>
  <c r="AQ10" i="2"/>
  <c r="AS8" i="2"/>
  <c r="AR7" i="2"/>
  <c r="AQ6" i="2"/>
  <c r="AS44" i="1"/>
  <c r="AQ36" i="1"/>
  <c r="AS22" i="1"/>
  <c r="AS70" i="1"/>
  <c r="AR70" i="1"/>
  <c r="AS69" i="1"/>
  <c r="AR69" i="1"/>
  <c r="AQ69" i="1"/>
  <c r="AQ68" i="1"/>
  <c r="AS67" i="1"/>
  <c r="AQ67" i="1"/>
  <c r="AS66" i="1"/>
  <c r="AR66" i="1"/>
  <c r="AQ64" i="1"/>
  <c r="AS63" i="1"/>
  <c r="AS62" i="1"/>
  <c r="AR62" i="1"/>
  <c r="AS61" i="1"/>
  <c r="AQ61" i="1"/>
  <c r="AS59" i="1"/>
  <c r="AQ59" i="1"/>
  <c r="AR10" i="1"/>
  <c r="AR14" i="1"/>
  <c r="AR18" i="1"/>
  <c r="AR22" i="1"/>
  <c r="AR26" i="1"/>
  <c r="AR30" i="1"/>
  <c r="AR34" i="1"/>
  <c r="AR38" i="1"/>
  <c r="AR42" i="1"/>
  <c r="AR46" i="1"/>
  <c r="AS49" i="1"/>
  <c r="AR50" i="1"/>
  <c r="AQ51" i="1"/>
  <c r="AR52" i="1"/>
  <c r="AS53" i="1"/>
  <c r="AR54" i="1"/>
  <c r="AQ55" i="1"/>
  <c r="AR56" i="1"/>
  <c r="AS47" i="2"/>
  <c r="AQ27" i="2"/>
  <c r="AR6" i="2"/>
  <c r="AR70" i="3"/>
  <c r="AS63" i="3"/>
  <c r="AS60" i="3"/>
  <c r="AS56" i="3"/>
  <c r="AQ53" i="3"/>
  <c r="AQ49" i="3"/>
  <c r="AR46" i="3"/>
  <c r="AS43" i="3"/>
  <c r="AS41" i="3"/>
  <c r="AR36" i="3"/>
  <c r="AR35" i="3"/>
  <c r="AS32" i="3"/>
  <c r="AR30" i="3"/>
  <c r="AR26" i="3"/>
  <c r="AS24" i="3"/>
  <c r="AR23" i="3"/>
  <c r="AQ22" i="3"/>
  <c r="AS20" i="3"/>
  <c r="AR19" i="3"/>
  <c r="AS15" i="3"/>
  <c r="AR10" i="3"/>
  <c r="AR6" i="3"/>
  <c r="AR60" i="4"/>
  <c r="AR52" i="4"/>
  <c r="AQ43" i="4"/>
  <c r="AQ35" i="4"/>
  <c r="AS25" i="4"/>
  <c r="AS17" i="4"/>
  <c r="AR8" i="4"/>
  <c r="AQ69" i="5"/>
  <c r="AR53" i="5"/>
  <c r="AS51" i="5"/>
  <c r="AR49" i="5"/>
  <c r="AQ26" i="5"/>
  <c r="AQ21" i="5"/>
  <c r="AQ17" i="5"/>
  <c r="AR14" i="5"/>
  <c r="AQ13" i="5"/>
  <c r="AQ10" i="5"/>
  <c r="AR6" i="5"/>
  <c r="AR65" i="6"/>
  <c r="AS54" i="6"/>
  <c r="AQ39" i="6"/>
  <c r="AR12" i="6"/>
  <c r="AQ62" i="7"/>
  <c r="AQ54" i="7"/>
  <c r="AS20" i="7"/>
  <c r="AS69" i="8"/>
  <c r="AR60" i="8"/>
  <c r="AQ55" i="8"/>
  <c r="AR52" i="8"/>
  <c r="AQ40" i="8"/>
  <c r="AS37" i="8"/>
  <c r="AR28" i="8"/>
  <c r="AQ23" i="8"/>
  <c r="AR20" i="8"/>
  <c r="AS13" i="8"/>
  <c r="AS67" i="9"/>
  <c r="AR67" i="9"/>
  <c r="AR58" i="9"/>
  <c r="AQ53" i="9"/>
  <c r="AR51" i="9"/>
  <c r="AQ45" i="9"/>
  <c r="AS39" i="9"/>
  <c r="AQ25" i="9"/>
  <c r="AS24" i="9"/>
  <c r="AS15" i="9"/>
  <c r="AR10" i="9"/>
  <c r="AS8" i="9"/>
  <c r="AS69" i="10"/>
  <c r="AQ67" i="10"/>
  <c r="AS57" i="10"/>
  <c r="AR48" i="10"/>
  <c r="AS47" i="10"/>
  <c r="AR47" i="10"/>
  <c r="AQ47" i="10"/>
  <c r="AR46" i="10"/>
  <c r="AQ46" i="10"/>
  <c r="AS45" i="10"/>
  <c r="AQ45" i="10"/>
  <c r="AS44" i="10"/>
  <c r="AR44" i="10"/>
  <c r="AS43" i="10"/>
  <c r="AR43" i="10"/>
  <c r="AQ43" i="10"/>
  <c r="AR42" i="10"/>
  <c r="AQ42" i="10"/>
  <c r="AS41" i="10"/>
  <c r="AQ41" i="10"/>
  <c r="AS40" i="10"/>
  <c r="AR40" i="10"/>
  <c r="AS39" i="10"/>
  <c r="AR39" i="10"/>
  <c r="AQ39" i="10"/>
  <c r="AR38" i="10"/>
  <c r="AQ38" i="10"/>
  <c r="AS37" i="10"/>
  <c r="AQ37" i="10"/>
  <c r="AS36" i="10"/>
  <c r="AR36" i="10"/>
  <c r="AS35" i="10"/>
  <c r="AR35" i="10"/>
  <c r="AQ35" i="10"/>
  <c r="AR34" i="10"/>
  <c r="AQ34" i="10"/>
  <c r="AS33" i="10"/>
  <c r="AQ33" i="10"/>
  <c r="AS32" i="10"/>
  <c r="AR32" i="10"/>
  <c r="AS31" i="10"/>
  <c r="AR31" i="10"/>
  <c r="AQ31" i="10"/>
  <c r="AR30" i="10"/>
  <c r="AQ30" i="10"/>
  <c r="AS29" i="10"/>
  <c r="AQ29" i="10"/>
  <c r="AS28" i="10"/>
  <c r="AR28" i="10"/>
  <c r="AS27" i="10"/>
  <c r="AR27" i="10"/>
  <c r="AQ27" i="10"/>
  <c r="AR26" i="10"/>
  <c r="AQ26" i="10"/>
  <c r="AS25" i="10"/>
  <c r="AQ25" i="10"/>
  <c r="AS24" i="10"/>
  <c r="AR24" i="10"/>
  <c r="AS23" i="10"/>
  <c r="AR23" i="10"/>
  <c r="AQ23" i="10"/>
  <c r="AR22" i="10"/>
  <c r="AQ22" i="10"/>
  <c r="AS21" i="10"/>
  <c r="AQ21" i="10"/>
  <c r="AS20" i="10"/>
  <c r="AR20" i="10"/>
  <c r="AS19" i="10"/>
  <c r="AR19" i="10"/>
  <c r="AQ19" i="10"/>
  <c r="AR18" i="10"/>
  <c r="AQ18" i="10"/>
  <c r="AS17" i="10"/>
  <c r="AQ17" i="10"/>
  <c r="AS16" i="10"/>
  <c r="AR16" i="10"/>
  <c r="AS15" i="10"/>
  <c r="AR15" i="10"/>
  <c r="AQ15" i="10"/>
  <c r="AR14" i="10"/>
  <c r="AQ14" i="10"/>
  <c r="AS13" i="10"/>
  <c r="AQ13" i="10"/>
  <c r="AS12" i="10"/>
  <c r="AR12" i="10"/>
  <c r="AS11" i="10"/>
  <c r="AR11" i="10"/>
  <c r="AQ11" i="10"/>
  <c r="AR10" i="10"/>
  <c r="AQ10" i="10"/>
  <c r="AS9" i="10"/>
  <c r="AQ9" i="10"/>
  <c r="AS8" i="10"/>
  <c r="AR8" i="10"/>
  <c r="AS7" i="10"/>
  <c r="AR7" i="10"/>
  <c r="AQ7" i="10"/>
  <c r="AR6" i="10"/>
  <c r="AQ6" i="10"/>
  <c r="AS69" i="11"/>
  <c r="AS65" i="11"/>
  <c r="AR64" i="11"/>
  <c r="AR60" i="11"/>
  <c r="AQ59" i="11"/>
  <c r="AQ55" i="11"/>
  <c r="AS53" i="11"/>
  <c r="AS49" i="11"/>
  <c r="AR48" i="11"/>
  <c r="AR44" i="11"/>
  <c r="AQ43" i="11"/>
  <c r="AQ39" i="11"/>
  <c r="AS37" i="11"/>
  <c r="AS33" i="11"/>
  <c r="AR32" i="11"/>
  <c r="AR28" i="11"/>
  <c r="AQ27" i="11"/>
  <c r="AQ23" i="11"/>
  <c r="AS21" i="11"/>
  <c r="AS17" i="11"/>
  <c r="AR16" i="11"/>
  <c r="AR12" i="11"/>
  <c r="AQ11" i="11"/>
  <c r="AQ7" i="11"/>
  <c r="AS69" i="12"/>
  <c r="AR68" i="12"/>
  <c r="AQ67" i="12"/>
  <c r="AS65" i="12"/>
  <c r="AR57" i="12"/>
  <c r="AS54" i="12"/>
  <c r="AS50" i="12"/>
  <c r="AS46" i="12"/>
  <c r="AQ42" i="12"/>
  <c r="AR33" i="12"/>
  <c r="AQ32" i="12"/>
  <c r="AR25" i="12"/>
  <c r="AR21" i="12"/>
  <c r="AS18" i="12"/>
  <c r="AQ12" i="12"/>
  <c r="AS10" i="12"/>
  <c r="AQ65" i="1"/>
  <c r="AR64" i="1"/>
  <c r="AR58" i="1"/>
  <c r="AR57" i="1"/>
  <c r="AQ44" i="1"/>
  <c r="AS28" i="1"/>
  <c r="AS14" i="1"/>
  <c r="AQ71" i="11" l="1"/>
  <c r="AR71" i="11"/>
  <c r="AS71" i="11"/>
  <c r="O71" i="13"/>
  <c r="L71" i="10"/>
  <c r="L71" i="13" s="1"/>
  <c r="AQ71" i="8"/>
  <c r="L71" i="8"/>
  <c r="AA71" i="13"/>
  <c r="AR71" i="9"/>
  <c r="AS71" i="8"/>
  <c r="Y71" i="13"/>
  <c r="P71" i="13"/>
  <c r="N71" i="13"/>
  <c r="AQ71" i="12"/>
  <c r="AS71" i="12"/>
  <c r="X71" i="13"/>
  <c r="AS71" i="1"/>
  <c r="G71" i="13"/>
  <c r="Q71" i="13"/>
  <c r="Z71" i="13"/>
  <c r="AS71" i="7"/>
  <c r="AQ65" i="12"/>
  <c r="AR66" i="12"/>
  <c r="AS67" i="12"/>
  <c r="AQ69" i="12"/>
  <c r="AR70" i="12"/>
  <c r="AR6" i="12"/>
  <c r="AS7" i="12"/>
  <c r="AQ9" i="12"/>
  <c r="AR10" i="12"/>
  <c r="AS11" i="12"/>
  <c r="AQ13" i="12"/>
  <c r="AR14" i="12"/>
  <c r="AS15" i="12"/>
  <c r="AR18" i="12"/>
  <c r="AS19" i="12"/>
  <c r="AQ21" i="12"/>
  <c r="AS23" i="12"/>
  <c r="AQ25" i="12"/>
  <c r="AQ29" i="12"/>
  <c r="AR30" i="12"/>
  <c r="AS31" i="12"/>
  <c r="AQ33" i="12"/>
  <c r="AR34" i="12"/>
  <c r="AS35" i="12"/>
  <c r="AQ37" i="12"/>
  <c r="AR38" i="12"/>
  <c r="AS39" i="12"/>
  <c r="AQ41" i="12"/>
  <c r="AS43" i="12"/>
  <c r="AQ45" i="12"/>
  <c r="AR46" i="12"/>
  <c r="AS47" i="12"/>
  <c r="AQ49" i="12"/>
  <c r="AR50" i="12"/>
  <c r="AS51" i="12"/>
  <c r="AQ53" i="12"/>
  <c r="AS55" i="12"/>
  <c r="AQ57" i="12"/>
  <c r="AR58" i="12"/>
  <c r="AS59" i="12"/>
  <c r="AQ61" i="12"/>
  <c r="AR62" i="12"/>
  <c r="AS63" i="12"/>
  <c r="AR65" i="12"/>
  <c r="AS66" i="12"/>
  <c r="AQ68" i="12"/>
  <c r="AR69" i="12"/>
  <c r="AS70" i="12"/>
  <c r="W71" i="12"/>
  <c r="AR71" i="12" s="1"/>
  <c r="AR49" i="10"/>
  <c r="AS50" i="10"/>
  <c r="AQ52" i="10"/>
  <c r="AR53" i="10"/>
  <c r="AS54" i="10"/>
  <c r="AQ56" i="10"/>
  <c r="AR57" i="10"/>
  <c r="AS58" i="10"/>
  <c r="AQ60" i="10"/>
  <c r="AR61" i="10"/>
  <c r="AS62" i="10"/>
  <c r="AQ64" i="10"/>
  <c r="AR65" i="10"/>
  <c r="AS66" i="10"/>
  <c r="AQ68" i="10"/>
  <c r="AR69" i="10"/>
  <c r="AS70" i="10"/>
  <c r="AR8" i="9"/>
  <c r="AS9" i="9"/>
  <c r="AQ15" i="9"/>
  <c r="AQ19" i="9"/>
  <c r="AS25" i="9"/>
  <c r="AS29" i="9"/>
  <c r="AQ31" i="9"/>
  <c r="AQ35" i="9"/>
  <c r="AR36" i="9"/>
  <c r="AR40" i="9"/>
  <c r="AQ47" i="9"/>
  <c r="AQ51" i="9"/>
  <c r="AR52" i="9"/>
  <c r="AR56" i="9"/>
  <c r="AS57" i="9"/>
  <c r="AS61" i="9"/>
  <c r="AR68" i="9"/>
  <c r="V71" i="9"/>
  <c r="AS13" i="9"/>
  <c r="AR47" i="5"/>
  <c r="AR51" i="5"/>
  <c r="AS56" i="5"/>
  <c r="AS68" i="5"/>
  <c r="AS37" i="3"/>
  <c r="AS57" i="3"/>
  <c r="AS65" i="3"/>
  <c r="AS11" i="2"/>
  <c r="AQ13" i="2"/>
  <c r="AQ17" i="2"/>
  <c r="AS23" i="2"/>
  <c r="AS31" i="2"/>
  <c r="AQ37" i="2"/>
  <c r="AR42" i="2"/>
  <c r="AS43" i="2"/>
  <c r="AQ53" i="2"/>
  <c r="AR54" i="2"/>
  <c r="AR58" i="2"/>
  <c r="AQ65" i="2"/>
  <c r="AQ69" i="2"/>
  <c r="AS54" i="1"/>
  <c r="AQ52" i="1"/>
  <c r="AR49" i="1"/>
  <c r="AS46" i="1"/>
  <c r="AR41" i="1"/>
  <c r="AS38" i="1"/>
  <c r="AR33" i="1"/>
  <c r="AS30" i="1"/>
  <c r="AQ28" i="1"/>
  <c r="AR25" i="1"/>
  <c r="AQ20" i="1"/>
  <c r="AR17" i="1"/>
  <c r="AQ12" i="1"/>
  <c r="AQ50" i="1"/>
  <c r="AR39" i="1"/>
  <c r="AQ34" i="1"/>
  <c r="AR23" i="1"/>
  <c r="AQ18" i="1"/>
  <c r="AS12" i="1"/>
  <c r="AS71" i="9"/>
  <c r="AQ71" i="4"/>
  <c r="M71" i="13"/>
  <c r="AS6" i="12"/>
  <c r="AR9" i="12"/>
  <c r="AR13" i="12"/>
  <c r="AQ16" i="12"/>
  <c r="AR17" i="12"/>
  <c r="AQ20" i="12"/>
  <c r="AQ24" i="12"/>
  <c r="AS26" i="12"/>
  <c r="AQ28" i="12"/>
  <c r="AS30" i="12"/>
  <c r="AS34" i="12"/>
  <c r="AR37" i="12"/>
  <c r="AS38" i="12"/>
  <c r="AR41" i="12"/>
  <c r="AR45" i="12"/>
  <c r="AQ48" i="12"/>
  <c r="AR49" i="12"/>
  <c r="AQ52" i="12"/>
  <c r="AQ56" i="12"/>
  <c r="AS58" i="12"/>
  <c r="AQ60" i="12"/>
  <c r="AS62" i="12"/>
  <c r="I71" i="13"/>
  <c r="AR20" i="9"/>
  <c r="AR24" i="9"/>
  <c r="AS41" i="9"/>
  <c r="AS45" i="9"/>
  <c r="AQ63" i="9"/>
  <c r="AQ67" i="9"/>
  <c r="AS9" i="7"/>
  <c r="AQ11" i="7"/>
  <c r="AQ15" i="7"/>
  <c r="AR16" i="7"/>
  <c r="AR20" i="7"/>
  <c r="AR59" i="7"/>
  <c r="AS71" i="5"/>
  <c r="AS7" i="2"/>
  <c r="AR18" i="2"/>
  <c r="AR38" i="2"/>
  <c r="AQ49" i="2"/>
  <c r="AR15" i="12"/>
  <c r="AQ26" i="12"/>
  <c r="AS36" i="12"/>
  <c r="AR47" i="12"/>
  <c r="AQ58" i="12"/>
  <c r="AS49" i="10"/>
  <c r="AR52" i="10"/>
  <c r="AS53" i="10"/>
  <c r="AR56" i="10"/>
  <c r="AQ59" i="10"/>
  <c r="AS61" i="10"/>
  <c r="AR64" i="10"/>
  <c r="AS65" i="10"/>
  <c r="AR68" i="10"/>
  <c r="AQ8" i="8"/>
  <c r="AR9" i="8"/>
  <c r="AS10" i="8"/>
  <c r="AS18" i="8"/>
  <c r="AR21" i="8"/>
  <c r="AR29" i="8"/>
  <c r="AS30" i="8"/>
  <c r="AQ32" i="8"/>
  <c r="AR41" i="8"/>
  <c r="AS50" i="8"/>
  <c r="AQ52" i="8"/>
  <c r="AR53" i="8"/>
  <c r="AR61" i="8"/>
  <c r="AQ64" i="8"/>
  <c r="D71" i="13"/>
  <c r="AQ33" i="7"/>
  <c r="AQ53" i="7"/>
  <c r="AS59" i="7"/>
  <c r="AS67" i="7"/>
  <c r="E71" i="13"/>
  <c r="AQ7" i="6"/>
  <c r="AS17" i="6"/>
  <c r="AS21" i="6"/>
  <c r="AQ27" i="6"/>
  <c r="AQ31" i="6"/>
  <c r="AR44" i="6"/>
  <c r="AR48" i="6"/>
  <c r="AQ55" i="6"/>
  <c r="AQ59" i="6"/>
  <c r="AS65" i="6"/>
  <c r="AS69" i="6"/>
  <c r="AQ34" i="6"/>
  <c r="AS8" i="5"/>
  <c r="AR15" i="5"/>
  <c r="AR27" i="5"/>
  <c r="AS32" i="5"/>
  <c r="AQ42" i="5"/>
  <c r="AS48" i="5"/>
  <c r="AR63" i="5"/>
  <c r="AR71" i="5"/>
  <c r="AS11" i="5"/>
  <c r="AS15" i="5"/>
  <c r="AR18" i="5"/>
  <c r="AS19" i="5"/>
  <c r="AR22" i="5"/>
  <c r="AR50" i="5"/>
  <c r="AQ53" i="5"/>
  <c r="AR66" i="5"/>
  <c r="AS67" i="5"/>
  <c r="AR70" i="5"/>
  <c r="AS12" i="5"/>
  <c r="AQ18" i="5"/>
  <c r="AR31" i="5"/>
  <c r="AQ38" i="5"/>
  <c r="AR43" i="5"/>
  <c r="AQ58" i="5"/>
  <c r="AQ62" i="5"/>
  <c r="AQ66" i="5"/>
  <c r="AQ26" i="4"/>
  <c r="F71" i="13"/>
  <c r="AS25" i="3"/>
  <c r="AQ27" i="3"/>
  <c r="AQ31" i="3"/>
  <c r="AR32" i="3"/>
  <c r="AQ47" i="3"/>
  <c r="AR48" i="3"/>
  <c r="AR52" i="3"/>
  <c r="AR56" i="3"/>
  <c r="AR60" i="3"/>
  <c r="AS69" i="2"/>
  <c r="AS10" i="1"/>
  <c r="AR13" i="1"/>
  <c r="AQ16" i="1"/>
  <c r="AS18" i="1"/>
  <c r="AR21" i="1"/>
  <c r="AQ24" i="1"/>
  <c r="AS26" i="1"/>
  <c r="AR29" i="1"/>
  <c r="AQ32" i="1"/>
  <c r="AS34" i="1"/>
  <c r="AR37" i="1"/>
  <c r="AQ40" i="1"/>
  <c r="AS42" i="1"/>
  <c r="AR45" i="1"/>
  <c r="AQ48" i="1"/>
  <c r="AS50" i="1"/>
  <c r="AR53" i="1"/>
  <c r="AQ56" i="1"/>
  <c r="AQ63" i="1"/>
  <c r="AS65" i="1"/>
  <c r="AQ10" i="1"/>
  <c r="AR11" i="1"/>
  <c r="AQ14" i="1"/>
  <c r="AS16" i="1"/>
  <c r="AR19" i="1"/>
  <c r="AS20" i="1"/>
  <c r="AQ22" i="1"/>
  <c r="AS24" i="1"/>
  <c r="AQ26" i="1"/>
  <c r="AR27" i="1"/>
  <c r="AQ30" i="1"/>
  <c r="AS32" i="1"/>
  <c r="AR35" i="1"/>
  <c r="AS36" i="1"/>
  <c r="AQ38" i="1"/>
  <c r="AS40" i="1"/>
  <c r="AQ42" i="1"/>
  <c r="AR43" i="1"/>
  <c r="AQ46" i="1"/>
  <c r="AS48" i="1"/>
  <c r="AR51" i="1"/>
  <c r="AS52" i="1"/>
  <c r="AQ54" i="1"/>
  <c r="AQ6" i="12"/>
  <c r="AR7" i="12"/>
  <c r="AS8" i="12"/>
  <c r="AR11" i="12"/>
  <c r="AS12" i="12"/>
  <c r="AQ14" i="12"/>
  <c r="AS16" i="12"/>
  <c r="AQ18" i="12"/>
  <c r="AR19" i="12"/>
  <c r="AQ22" i="12"/>
  <c r="AR23" i="12"/>
  <c r="AS24" i="12"/>
  <c r="AR27" i="12"/>
  <c r="AS28" i="12"/>
  <c r="AQ30" i="12"/>
  <c r="AS32" i="12"/>
  <c r="AQ34" i="12"/>
  <c r="AR35" i="12"/>
  <c r="AQ38" i="12"/>
  <c r="AR39" i="12"/>
  <c r="AS40" i="12"/>
  <c r="AR43" i="12"/>
  <c r="AS44" i="12"/>
  <c r="AQ46" i="12"/>
  <c r="AS48" i="12"/>
  <c r="AQ50" i="12"/>
  <c r="AR51" i="12"/>
  <c r="AQ54" i="12"/>
  <c r="AR55" i="12"/>
  <c r="AS56" i="12"/>
  <c r="AR59" i="12"/>
  <c r="AS60" i="12"/>
  <c r="AQ62" i="12"/>
  <c r="AS64" i="12"/>
  <c r="AQ71" i="10"/>
  <c r="X6" i="13"/>
  <c r="X14" i="13"/>
  <c r="X22" i="13"/>
  <c r="X30" i="13"/>
  <c r="X38" i="13"/>
  <c r="X46" i="13"/>
  <c r="X54" i="13"/>
  <c r="V60" i="13"/>
  <c r="V64" i="13"/>
  <c r="W69" i="13"/>
  <c r="W9" i="13"/>
  <c r="W17" i="13"/>
  <c r="W25" i="13"/>
  <c r="W33" i="13"/>
  <c r="W41" i="13"/>
  <c r="W49" i="13"/>
  <c r="W57" i="13"/>
  <c r="X70" i="13"/>
  <c r="V12" i="13"/>
  <c r="V20" i="13"/>
  <c r="V28" i="13"/>
  <c r="V36" i="13"/>
  <c r="V44" i="13"/>
  <c r="V52" i="13"/>
  <c r="X58" i="13"/>
  <c r="X62" i="13"/>
  <c r="X66" i="13"/>
  <c r="V68" i="13"/>
  <c r="AS6" i="8"/>
  <c r="AQ12" i="8"/>
  <c r="AR13" i="8"/>
  <c r="AS14" i="8"/>
  <c r="AQ16" i="8"/>
  <c r="AR17" i="8"/>
  <c r="AS22" i="8"/>
  <c r="AQ24" i="8"/>
  <c r="AR25" i="8"/>
  <c r="AS26" i="8"/>
  <c r="AQ28" i="8"/>
  <c r="AR33" i="8"/>
  <c r="AS34" i="8"/>
  <c r="AQ36" i="8"/>
  <c r="AR37" i="8"/>
  <c r="AS38" i="8"/>
  <c r="AQ44" i="8"/>
  <c r="AR45" i="8"/>
  <c r="AS46" i="8"/>
  <c r="AQ48" i="8"/>
  <c r="AR49" i="8"/>
  <c r="AS54" i="8"/>
  <c r="AQ56" i="8"/>
  <c r="AR57" i="8"/>
  <c r="AS58" i="8"/>
  <c r="AQ60" i="8"/>
  <c r="AR65" i="8"/>
  <c r="AS66" i="8"/>
  <c r="AQ68" i="8"/>
  <c r="AR69" i="8"/>
  <c r="AS70" i="8"/>
  <c r="AS21" i="7"/>
  <c r="AR71" i="7"/>
  <c r="AR8" i="6"/>
  <c r="AS9" i="6"/>
  <c r="AQ11" i="6"/>
  <c r="AS13" i="6"/>
  <c r="AQ15" i="6"/>
  <c r="AR16" i="6"/>
  <c r="AQ19" i="6"/>
  <c r="AR20" i="6"/>
  <c r="AQ23" i="6"/>
  <c r="AR24" i="6"/>
  <c r="AS25" i="6"/>
  <c r="AR28" i="6"/>
  <c r="AS29" i="6"/>
  <c r="AR32" i="6"/>
  <c r="AS33" i="6"/>
  <c r="AQ35" i="6"/>
  <c r="AR36" i="6"/>
  <c r="AS37" i="6"/>
  <c r="AR40" i="6"/>
  <c r="AS41" i="6"/>
  <c r="AQ43" i="6"/>
  <c r="AS45" i="6"/>
  <c r="AQ47" i="6"/>
  <c r="AS49" i="6"/>
  <c r="AQ51" i="6"/>
  <c r="AR52" i="6"/>
  <c r="AS53" i="6"/>
  <c r="AR56" i="6"/>
  <c r="AS57" i="6"/>
  <c r="AR60" i="6"/>
  <c r="AS61" i="6"/>
  <c r="AQ63" i="6"/>
  <c r="AR64" i="6"/>
  <c r="AQ67" i="6"/>
  <c r="AR68" i="6"/>
  <c r="AQ71" i="6"/>
  <c r="V63" i="13"/>
  <c r="V67" i="13"/>
  <c r="AS8" i="6"/>
  <c r="AR19" i="6"/>
  <c r="AQ30" i="6"/>
  <c r="AQ46" i="6"/>
  <c r="AR7" i="5"/>
  <c r="AR11" i="5"/>
  <c r="AQ14" i="5"/>
  <c r="AS16" i="5"/>
  <c r="AR19" i="5"/>
  <c r="AQ22" i="5"/>
  <c r="AR23" i="5"/>
  <c r="AS24" i="5"/>
  <c r="AS28" i="5"/>
  <c r="AQ30" i="5"/>
  <c r="AQ34" i="5"/>
  <c r="AR35" i="5"/>
  <c r="AR39" i="5"/>
  <c r="AS40" i="5"/>
  <c r="AS44" i="5"/>
  <c r="AQ46" i="5"/>
  <c r="AQ50" i="5"/>
  <c r="AS52" i="5"/>
  <c r="AQ54" i="5"/>
  <c r="AR55" i="5"/>
  <c r="AR59" i="5"/>
  <c r="AS60" i="5"/>
  <c r="AS64" i="5"/>
  <c r="AR67" i="5"/>
  <c r="AQ70" i="5"/>
  <c r="X12" i="13"/>
  <c r="X20" i="13"/>
  <c r="X28" i="13"/>
  <c r="X36" i="13"/>
  <c r="X44" i="13"/>
  <c r="X52" i="13"/>
  <c r="X60" i="13"/>
  <c r="W13" i="13"/>
  <c r="W21" i="13"/>
  <c r="W29" i="13"/>
  <c r="W37" i="13"/>
  <c r="W45" i="13"/>
  <c r="W53" i="13"/>
  <c r="W61" i="13"/>
  <c r="W65" i="13"/>
  <c r="AS7" i="5"/>
  <c r="AQ9" i="5"/>
  <c r="AR10" i="5"/>
  <c r="AS23" i="5"/>
  <c r="AQ25" i="5"/>
  <c r="AR26" i="5"/>
  <c r="AS27" i="5"/>
  <c r="AQ29" i="5"/>
  <c r="AR30" i="5"/>
  <c r="AS31" i="5"/>
  <c r="AQ33" i="5"/>
  <c r="AR34" i="5"/>
  <c r="AS35" i="5"/>
  <c r="AQ37" i="5"/>
  <c r="AR38" i="5"/>
  <c r="AS39" i="5"/>
  <c r="AQ41" i="5"/>
  <c r="AR42" i="5"/>
  <c r="AS43" i="5"/>
  <c r="AQ45" i="5"/>
  <c r="AR46" i="5"/>
  <c r="AS47" i="5"/>
  <c r="AQ49" i="5"/>
  <c r="AR54" i="5"/>
  <c r="AS55" i="5"/>
  <c r="AQ57" i="5"/>
  <c r="AR58" i="5"/>
  <c r="AS59" i="5"/>
  <c r="AQ61" i="5"/>
  <c r="AR62" i="5"/>
  <c r="AS63" i="5"/>
  <c r="AQ65" i="5"/>
  <c r="W23" i="13"/>
  <c r="W39" i="13"/>
  <c r="W55" i="13"/>
  <c r="V62" i="13"/>
  <c r="X64" i="13"/>
  <c r="W67" i="13"/>
  <c r="V70" i="13"/>
  <c r="AQ30" i="4"/>
  <c r="AS68" i="4"/>
  <c r="V6" i="13"/>
  <c r="X8" i="13"/>
  <c r="V14" i="13"/>
  <c r="X16" i="13"/>
  <c r="V22" i="13"/>
  <c r="X24" i="13"/>
  <c r="V30" i="13"/>
  <c r="X32" i="13"/>
  <c r="V38" i="13"/>
  <c r="X40" i="13"/>
  <c r="V46" i="13"/>
  <c r="X48" i="13"/>
  <c r="V54" i="13"/>
  <c r="X56" i="13"/>
  <c r="V10" i="13"/>
  <c r="V18" i="13"/>
  <c r="V26" i="13"/>
  <c r="V34" i="13"/>
  <c r="V42" i="13"/>
  <c r="V50" i="13"/>
  <c r="V58" i="13"/>
  <c r="W7" i="13"/>
  <c r="W15" i="13"/>
  <c r="W31" i="13"/>
  <c r="W47" i="13"/>
  <c r="W59" i="13"/>
  <c r="W63" i="13"/>
  <c r="V66" i="13"/>
  <c r="X68" i="13"/>
  <c r="X11" i="13"/>
  <c r="V13" i="13"/>
  <c r="V17" i="13"/>
  <c r="X19" i="13"/>
  <c r="V21" i="13"/>
  <c r="X23" i="13"/>
  <c r="V29" i="13"/>
  <c r="V33" i="13"/>
  <c r="X35" i="13"/>
  <c r="V37" i="13"/>
  <c r="X39" i="13"/>
  <c r="X43" i="13"/>
  <c r="V45" i="13"/>
  <c r="X51" i="13"/>
  <c r="V53" i="13"/>
  <c r="X55" i="13"/>
  <c r="V61" i="13"/>
  <c r="W62" i="13"/>
  <c r="W66" i="13"/>
  <c r="W70" i="13"/>
  <c r="X15" i="13"/>
  <c r="V25" i="13"/>
  <c r="X31" i="13"/>
  <c r="X47" i="13"/>
  <c r="V57" i="13"/>
  <c r="V41" i="13"/>
  <c r="V9" i="13"/>
  <c r="V7" i="13"/>
  <c r="W8" i="13"/>
  <c r="X9" i="13"/>
  <c r="X27" i="13"/>
  <c r="AS27" i="2"/>
  <c r="X59" i="13"/>
  <c r="AS59" i="2"/>
  <c r="X7" i="13"/>
  <c r="V49" i="13"/>
  <c r="W6" i="13"/>
  <c r="W10" i="13"/>
  <c r="W14" i="13"/>
  <c r="W18" i="13"/>
  <c r="W22" i="13"/>
  <c r="W26" i="13"/>
  <c r="W30" i="13"/>
  <c r="W34" i="13"/>
  <c r="W38" i="13"/>
  <c r="W42" i="13"/>
  <c r="W46" i="13"/>
  <c r="W50" i="13"/>
  <c r="W54" i="13"/>
  <c r="W58" i="13"/>
  <c r="X63" i="13"/>
  <c r="V65" i="13"/>
  <c r="X67" i="13"/>
  <c r="V69" i="13"/>
  <c r="V11" i="13"/>
  <c r="W12" i="13"/>
  <c r="X13" i="13"/>
  <c r="V15" i="13"/>
  <c r="W16" i="13"/>
  <c r="X17" i="13"/>
  <c r="V19" i="13"/>
  <c r="W20" i="13"/>
  <c r="X21" i="13"/>
  <c r="V23" i="13"/>
  <c r="W24" i="13"/>
  <c r="X25" i="13"/>
  <c r="V27" i="13"/>
  <c r="W28" i="13"/>
  <c r="X29" i="13"/>
  <c r="V31" i="13"/>
  <c r="W32" i="13"/>
  <c r="X33" i="13"/>
  <c r="V35" i="13"/>
  <c r="W36" i="13"/>
  <c r="X37" i="13"/>
  <c r="V39" i="13"/>
  <c r="W40" i="13"/>
  <c r="X41" i="13"/>
  <c r="V43" i="13"/>
  <c r="W44" i="13"/>
  <c r="X45" i="13"/>
  <c r="V47" i="13"/>
  <c r="W48" i="13"/>
  <c r="X49" i="13"/>
  <c r="V51" i="13"/>
  <c r="W52" i="13"/>
  <c r="X53" i="13"/>
  <c r="V55" i="13"/>
  <c r="W56" i="13"/>
  <c r="V59" i="13"/>
  <c r="X61" i="13"/>
  <c r="W64" i="13"/>
  <c r="X69" i="13"/>
  <c r="AQ9" i="2"/>
  <c r="AR10" i="2"/>
  <c r="AR14" i="2"/>
  <c r="AS15" i="2"/>
  <c r="AS19" i="2"/>
  <c r="AQ21" i="2"/>
  <c r="AQ25" i="2"/>
  <c r="AR26" i="2"/>
  <c r="AQ29" i="2"/>
  <c r="AR30" i="2"/>
  <c r="AR34" i="2"/>
  <c r="AS35" i="2"/>
  <c r="AS39" i="2"/>
  <c r="AQ41" i="2"/>
  <c r="AQ45" i="2"/>
  <c r="AR46" i="2"/>
  <c r="AR50" i="2"/>
  <c r="AS51" i="2"/>
  <c r="AS55" i="2"/>
  <c r="AQ57" i="2"/>
  <c r="AQ61" i="2"/>
  <c r="AR62" i="2"/>
  <c r="AR66" i="2"/>
  <c r="AS67" i="2"/>
  <c r="AR70" i="2"/>
  <c r="AS71" i="2"/>
  <c r="X65" i="13"/>
  <c r="X57" i="13"/>
  <c r="AS57" i="1"/>
  <c r="W60" i="13"/>
  <c r="AR60" i="1"/>
  <c r="W68" i="13"/>
  <c r="AR68" i="1"/>
  <c r="AQ71" i="1"/>
  <c r="AQ47" i="1"/>
  <c r="AR44" i="1"/>
  <c r="AS41" i="1"/>
  <c r="AQ39" i="1"/>
  <c r="AR36" i="1"/>
  <c r="AS33" i="1"/>
  <c r="AQ31" i="1"/>
  <c r="AR28" i="1"/>
  <c r="AS25" i="1"/>
  <c r="AQ23" i="1"/>
  <c r="AR20" i="1"/>
  <c r="AS17" i="1"/>
  <c r="AQ15" i="1"/>
  <c r="AR12" i="1"/>
  <c r="AR15" i="1"/>
  <c r="AR31" i="1"/>
  <c r="AR47" i="1"/>
  <c r="V56" i="13"/>
  <c r="W51" i="13"/>
  <c r="X50" i="13"/>
  <c r="V48" i="13"/>
  <c r="W43" i="13"/>
  <c r="X42" i="13"/>
  <c r="V40" i="13"/>
  <c r="W35" i="13"/>
  <c r="X34" i="13"/>
  <c r="V32" i="13"/>
  <c r="W27" i="13"/>
  <c r="X26" i="13"/>
  <c r="V24" i="13"/>
  <c r="W19" i="13"/>
  <c r="X18" i="13"/>
  <c r="V16" i="13"/>
  <c r="W11" i="13"/>
  <c r="X10" i="13"/>
  <c r="V8" i="13"/>
  <c r="AR48" i="1"/>
  <c r="AS45" i="1"/>
  <c r="AQ43" i="1"/>
  <c r="AR40" i="1"/>
  <c r="AS37" i="1"/>
  <c r="AQ35" i="1"/>
  <c r="AR32" i="1"/>
  <c r="AS29" i="1"/>
  <c r="AQ27" i="1"/>
  <c r="AR24" i="1"/>
  <c r="AS21" i="1"/>
  <c r="AQ19" i="1"/>
  <c r="AR16" i="1"/>
  <c r="AS13" i="1"/>
  <c r="AQ11" i="1"/>
  <c r="AS68" i="1"/>
  <c r="AQ70" i="1"/>
  <c r="AR71" i="1"/>
  <c r="AS51" i="10"/>
  <c r="AQ57" i="10"/>
  <c r="AR62" i="10"/>
  <c r="AR50" i="10"/>
  <c r="AS55" i="10"/>
  <c r="AQ61" i="10"/>
  <c r="AR66" i="10"/>
  <c r="AS67" i="10"/>
  <c r="AQ11" i="9"/>
  <c r="AR16" i="9"/>
  <c r="AS21" i="9"/>
  <c r="AQ27" i="9"/>
  <c r="AR32" i="9"/>
  <c r="AQ39" i="9"/>
  <c r="AR44" i="9"/>
  <c r="AS49" i="9"/>
  <c r="AS53" i="9"/>
  <c r="AQ59" i="9"/>
  <c r="AR64" i="9"/>
  <c r="AS69" i="9"/>
  <c r="AQ7" i="9"/>
  <c r="AR12" i="9"/>
  <c r="AS17" i="9"/>
  <c r="AQ23" i="9"/>
  <c r="AR28" i="9"/>
  <c r="AS33" i="9"/>
  <c r="AS37" i="9"/>
  <c r="AQ43" i="9"/>
  <c r="AR48" i="9"/>
  <c r="AQ55" i="9"/>
  <c r="AR60" i="9"/>
  <c r="AS65" i="9"/>
  <c r="AQ6" i="6"/>
  <c r="AR7" i="6"/>
  <c r="AQ10" i="6"/>
  <c r="AR11" i="6"/>
  <c r="AS12" i="6"/>
  <c r="AQ14" i="6"/>
  <c r="AR15" i="6"/>
  <c r="AS16" i="6"/>
  <c r="AQ18" i="6"/>
  <c r="AS20" i="6"/>
  <c r="AQ22" i="6"/>
  <c r="AR23" i="6"/>
  <c r="AS24" i="6"/>
  <c r="AQ26" i="6"/>
  <c r="AR27" i="6"/>
  <c r="AS28" i="6"/>
  <c r="AR31" i="6"/>
  <c r="AS32" i="6"/>
  <c r="AR35" i="6"/>
  <c r="AS36" i="6"/>
  <c r="AQ38" i="6"/>
  <c r="AQ7" i="5"/>
  <c r="AR8" i="5"/>
  <c r="AS9" i="5"/>
  <c r="AQ11" i="5"/>
  <c r="AR12" i="5"/>
  <c r="AS13" i="5"/>
  <c r="AQ15" i="5"/>
  <c r="AR16" i="5"/>
  <c r="AS17" i="5"/>
  <c r="AQ19" i="5"/>
  <c r="AR20" i="5"/>
  <c r="AS21" i="5"/>
  <c r="AQ23" i="5"/>
  <c r="AR24" i="5"/>
  <c r="AS25" i="5"/>
  <c r="AQ27" i="5"/>
  <c r="AR28" i="5"/>
  <c r="AS29" i="5"/>
  <c r="AQ31" i="5"/>
  <c r="AR32" i="5"/>
  <c r="AS33" i="5"/>
  <c r="AQ35" i="5"/>
  <c r="AR36" i="5"/>
  <c r="AS37" i="5"/>
  <c r="AQ39" i="5"/>
  <c r="AR40" i="5"/>
  <c r="AS41" i="5"/>
  <c r="AQ43" i="5"/>
  <c r="AR44" i="5"/>
  <c r="AS45" i="5"/>
  <c r="AQ47" i="5"/>
  <c r="AR48" i="5"/>
  <c r="AS49" i="5"/>
  <c r="AQ51" i="5"/>
  <c r="AR52" i="5"/>
  <c r="AS53" i="5"/>
  <c r="AQ55" i="5"/>
  <c r="AR56" i="5"/>
  <c r="AS57" i="5"/>
  <c r="AQ59" i="5"/>
  <c r="AR60" i="5"/>
  <c r="AS61" i="5"/>
  <c r="AQ63" i="5"/>
  <c r="AR64" i="5"/>
  <c r="AS65" i="5"/>
  <c r="AQ67" i="5"/>
  <c r="AR68" i="5"/>
  <c r="AQ6" i="4"/>
  <c r="AR7" i="4"/>
  <c r="AS8" i="4"/>
  <c r="AQ10" i="4"/>
  <c r="AR11" i="4"/>
  <c r="AS12" i="4"/>
  <c r="AQ14" i="4"/>
  <c r="AR15" i="4"/>
  <c r="AS16" i="4"/>
  <c r="AQ18" i="4"/>
  <c r="AR19" i="4"/>
  <c r="AS20" i="4"/>
  <c r="AQ22" i="4"/>
  <c r="AR23" i="4"/>
  <c r="AS24" i="4"/>
  <c r="AR27" i="4"/>
  <c r="AS28" i="4"/>
  <c r="AR31" i="4"/>
  <c r="AS32" i="4"/>
  <c r="AQ34" i="4"/>
  <c r="AR35" i="4"/>
  <c r="AS36" i="4"/>
  <c r="AQ38" i="4"/>
  <c r="AR39" i="4"/>
  <c r="AS40" i="4"/>
  <c r="AR43" i="4"/>
  <c r="AS44" i="4"/>
  <c r="AQ46" i="4"/>
  <c r="AR47" i="4"/>
  <c r="AS48" i="4"/>
  <c r="AQ50" i="4"/>
  <c r="AR51" i="4"/>
  <c r="AS52" i="4"/>
  <c r="AQ54" i="4"/>
  <c r="AR55" i="4"/>
  <c r="AS56" i="4"/>
  <c r="AQ58" i="4"/>
  <c r="AR59" i="4"/>
  <c r="AS60" i="4"/>
  <c r="AQ62" i="4"/>
  <c r="AR63" i="4"/>
  <c r="AS64" i="4"/>
  <c r="AQ66" i="4"/>
  <c r="AR67" i="4"/>
  <c r="AQ70" i="4"/>
  <c r="AR71" i="4"/>
  <c r="K6" i="13"/>
  <c r="AR8" i="2"/>
  <c r="AS9" i="2"/>
  <c r="AQ11" i="2"/>
  <c r="AS13" i="2"/>
  <c r="AQ15" i="2"/>
  <c r="AR16" i="2"/>
  <c r="AQ19" i="2"/>
  <c r="AR20" i="2"/>
  <c r="AS21" i="2"/>
  <c r="AR24" i="2"/>
  <c r="AS25" i="2"/>
  <c r="AS29" i="2"/>
  <c r="AQ31" i="2"/>
  <c r="AR32" i="2"/>
  <c r="AQ35" i="2"/>
  <c r="AR36" i="2"/>
  <c r="AS37" i="2"/>
  <c r="AR40" i="2"/>
  <c r="AS41" i="2"/>
  <c r="AQ43" i="2"/>
  <c r="AS45" i="2"/>
  <c r="AQ47" i="2"/>
  <c r="AR48" i="2"/>
  <c r="AQ51" i="2"/>
  <c r="AR52" i="2"/>
  <c r="AS53" i="2"/>
  <c r="AR56" i="2"/>
  <c r="AS57" i="2"/>
  <c r="AQ59" i="2"/>
  <c r="AS61" i="2"/>
  <c r="AQ63" i="2"/>
  <c r="AR64" i="2"/>
  <c r="AQ67" i="2"/>
  <c r="AR68" i="2"/>
  <c r="K56" i="13"/>
  <c r="L53" i="13"/>
  <c r="J51" i="13"/>
  <c r="K48" i="13"/>
  <c r="L45" i="13"/>
  <c r="J43" i="13"/>
  <c r="K40" i="13"/>
  <c r="L37" i="13"/>
  <c r="J35" i="13"/>
  <c r="K32" i="13"/>
  <c r="L29" i="13"/>
  <c r="J27" i="13"/>
  <c r="K24" i="13"/>
  <c r="L21" i="13"/>
  <c r="J19" i="13"/>
  <c r="K16" i="13"/>
  <c r="L13" i="13"/>
  <c r="J11" i="13"/>
  <c r="K8" i="13"/>
  <c r="L57" i="13"/>
  <c r="J55" i="13"/>
  <c r="K52" i="13"/>
  <c r="L49" i="13"/>
  <c r="J47" i="13"/>
  <c r="K44" i="13"/>
  <c r="L41" i="13"/>
  <c r="J39" i="13"/>
  <c r="K36" i="13"/>
  <c r="L33" i="13"/>
  <c r="J31" i="13"/>
  <c r="K28" i="13"/>
  <c r="L25" i="13"/>
  <c r="J23" i="13"/>
  <c r="K20" i="13"/>
  <c r="L17" i="13"/>
  <c r="J15" i="13"/>
  <c r="K12" i="13"/>
  <c r="L9" i="13"/>
  <c r="AS48" i="10"/>
  <c r="AQ50" i="10"/>
  <c r="AR51" i="10"/>
  <c r="AS52" i="10"/>
  <c r="AQ54" i="10"/>
  <c r="AR55" i="10"/>
  <c r="AS56" i="10"/>
  <c r="AQ58" i="10"/>
  <c r="AR59" i="10"/>
  <c r="AS60" i="10"/>
  <c r="AQ62" i="10"/>
  <c r="AR63" i="10"/>
  <c r="AS64" i="10"/>
  <c r="AQ66" i="10"/>
  <c r="AR67" i="10"/>
  <c r="AS68" i="10"/>
  <c r="AQ70" i="10"/>
  <c r="AR71" i="10"/>
  <c r="AS6" i="9"/>
  <c r="AQ8" i="9"/>
  <c r="AR9" i="9"/>
  <c r="AS10" i="9"/>
  <c r="AQ12" i="9"/>
  <c r="AR13" i="9"/>
  <c r="AS14" i="9"/>
  <c r="AQ16" i="9"/>
  <c r="AR17" i="9"/>
  <c r="AS18" i="9"/>
  <c r="AQ20" i="9"/>
  <c r="AR21" i="9"/>
  <c r="AS22" i="9"/>
  <c r="AQ24" i="9"/>
  <c r="AR25" i="9"/>
  <c r="AS26" i="9"/>
  <c r="AQ28" i="9"/>
  <c r="AR29" i="9"/>
  <c r="AS30" i="9"/>
  <c r="AQ32" i="9"/>
  <c r="AR33" i="9"/>
  <c r="AS34" i="9"/>
  <c r="AQ36" i="9"/>
  <c r="AR37" i="9"/>
  <c r="AS38" i="9"/>
  <c r="AQ40" i="9"/>
  <c r="AR41" i="9"/>
  <c r="AS42" i="9"/>
  <c r="AQ44" i="9"/>
  <c r="AR45" i="9"/>
  <c r="AS46" i="9"/>
  <c r="AQ48" i="9"/>
  <c r="AR49" i="9"/>
  <c r="AS50" i="9"/>
  <c r="AQ52" i="9"/>
  <c r="AR53" i="9"/>
  <c r="AS54" i="9"/>
  <c r="AQ56" i="9"/>
  <c r="AR57" i="9"/>
  <c r="AS58" i="9"/>
  <c r="AQ60" i="9"/>
  <c r="AR61" i="9"/>
  <c r="AS62" i="9"/>
  <c r="AQ64" i="9"/>
  <c r="AR65" i="9"/>
  <c r="AS66" i="9"/>
  <c r="AQ68" i="9"/>
  <c r="AR69" i="9"/>
  <c r="AS70" i="9"/>
  <c r="AQ6" i="8"/>
  <c r="AS8" i="8"/>
  <c r="AR11" i="8"/>
  <c r="AQ14" i="8"/>
  <c r="AS16" i="8"/>
  <c r="AR19" i="8"/>
  <c r="AQ22" i="8"/>
  <c r="AS24" i="8"/>
  <c r="AR27" i="8"/>
  <c r="AS28" i="8"/>
  <c r="AR31" i="8"/>
  <c r="AQ34" i="8"/>
  <c r="AS36" i="8"/>
  <c r="AS40" i="8"/>
  <c r="AR43" i="8"/>
  <c r="AQ46" i="8"/>
  <c r="AR47" i="8"/>
  <c r="AQ50" i="8"/>
  <c r="AS52" i="8"/>
  <c r="AR55" i="8"/>
  <c r="AQ58" i="8"/>
  <c r="AS60" i="8"/>
  <c r="AR63" i="8"/>
  <c r="AQ66" i="8"/>
  <c r="AS68" i="8"/>
  <c r="AR71" i="8"/>
  <c r="AQ9" i="8"/>
  <c r="AR10" i="8"/>
  <c r="AR14" i="8"/>
  <c r="AS15" i="8"/>
  <c r="AS19" i="8"/>
  <c r="AQ21" i="8"/>
  <c r="AQ25" i="8"/>
  <c r="AR26" i="8"/>
  <c r="AR30" i="8"/>
  <c r="AS31" i="8"/>
  <c r="AS35" i="8"/>
  <c r="AQ37" i="8"/>
  <c r="AQ41" i="8"/>
  <c r="AR42" i="8"/>
  <c r="AR46" i="8"/>
  <c r="AS47" i="8"/>
  <c r="AS51" i="8"/>
  <c r="AQ53" i="8"/>
  <c r="AQ57" i="8"/>
  <c r="AR58" i="8"/>
  <c r="AR62" i="8"/>
  <c r="AS63" i="8"/>
  <c r="AS67" i="8"/>
  <c r="AQ69" i="8"/>
  <c r="AR7" i="8"/>
  <c r="AQ10" i="8"/>
  <c r="AS12" i="8"/>
  <c r="AR15" i="8"/>
  <c r="AQ18" i="8"/>
  <c r="AS20" i="8"/>
  <c r="AR23" i="8"/>
  <c r="AQ26" i="8"/>
  <c r="AQ30" i="8"/>
  <c r="AS32" i="8"/>
  <c r="AR35" i="8"/>
  <c r="AQ38" i="8"/>
  <c r="AR39" i="8"/>
  <c r="AQ42" i="8"/>
  <c r="AS44" i="8"/>
  <c r="AS48" i="8"/>
  <c r="AR51" i="8"/>
  <c r="AQ54" i="8"/>
  <c r="AS56" i="8"/>
  <c r="AR59" i="8"/>
  <c r="AQ62" i="8"/>
  <c r="AS64" i="8"/>
  <c r="AR67" i="8"/>
  <c r="AQ70" i="8"/>
  <c r="AS6" i="7"/>
  <c r="AQ8" i="7"/>
  <c r="AR9" i="7"/>
  <c r="AS10" i="7"/>
  <c r="AQ12" i="7"/>
  <c r="AR13" i="7"/>
  <c r="AS14" i="7"/>
  <c r="AQ16" i="7"/>
  <c r="AR17" i="7"/>
  <c r="AS18" i="7"/>
  <c r="AQ20" i="7"/>
  <c r="AR21" i="7"/>
  <c r="AS22" i="7"/>
  <c r="AQ24" i="7"/>
  <c r="AR25" i="7"/>
  <c r="AS26" i="7"/>
  <c r="AQ28" i="7"/>
  <c r="AR29" i="7"/>
  <c r="AS30" i="7"/>
  <c r="AR33" i="7"/>
  <c r="J71" i="7"/>
  <c r="AS34" i="7"/>
  <c r="AQ36" i="7"/>
  <c r="AR37" i="7"/>
  <c r="AS38" i="7"/>
  <c r="AQ40" i="7"/>
  <c r="AR41" i="7"/>
  <c r="AQ44" i="7"/>
  <c r="AR45" i="7"/>
  <c r="AS46" i="7"/>
  <c r="AQ48" i="7"/>
  <c r="AR49" i="7"/>
  <c r="AS50" i="7"/>
  <c r="AQ52" i="7"/>
  <c r="AS54" i="7"/>
  <c r="AQ56" i="7"/>
  <c r="AR57" i="7"/>
  <c r="AS58" i="7"/>
  <c r="AQ60" i="7"/>
  <c r="AR61" i="7"/>
  <c r="AS62" i="7"/>
  <c r="AR65" i="7"/>
  <c r="AS66" i="7"/>
  <c r="AQ68" i="7"/>
  <c r="AR69" i="7"/>
  <c r="AS70" i="7"/>
  <c r="AQ7" i="7"/>
  <c r="AR8" i="7"/>
  <c r="AR12" i="7"/>
  <c r="AS13" i="7"/>
  <c r="AS17" i="7"/>
  <c r="AQ19" i="7"/>
  <c r="AQ23" i="7"/>
  <c r="AR24" i="7"/>
  <c r="AS25" i="7"/>
  <c r="AQ27" i="7"/>
  <c r="AR28" i="7"/>
  <c r="AS29" i="7"/>
  <c r="AQ31" i="7"/>
  <c r="AR32" i="7"/>
  <c r="AS33" i="7"/>
  <c r="AQ35" i="7"/>
  <c r="AR36" i="7"/>
  <c r="AS37" i="7"/>
  <c r="AQ39" i="7"/>
  <c r="AR40" i="7"/>
  <c r="AS41" i="7"/>
  <c r="AQ43" i="7"/>
  <c r="AR44" i="7"/>
  <c r="AS45" i="7"/>
  <c r="AQ47" i="7"/>
  <c r="AR48" i="7"/>
  <c r="AS49" i="7"/>
  <c r="AQ51" i="7"/>
  <c r="AR52" i="7"/>
  <c r="AS53" i="7"/>
  <c r="AQ55" i="7"/>
  <c r="AR56" i="7"/>
  <c r="AS57" i="7"/>
  <c r="AQ59" i="7"/>
  <c r="AR60" i="7"/>
  <c r="AS61" i="7"/>
  <c r="AQ63" i="7"/>
  <c r="AR64" i="7"/>
  <c r="AS65" i="7"/>
  <c r="AQ67" i="7"/>
  <c r="AR68" i="7"/>
  <c r="AS69" i="7"/>
  <c r="AQ71" i="7"/>
  <c r="AR39" i="6"/>
  <c r="AS40" i="6"/>
  <c r="AQ42" i="6"/>
  <c r="AR43" i="6"/>
  <c r="AS44" i="6"/>
  <c r="AR47" i="6"/>
  <c r="AS48" i="6"/>
  <c r="AQ50" i="6"/>
  <c r="AR51" i="6"/>
  <c r="AS52" i="6"/>
  <c r="AQ54" i="6"/>
  <c r="AR55" i="6"/>
  <c r="AS56" i="6"/>
  <c r="AQ58" i="6"/>
  <c r="AR59" i="6"/>
  <c r="AS60" i="6"/>
  <c r="AQ62" i="6"/>
  <c r="AR63" i="6"/>
  <c r="AS64" i="6"/>
  <c r="AQ66" i="6"/>
  <c r="AR67" i="6"/>
  <c r="AS68" i="6"/>
  <c r="AQ70" i="6"/>
  <c r="AR71" i="6"/>
  <c r="AR6" i="6"/>
  <c r="AS7" i="6"/>
  <c r="AQ9" i="6"/>
  <c r="AR10" i="6"/>
  <c r="AS11" i="6"/>
  <c r="AQ13" i="6"/>
  <c r="AR14" i="6"/>
  <c r="AS15" i="6"/>
  <c r="AQ17" i="6"/>
  <c r="AR18" i="6"/>
  <c r="AS19" i="6"/>
  <c r="AQ21" i="6"/>
  <c r="AR22" i="6"/>
  <c r="AS23" i="6"/>
  <c r="AQ25" i="6"/>
  <c r="AR26" i="6"/>
  <c r="AS27" i="6"/>
  <c r="AQ29" i="6"/>
  <c r="AR30" i="6"/>
  <c r="AS31" i="6"/>
  <c r="AQ33" i="6"/>
  <c r="AR34" i="6"/>
  <c r="AS35" i="6"/>
  <c r="AQ37" i="6"/>
  <c r="AR38" i="6"/>
  <c r="AS39" i="6"/>
  <c r="AQ41" i="6"/>
  <c r="AR42" i="6"/>
  <c r="AS43" i="6"/>
  <c r="AQ45" i="6"/>
  <c r="AR46" i="6"/>
  <c r="AS47" i="6"/>
  <c r="AQ49" i="6"/>
  <c r="AR50" i="6"/>
  <c r="AS51" i="6"/>
  <c r="AQ53" i="6"/>
  <c r="AR54" i="6"/>
  <c r="AS55" i="6"/>
  <c r="AQ57" i="6"/>
  <c r="AR58" i="6"/>
  <c r="AS59" i="6"/>
  <c r="AQ61" i="6"/>
  <c r="AR62" i="6"/>
  <c r="AS63" i="6"/>
  <c r="AQ65" i="6"/>
  <c r="AR66" i="6"/>
  <c r="AS67" i="6"/>
  <c r="AQ69" i="6"/>
  <c r="AR70" i="6"/>
  <c r="AS71" i="6"/>
  <c r="L67" i="13"/>
  <c r="J59" i="13"/>
  <c r="K60" i="13"/>
  <c r="L61" i="13"/>
  <c r="J63" i="13"/>
  <c r="K64" i="13"/>
  <c r="J67" i="13"/>
  <c r="K68" i="13"/>
  <c r="L69" i="13"/>
  <c r="J71" i="13"/>
  <c r="L65" i="13"/>
  <c r="AQ8" i="5"/>
  <c r="AR9" i="5"/>
  <c r="AQ12" i="5"/>
  <c r="AR13" i="5"/>
  <c r="AS14" i="5"/>
  <c r="AQ16" i="5"/>
  <c r="AR17" i="5"/>
  <c r="AS18" i="5"/>
  <c r="AQ20" i="5"/>
  <c r="AR21" i="5"/>
  <c r="AQ24" i="5"/>
  <c r="AR25" i="5"/>
  <c r="AS26" i="5"/>
  <c r="AQ28" i="5"/>
  <c r="AR29" i="5"/>
  <c r="AS30" i="5"/>
  <c r="AQ32" i="5"/>
  <c r="AR33" i="5"/>
  <c r="AS34" i="5"/>
  <c r="AQ36" i="5"/>
  <c r="AR37" i="5"/>
  <c r="AS38" i="5"/>
  <c r="AQ40" i="5"/>
  <c r="AR41" i="5"/>
  <c r="AS42" i="5"/>
  <c r="AQ44" i="5"/>
  <c r="AR45" i="5"/>
  <c r="AS46" i="5"/>
  <c r="AQ48" i="5"/>
  <c r="AS50" i="5"/>
  <c r="AQ52" i="5"/>
  <c r="AS54" i="5"/>
  <c r="AQ56" i="5"/>
  <c r="AR57" i="5"/>
  <c r="AS58" i="5"/>
  <c r="AQ60" i="5"/>
  <c r="AR61" i="5"/>
  <c r="AS62" i="5"/>
  <c r="AQ64" i="5"/>
  <c r="AS66" i="5"/>
  <c r="AQ68" i="5"/>
  <c r="AR69" i="5"/>
  <c r="AS70" i="5"/>
  <c r="AS69" i="5"/>
  <c r="AQ71" i="5"/>
  <c r="J7" i="13"/>
  <c r="L63" i="13"/>
  <c r="AR6" i="4"/>
  <c r="AS7" i="4"/>
  <c r="AQ9" i="4"/>
  <c r="AR10" i="4"/>
  <c r="AS11" i="4"/>
  <c r="AQ13" i="4"/>
  <c r="AR14" i="4"/>
  <c r="AS15" i="4"/>
  <c r="AQ17" i="4"/>
  <c r="AR18" i="4"/>
  <c r="AS19" i="4"/>
  <c r="AQ21" i="4"/>
  <c r="AR22" i="4"/>
  <c r="AS23" i="4"/>
  <c r="AQ25" i="4"/>
  <c r="AR26" i="4"/>
  <c r="AS27" i="4"/>
  <c r="AQ29" i="4"/>
  <c r="AR30" i="4"/>
  <c r="AS31" i="4"/>
  <c r="AQ33" i="4"/>
  <c r="AR34" i="4"/>
  <c r="AS35" i="4"/>
  <c r="AQ37" i="4"/>
  <c r="AR38" i="4"/>
  <c r="AS39" i="4"/>
  <c r="AQ41" i="4"/>
  <c r="AR42" i="4"/>
  <c r="AS43" i="4"/>
  <c r="AQ45" i="4"/>
  <c r="AR46" i="4"/>
  <c r="AS47" i="4"/>
  <c r="AQ49" i="4"/>
  <c r="AR50" i="4"/>
  <c r="AS51" i="4"/>
  <c r="AQ53" i="4"/>
  <c r="AR54" i="4"/>
  <c r="AS55" i="4"/>
  <c r="AQ57" i="4"/>
  <c r="AR58" i="4"/>
  <c r="AS59" i="4"/>
  <c r="AQ61" i="4"/>
  <c r="AR62" i="4"/>
  <c r="AS63" i="4"/>
  <c r="AQ65" i="4"/>
  <c r="AR66" i="4"/>
  <c r="AS67" i="4"/>
  <c r="AQ69" i="4"/>
  <c r="AR70" i="4"/>
  <c r="AS71" i="4"/>
  <c r="K58" i="13"/>
  <c r="L59" i="13"/>
  <c r="J61" i="13"/>
  <c r="K62" i="13"/>
  <c r="J65" i="13"/>
  <c r="K66" i="13"/>
  <c r="J69" i="13"/>
  <c r="K70" i="13"/>
  <c r="L58" i="13"/>
  <c r="J60" i="13"/>
  <c r="K61" i="13"/>
  <c r="K65" i="13"/>
  <c r="K69" i="13"/>
  <c r="L70" i="13"/>
  <c r="AQ8" i="3"/>
  <c r="AR9" i="3"/>
  <c r="AS10" i="3"/>
  <c r="AQ12" i="3"/>
  <c r="AR13" i="3"/>
  <c r="AS14" i="3"/>
  <c r="AQ16" i="3"/>
  <c r="AR17" i="3"/>
  <c r="AQ20" i="3"/>
  <c r="AR21" i="3"/>
  <c r="AS22" i="3"/>
  <c r="AQ24" i="3"/>
  <c r="J6" i="13"/>
  <c r="K7" i="13"/>
  <c r="J58" i="13"/>
  <c r="K59" i="13"/>
  <c r="L60" i="13"/>
  <c r="J62" i="13"/>
  <c r="K63" i="13"/>
  <c r="L64" i="13"/>
  <c r="J66" i="13"/>
  <c r="K67" i="13"/>
  <c r="L68" i="13"/>
  <c r="J70" i="13"/>
  <c r="K71" i="13"/>
  <c r="AQ7" i="3"/>
  <c r="AR8" i="3"/>
  <c r="AS9" i="3"/>
  <c r="AQ11" i="3"/>
  <c r="AR12" i="3"/>
  <c r="AS13" i="3"/>
  <c r="AQ15" i="3"/>
  <c r="AR16" i="3"/>
  <c r="AS17" i="3"/>
  <c r="AQ19" i="3"/>
  <c r="AR20" i="3"/>
  <c r="AS21" i="3"/>
  <c r="AQ23" i="3"/>
  <c r="AR24" i="3"/>
  <c r="AR28" i="3"/>
  <c r="AS29" i="3"/>
  <c r="AS33" i="3"/>
  <c r="AQ35" i="3"/>
  <c r="AQ39" i="3"/>
  <c r="AR40" i="3"/>
  <c r="AR44" i="3"/>
  <c r="AS45" i="3"/>
  <c r="AS49" i="3"/>
  <c r="AQ51" i="3"/>
  <c r="AS53" i="3"/>
  <c r="AQ55" i="3"/>
  <c r="AQ59" i="3"/>
  <c r="AQ63" i="3"/>
  <c r="AR64" i="3"/>
  <c r="AQ67" i="3"/>
  <c r="AS69" i="3"/>
  <c r="K57" i="13"/>
  <c r="J56" i="13"/>
  <c r="L54" i="13"/>
  <c r="K53" i="13"/>
  <c r="J52" i="13"/>
  <c r="L50" i="13"/>
  <c r="K49" i="13"/>
  <c r="J48" i="13"/>
  <c r="L46" i="13"/>
  <c r="K45" i="13"/>
  <c r="J44" i="13"/>
  <c r="L42" i="13"/>
  <c r="K41" i="13"/>
  <c r="J40" i="13"/>
  <c r="L38" i="13"/>
  <c r="K37" i="13"/>
  <c r="J36" i="13"/>
  <c r="L34" i="13"/>
  <c r="K33" i="13"/>
  <c r="J32" i="13"/>
  <c r="L30" i="13"/>
  <c r="K29" i="13"/>
  <c r="J28" i="13"/>
  <c r="L26" i="13"/>
  <c r="K25" i="13"/>
  <c r="J24" i="13"/>
  <c r="L22" i="13"/>
  <c r="K21" i="13"/>
  <c r="J20" i="13"/>
  <c r="L18" i="13"/>
  <c r="K17" i="13"/>
  <c r="J16" i="13"/>
  <c r="L14" i="13"/>
  <c r="K13" i="13"/>
  <c r="J12" i="13"/>
  <c r="L10" i="13"/>
  <c r="K9" i="13"/>
  <c r="J8" i="13"/>
  <c r="AR9" i="2"/>
  <c r="AS14" i="2"/>
  <c r="AQ20" i="2"/>
  <c r="AR25" i="2"/>
  <c r="AQ36" i="2"/>
  <c r="AR41" i="2"/>
  <c r="AS46" i="2"/>
  <c r="AQ52" i="2"/>
  <c r="AR57" i="2"/>
  <c r="AS62" i="2"/>
  <c r="AQ68" i="2"/>
  <c r="L6" i="13"/>
  <c r="L56" i="13"/>
  <c r="K55" i="13"/>
  <c r="J54" i="13"/>
  <c r="L52" i="13"/>
  <c r="K51" i="13"/>
  <c r="J50" i="13"/>
  <c r="L48" i="13"/>
  <c r="K47" i="13"/>
  <c r="J46" i="13"/>
  <c r="L44" i="13"/>
  <c r="K43" i="13"/>
  <c r="J42" i="13"/>
  <c r="L40" i="13"/>
  <c r="K39" i="13"/>
  <c r="J38" i="13"/>
  <c r="L36" i="13"/>
  <c r="K35" i="13"/>
  <c r="J34" i="13"/>
  <c r="L32" i="13"/>
  <c r="K31" i="13"/>
  <c r="J30" i="13"/>
  <c r="L28" i="13"/>
  <c r="K27" i="13"/>
  <c r="J26" i="13"/>
  <c r="L24" i="13"/>
  <c r="K23" i="13"/>
  <c r="J22" i="13"/>
  <c r="L20" i="13"/>
  <c r="K19" i="13"/>
  <c r="J18" i="13"/>
  <c r="L16" i="13"/>
  <c r="K15" i="13"/>
  <c r="J14" i="13"/>
  <c r="L12" i="13"/>
  <c r="K11" i="13"/>
  <c r="J10" i="13"/>
  <c r="L8" i="13"/>
  <c r="J68" i="13"/>
  <c r="J64" i="13"/>
  <c r="AR55" i="1"/>
  <c r="AQ58" i="1"/>
  <c r="AR59" i="1"/>
  <c r="AS60" i="1"/>
  <c r="AQ62" i="1"/>
  <c r="AR63" i="1"/>
  <c r="AS64" i="1"/>
  <c r="AQ66" i="1"/>
  <c r="AR67" i="1"/>
  <c r="L7" i="13"/>
  <c r="L66" i="13"/>
  <c r="L62" i="13"/>
  <c r="K54" i="13"/>
  <c r="K50" i="13"/>
  <c r="K46" i="13"/>
  <c r="K42" i="13"/>
  <c r="K38" i="13"/>
  <c r="K34" i="13"/>
  <c r="K30" i="13"/>
  <c r="K26" i="13"/>
  <c r="K22" i="13"/>
  <c r="K18" i="13"/>
  <c r="K14" i="13"/>
  <c r="K10" i="13"/>
  <c r="AQ57" i="1"/>
  <c r="J57" i="13"/>
  <c r="AS55" i="1"/>
  <c r="L55" i="13"/>
  <c r="AQ53" i="1"/>
  <c r="J53" i="13"/>
  <c r="AS51" i="1"/>
  <c r="L51" i="13"/>
  <c r="AQ49" i="1"/>
  <c r="J49" i="13"/>
  <c r="AS47" i="1"/>
  <c r="L47" i="13"/>
  <c r="AQ45" i="1"/>
  <c r="J45" i="13"/>
  <c r="AS43" i="1"/>
  <c r="L43" i="13"/>
  <c r="AQ41" i="1"/>
  <c r="J41" i="13"/>
  <c r="AS39" i="1"/>
  <c r="L39" i="13"/>
  <c r="AQ37" i="1"/>
  <c r="J37" i="13"/>
  <c r="AS35" i="1"/>
  <c r="L35" i="13"/>
  <c r="AQ33" i="1"/>
  <c r="J33" i="13"/>
  <c r="AS31" i="1"/>
  <c r="L31" i="13"/>
  <c r="AQ29" i="1"/>
  <c r="J29" i="13"/>
  <c r="AS27" i="1"/>
  <c r="L27" i="13"/>
  <c r="AQ25" i="1"/>
  <c r="J25" i="13"/>
  <c r="AS23" i="1"/>
  <c r="L23" i="13"/>
  <c r="AQ21" i="1"/>
  <c r="J21" i="13"/>
  <c r="AS19" i="1"/>
  <c r="L19" i="13"/>
  <c r="AQ17" i="1"/>
  <c r="J17" i="13"/>
  <c r="AS15" i="1"/>
  <c r="L15" i="13"/>
  <c r="AQ13" i="1"/>
  <c r="J13" i="13"/>
  <c r="AS11" i="1"/>
  <c r="L11" i="13"/>
  <c r="J9" i="13"/>
  <c r="AS58" i="1"/>
  <c r="AQ60" i="1"/>
  <c r="AR61" i="1"/>
  <c r="AR65" i="1"/>
  <c r="AS56" i="1"/>
  <c r="AK71" i="13"/>
  <c r="AK68" i="13"/>
  <c r="AL68" i="13"/>
  <c r="AL71" i="13"/>
  <c r="AL61" i="13"/>
  <c r="AM68" i="13"/>
  <c r="AS68" i="3"/>
  <c r="AI71" i="13"/>
  <c r="AR68" i="3"/>
  <c r="AQ71" i="3"/>
  <c r="AI68" i="13"/>
  <c r="AS6" i="2"/>
  <c r="AQ8" i="2"/>
  <c r="AS10" i="2"/>
  <c r="AQ12" i="2"/>
  <c r="AR13" i="2"/>
  <c r="AQ16" i="2"/>
  <c r="AR17" i="2"/>
  <c r="AS18" i="2"/>
  <c r="AR21" i="2"/>
  <c r="AS22" i="2"/>
  <c r="AQ24" i="2"/>
  <c r="AS26" i="2"/>
  <c r="AQ28" i="2"/>
  <c r="AR29" i="2"/>
  <c r="AQ32" i="2"/>
  <c r="AR33" i="2"/>
  <c r="AS34" i="2"/>
  <c r="AR37" i="2"/>
  <c r="AS38" i="2"/>
  <c r="AQ40" i="2"/>
  <c r="AS42" i="2"/>
  <c r="AQ44" i="2"/>
  <c r="AR45" i="2"/>
  <c r="AQ48" i="2"/>
  <c r="AR49" i="2"/>
  <c r="AS50" i="2"/>
  <c r="AR53" i="2"/>
  <c r="AS54" i="2"/>
  <c r="AQ56" i="2"/>
  <c r="AS58" i="2"/>
  <c r="AQ60" i="2"/>
  <c r="AR61" i="2"/>
  <c r="AQ64" i="2"/>
  <c r="AR65" i="2"/>
  <c r="AS66" i="2"/>
  <c r="AR69" i="2"/>
  <c r="AS70" i="2"/>
  <c r="AR25" i="3"/>
  <c r="AS26" i="3"/>
  <c r="AQ28" i="3"/>
  <c r="AR29" i="3"/>
  <c r="AS30" i="3"/>
  <c r="AQ32" i="3"/>
  <c r="AR33" i="3"/>
  <c r="AS34" i="3"/>
  <c r="AQ36" i="3"/>
  <c r="AR37" i="3"/>
  <c r="AS38" i="3"/>
  <c r="AQ40" i="3"/>
  <c r="AR41" i="3"/>
  <c r="AS42" i="3"/>
  <c r="AQ44" i="3"/>
  <c r="AR45" i="3"/>
  <c r="AS46" i="3"/>
  <c r="AQ48" i="3"/>
  <c r="AR49" i="3"/>
  <c r="AS50" i="3"/>
  <c r="AQ52" i="3"/>
  <c r="AR53" i="3"/>
  <c r="AS54" i="3"/>
  <c r="AQ56" i="3"/>
  <c r="AR57" i="3"/>
  <c r="AS58" i="3"/>
  <c r="AQ60" i="3"/>
  <c r="AR61" i="3"/>
  <c r="AS62" i="3"/>
  <c r="AQ64" i="3"/>
  <c r="AR65" i="3"/>
  <c r="AS66" i="3"/>
  <c r="AQ68" i="3"/>
  <c r="AR69" i="3"/>
  <c r="AS70" i="3"/>
  <c r="AQ7" i="2"/>
  <c r="AR12" i="2"/>
  <c r="AS17" i="2"/>
  <c r="AQ23" i="2"/>
  <c r="AR28" i="2"/>
  <c r="AS33" i="2"/>
  <c r="AQ39" i="2"/>
  <c r="AR44" i="2"/>
  <c r="AS49" i="2"/>
  <c r="AQ55" i="2"/>
  <c r="AR60" i="2"/>
  <c r="AS65" i="2"/>
  <c r="AQ71" i="2"/>
  <c r="AS71" i="10" l="1"/>
  <c r="AR41" i="13"/>
  <c r="V71" i="13"/>
  <c r="AQ71" i="13" s="1"/>
  <c r="AS60" i="13"/>
  <c r="AS70" i="13"/>
  <c r="AQ70" i="13"/>
  <c r="AR9" i="13"/>
  <c r="AQ13" i="13"/>
  <c r="AQ37" i="13"/>
  <c r="AQ57" i="13"/>
  <c r="AQ8" i="13"/>
  <c r="AS18" i="13"/>
  <c r="AQ40" i="13"/>
  <c r="AS50" i="13"/>
  <c r="AS69" i="13"/>
  <c r="AS67" i="13"/>
  <c r="AR8" i="13"/>
  <c r="AQ19" i="13"/>
  <c r="AS29" i="13"/>
  <c r="AR40" i="13"/>
  <c r="AQ51" i="13"/>
  <c r="AR31" i="13"/>
  <c r="AS36" i="13"/>
  <c r="AR13" i="13"/>
  <c r="AR45" i="13"/>
  <c r="AR35" i="13"/>
  <c r="AR66" i="13"/>
  <c r="AQ59" i="13"/>
  <c r="AQ15" i="13"/>
  <c r="AS25" i="13"/>
  <c r="AR36" i="13"/>
  <c r="AQ47" i="13"/>
  <c r="AS19" i="13"/>
  <c r="AS27" i="13"/>
  <c r="AS31" i="13"/>
  <c r="AS43" i="13"/>
  <c r="AS55" i="13"/>
  <c r="AS62" i="13"/>
  <c r="AQ34" i="13"/>
  <c r="AR55" i="13"/>
  <c r="AR59" i="13"/>
  <c r="AR60" i="13"/>
  <c r="AQ28" i="13"/>
  <c r="AS38" i="13"/>
  <c r="AQ58" i="13"/>
  <c r="AS58" i="13"/>
  <c r="W71" i="13"/>
  <c r="AR71" i="13" s="1"/>
  <c r="AS14" i="13"/>
  <c r="AQ36" i="13"/>
  <c r="AS46" i="13"/>
  <c r="AS61" i="13"/>
  <c r="AQ11" i="13"/>
  <c r="AS21" i="13"/>
  <c r="AR32" i="13"/>
  <c r="AQ43" i="13"/>
  <c r="AS53" i="13"/>
  <c r="AR61" i="13"/>
  <c r="AQ64" i="13"/>
  <c r="AR25" i="13"/>
  <c r="AR57" i="13"/>
  <c r="AR33" i="13"/>
  <c r="AR69" i="13"/>
  <c r="AS20" i="13"/>
  <c r="AQ63" i="13"/>
  <c r="AS6" i="13"/>
  <c r="AQ68" i="13"/>
  <c r="AQ60" i="13"/>
  <c r="AQ20" i="13"/>
  <c r="AS30" i="13"/>
  <c r="AQ52" i="13"/>
  <c r="AS66" i="13"/>
  <c r="AQ12" i="13"/>
  <c r="AR17" i="13"/>
  <c r="AS22" i="13"/>
  <c r="AQ44" i="13"/>
  <c r="AR49" i="13"/>
  <c r="AS54" i="13"/>
  <c r="AS59" i="13"/>
  <c r="AQ67" i="13"/>
  <c r="AQ17" i="13"/>
  <c r="AQ26" i="13"/>
  <c r="AR47" i="13"/>
  <c r="AS16" i="13"/>
  <c r="AQ22" i="13"/>
  <c r="AS32" i="13"/>
  <c r="AQ38" i="13"/>
  <c r="AS48" i="13"/>
  <c r="AQ54" i="13"/>
  <c r="AQ66" i="13"/>
  <c r="AQ6" i="13"/>
  <c r="AR62" i="13"/>
  <c r="AS9" i="13"/>
  <c r="AQ25" i="13"/>
  <c r="AQ29" i="13"/>
  <c r="AQ53" i="13"/>
  <c r="AR67" i="13"/>
  <c r="AS15" i="13"/>
  <c r="AS23" i="13"/>
  <c r="AS39" i="13"/>
  <c r="AS51" i="13"/>
  <c r="AS12" i="13"/>
  <c r="AQ18" i="13"/>
  <c r="AR23" i="13"/>
  <c r="AR39" i="13"/>
  <c r="AS44" i="13"/>
  <c r="AQ50" i="13"/>
  <c r="AR21" i="13"/>
  <c r="AR53" i="13"/>
  <c r="AS64" i="13"/>
  <c r="AS28" i="13"/>
  <c r="AR37" i="13"/>
  <c r="AS52" i="13"/>
  <c r="AR29" i="13"/>
  <c r="AR65" i="13"/>
  <c r="AS47" i="13"/>
  <c r="AR14" i="13"/>
  <c r="AR30" i="13"/>
  <c r="AR46" i="13"/>
  <c r="AS8" i="13"/>
  <c r="AQ14" i="13"/>
  <c r="AR19" i="13"/>
  <c r="AS24" i="13"/>
  <c r="AQ30" i="13"/>
  <c r="AS40" i="13"/>
  <c r="AQ46" i="13"/>
  <c r="AR51" i="13"/>
  <c r="AS56" i="13"/>
  <c r="AR63" i="13"/>
  <c r="AS63" i="13"/>
  <c r="AR64" i="13"/>
  <c r="AR16" i="13"/>
  <c r="AQ27" i="13"/>
  <c r="AS37" i="13"/>
  <c r="AR48" i="13"/>
  <c r="AS11" i="13"/>
  <c r="AS35" i="13"/>
  <c r="AQ61" i="13"/>
  <c r="AQ9" i="13"/>
  <c r="AQ21" i="13"/>
  <c r="AQ33" i="13"/>
  <c r="AQ45" i="13"/>
  <c r="AS7" i="13"/>
  <c r="AQ10" i="13"/>
  <c r="AR15" i="13"/>
  <c r="AQ42" i="13"/>
  <c r="AQ24" i="13"/>
  <c r="AS34" i="13"/>
  <c r="AQ56" i="13"/>
  <c r="AQ62" i="13"/>
  <c r="AR7" i="13"/>
  <c r="AR70" i="13"/>
  <c r="AS10" i="13"/>
  <c r="AQ32" i="13"/>
  <c r="AS42" i="13"/>
  <c r="AS65" i="13"/>
  <c r="AR12" i="13"/>
  <c r="AQ23" i="13"/>
  <c r="AS33" i="13"/>
  <c r="AR44" i="13"/>
  <c r="AQ55" i="13"/>
  <c r="AQ41" i="13"/>
  <c r="AQ49" i="13"/>
  <c r="AR18" i="13"/>
  <c r="AR34" i="13"/>
  <c r="AR50" i="13"/>
  <c r="AQ65" i="13"/>
  <c r="AQ7" i="13"/>
  <c r="AS17" i="13"/>
  <c r="AR28" i="13"/>
  <c r="AQ39" i="13"/>
  <c r="AS49" i="13"/>
  <c r="AR58" i="13"/>
  <c r="AR22" i="13"/>
  <c r="AR38" i="13"/>
  <c r="AR54" i="13"/>
  <c r="AR20" i="13"/>
  <c r="AQ31" i="13"/>
  <c r="AS41" i="13"/>
  <c r="AR52" i="13"/>
  <c r="AR6" i="13"/>
  <c r="AR10" i="13"/>
  <c r="AR26" i="13"/>
  <c r="AR42" i="13"/>
  <c r="AQ16" i="13"/>
  <c r="AS26" i="13"/>
  <c r="AQ48" i="13"/>
  <c r="AQ69" i="13"/>
  <c r="AS13" i="13"/>
  <c r="AR24" i="13"/>
  <c r="AQ35" i="13"/>
  <c r="AS45" i="13"/>
  <c r="AR56" i="13"/>
  <c r="AS57" i="13"/>
  <c r="AR11" i="13"/>
  <c r="AR27" i="13"/>
  <c r="AR43" i="13"/>
  <c r="AS68" i="13"/>
  <c r="AR71" i="3"/>
  <c r="AR68" i="13"/>
  <c r="AJ71" i="13"/>
  <c r="AS71" i="13" s="1"/>
  <c r="AS71" i="3"/>
</calcChain>
</file>

<file path=xl/sharedStrings.xml><?xml version="1.0" encoding="utf-8"?>
<sst xmlns="http://schemas.openxmlformats.org/spreadsheetml/2006/main" count="6199" uniqueCount="109">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</sst>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  <numFmt numFmtId="180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10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41" fontId="7" fillId="2" borderId="21" applyBorder="0"/>
    <xf numFmtId="38" fontId="11" fillId="0" borderId="0" applyFont="0" applyFill="0" applyBorder="0" applyAlignment="0" applyProtection="0"/>
    <xf numFmtId="0" fontId="12" fillId="0" borderId="0"/>
  </cellStyleXfs>
  <cellXfs count="3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41" fontId="7" fillId="0" borderId="62" xfId="0" applyNumberFormat="1" applyFont="1" applyBorder="1" applyAlignment="1" applyProtection="1">
      <alignment shrinkToFit="1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5" xfId="0" applyNumberFormat="1" applyFont="1" applyBorder="1" applyAlignment="1" applyProtection="1">
      <alignment shrinkToFit="1"/>
    </xf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69" xfId="0" applyNumberFormat="1" applyFont="1" applyBorder="1" applyAlignment="1" applyProtection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66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5" fillId="0" borderId="2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9" fillId="0" borderId="72" xfId="0" applyNumberFormat="1" applyFont="1" applyFill="1" applyBorder="1" applyAlignment="1" applyProtection="1">
      <alignment shrinkToFit="1"/>
    </xf>
    <xf numFmtId="41" fontId="9" fillId="0" borderId="21" xfId="0" applyNumberFormat="1" applyFont="1" applyFill="1" applyBorder="1" applyAlignment="1" applyProtection="1">
      <alignment shrinkToFit="1"/>
    </xf>
    <xf numFmtId="41" fontId="9" fillId="0" borderId="25" xfId="0" applyNumberFormat="1" applyFont="1" applyFill="1" applyBorder="1" applyAlignment="1" applyProtection="1">
      <alignment shrinkToFit="1"/>
    </xf>
    <xf numFmtId="178" fontId="5" fillId="0" borderId="25" xfId="0" applyNumberFormat="1" applyFont="1" applyFill="1" applyBorder="1" applyAlignment="1">
      <alignment shrinkToFit="1"/>
    </xf>
    <xf numFmtId="41" fontId="9" fillId="0" borderId="74" xfId="0" applyNumberFormat="1" applyFont="1" applyFill="1" applyBorder="1" applyAlignment="1" applyProtection="1">
      <alignment shrinkToFit="1"/>
    </xf>
    <xf numFmtId="41" fontId="9" fillId="0" borderId="75" xfId="0" applyNumberFormat="1" applyFont="1" applyFill="1" applyBorder="1" applyAlignment="1" applyProtection="1">
      <alignment shrinkToFit="1"/>
    </xf>
    <xf numFmtId="41" fontId="9" fillId="0" borderId="76" xfId="0" applyNumberFormat="1" applyFont="1" applyFill="1" applyBorder="1" applyAlignment="1" applyProtection="1">
      <alignment shrinkToFit="1"/>
    </xf>
    <xf numFmtId="41" fontId="9" fillId="0" borderId="13" xfId="0" applyNumberFormat="1" applyFont="1" applyFill="1" applyBorder="1" applyAlignment="1" applyProtection="1">
      <alignment shrinkToFit="1"/>
    </xf>
    <xf numFmtId="41" fontId="9" fillId="0" borderId="53" xfId="0" applyNumberFormat="1" applyFont="1" applyFill="1" applyBorder="1" applyAlignment="1" applyProtection="1">
      <alignment shrinkToFit="1"/>
    </xf>
    <xf numFmtId="41" fontId="9" fillId="0" borderId="54" xfId="0" applyNumberFormat="1" applyFont="1" applyFill="1" applyBorder="1" applyAlignment="1" applyProtection="1">
      <alignment shrinkToFit="1"/>
    </xf>
    <xf numFmtId="41" fontId="5" fillId="0" borderId="76" xfId="1" applyNumberFormat="1" applyFont="1" applyFill="1" applyBorder="1" applyAlignment="1" applyProtection="1"/>
    <xf numFmtId="41" fontId="5" fillId="0" borderId="77" xfId="1" applyNumberFormat="1" applyFont="1" applyFill="1" applyBorder="1" applyAlignment="1" applyProtection="1"/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72" xfId="0" applyNumberFormat="1" applyFont="1" applyFill="1" applyBorder="1" applyAlignment="1" applyProtection="1"/>
    <xf numFmtId="41" fontId="9" fillId="0" borderId="74" xfId="0" applyNumberFormat="1" applyFont="1" applyFill="1" applyBorder="1" applyAlignment="1" applyProtection="1"/>
    <xf numFmtId="178" fontId="5" fillId="0" borderId="25" xfId="0" applyNumberFormat="1" applyFont="1" applyFill="1" applyBorder="1" applyAlignment="1"/>
    <xf numFmtId="41" fontId="9" fillId="0" borderId="34" xfId="0" applyNumberFormat="1" applyFont="1" applyFill="1" applyBorder="1" applyAlignment="1" applyProtection="1"/>
    <xf numFmtId="41" fontId="9" fillId="0" borderId="54" xfId="0" applyNumberFormat="1" applyFont="1" applyFill="1" applyBorder="1" applyAlignment="1" applyProtection="1"/>
    <xf numFmtId="41" fontId="9" fillId="0" borderId="53" xfId="0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25" xfId="0" applyNumberFormat="1" applyFont="1" applyFill="1" applyBorder="1" applyAlignment="1"/>
    <xf numFmtId="41" fontId="5" fillId="0" borderId="79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9" fillId="0" borderId="55" xfId="0" applyNumberFormat="1" applyFont="1" applyFill="1" applyBorder="1" applyAlignment="1" applyProtection="1"/>
    <xf numFmtId="41" fontId="9" fillId="0" borderId="76" xfId="0" applyNumberFormat="1" applyFont="1" applyFill="1" applyBorder="1" applyAlignment="1" applyProtection="1"/>
    <xf numFmtId="41" fontId="9" fillId="0" borderId="75" xfId="0" applyNumberFormat="1" applyFont="1" applyFill="1" applyBorder="1" applyAlignment="1" applyProtection="1"/>
    <xf numFmtId="179" fontId="9" fillId="0" borderId="21" xfId="0" applyNumberFormat="1" applyFont="1" applyFill="1" applyBorder="1" applyAlignment="1" applyProtection="1"/>
    <xf numFmtId="179" fontId="9" fillId="0" borderId="25" xfId="0" applyNumberFormat="1" applyFont="1" applyFill="1" applyBorder="1" applyAlignment="1" applyProtection="1"/>
    <xf numFmtId="179" fontId="9" fillId="0" borderId="19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178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>
      <alignment shrinkToFit="1"/>
    </xf>
    <xf numFmtId="41" fontId="5" fillId="0" borderId="24" xfId="1" applyNumberFormat="1" applyFont="1" applyBorder="1" applyAlignment="1" applyProtection="1"/>
    <xf numFmtId="41" fontId="5" fillId="0" borderId="81" xfId="1" applyNumberFormat="1" applyFont="1" applyFill="1" applyBorder="1" applyAlignment="1" applyProtection="1"/>
    <xf numFmtId="41" fontId="5" fillId="0" borderId="55" xfId="1" applyNumberFormat="1" applyFont="1" applyFill="1" applyBorder="1" applyAlignment="1" applyProtection="1"/>
    <xf numFmtId="177" fontId="5" fillId="0" borderId="53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/>
    <xf numFmtId="41" fontId="5" fillId="0" borderId="76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75" xfId="0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>
      <alignment shrinkToFit="1"/>
    </xf>
    <xf numFmtId="41" fontId="5" fillId="0" borderId="76" xfId="0" applyNumberFormat="1" applyFont="1" applyFill="1" applyBorder="1" applyAlignment="1" applyProtection="1">
      <alignment shrinkToFit="1"/>
    </xf>
    <xf numFmtId="41" fontId="5" fillId="0" borderId="74" xfId="0" applyNumberFormat="1" applyFont="1" applyFill="1" applyBorder="1" applyAlignment="1" applyProtection="1">
      <alignment shrinkToFit="1"/>
    </xf>
    <xf numFmtId="41" fontId="5" fillId="0" borderId="75" xfId="0" applyNumberFormat="1" applyFont="1" applyFill="1" applyBorder="1" applyAlignment="1" applyProtection="1">
      <alignment shrinkToFit="1"/>
    </xf>
    <xf numFmtId="41" fontId="5" fillId="0" borderId="75" xfId="1" applyNumberFormat="1" applyFont="1" applyFill="1" applyBorder="1" applyAlignment="1" applyProtection="1"/>
    <xf numFmtId="41" fontId="5" fillId="0" borderId="82" xfId="1" applyNumberFormat="1" applyFont="1" applyFill="1" applyBorder="1" applyAlignment="1" applyProtection="1"/>
    <xf numFmtId="41" fontId="5" fillId="0" borderId="83" xfId="1" applyNumberFormat="1" applyFont="1" applyFill="1" applyBorder="1" applyAlignment="1" applyProtection="1"/>
    <xf numFmtId="41" fontId="5" fillId="0" borderId="84" xfId="1" applyNumberFormat="1" applyFont="1" applyFill="1" applyBorder="1" applyAlignment="1" applyProtection="1"/>
    <xf numFmtId="177" fontId="5" fillId="0" borderId="24" xfId="1" applyNumberFormat="1" applyFont="1" applyFill="1" applyBorder="1" applyAlignment="1" applyProtection="1"/>
    <xf numFmtId="41" fontId="5" fillId="0" borderId="85" xfId="1" applyNumberFormat="1" applyFont="1" applyFill="1" applyBorder="1" applyAlignment="1" applyProtection="1"/>
    <xf numFmtId="41" fontId="5" fillId="0" borderId="86" xfId="1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/>
    <xf numFmtId="41" fontId="5" fillId="0" borderId="74" xfId="0" applyNumberFormat="1" applyFont="1" applyFill="1" applyBorder="1" applyAlignment="1" applyProtection="1"/>
    <xf numFmtId="41" fontId="5" fillId="0" borderId="54" xfId="1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87" xfId="0" applyNumberFormat="1" applyFont="1" applyFill="1" applyBorder="1" applyAlignment="1" applyProtection="1"/>
    <xf numFmtId="41" fontId="9" fillId="0" borderId="24" xfId="0" applyNumberFormat="1" applyFont="1" applyBorder="1" applyAlignment="1" applyProtection="1">
      <alignment shrinkToFit="1"/>
    </xf>
    <xf numFmtId="41" fontId="9" fillId="0" borderId="87" xfId="0" applyNumberFormat="1" applyFont="1" applyFill="1" applyBorder="1" applyAlignment="1" applyProtection="1">
      <alignment shrinkToFit="1"/>
    </xf>
    <xf numFmtId="41" fontId="9" fillId="0" borderId="24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>
      <alignment shrinkToFit="1"/>
    </xf>
    <xf numFmtId="41" fontId="9" fillId="0" borderId="83" xfId="0" applyNumberFormat="1" applyFont="1" applyFill="1" applyBorder="1" applyAlignment="1" applyProtection="1">
      <alignment shrinkToFit="1"/>
    </xf>
    <xf numFmtId="41" fontId="9" fillId="0" borderId="68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/>
    <xf numFmtId="41" fontId="9" fillId="0" borderId="89" xfId="0" applyNumberFormat="1" applyFont="1" applyFill="1" applyBorder="1" applyAlignment="1" applyProtection="1">
      <alignment shrinkToFit="1"/>
    </xf>
    <xf numFmtId="41" fontId="9" fillId="0" borderId="55" xfId="0" applyNumberFormat="1" applyFont="1" applyFill="1" applyBorder="1" applyAlignment="1" applyProtection="1">
      <alignment shrinkToFit="1"/>
    </xf>
    <xf numFmtId="41" fontId="9" fillId="0" borderId="90" xfId="0" applyNumberFormat="1" applyFont="1" applyFill="1" applyBorder="1" applyAlignment="1" applyProtection="1">
      <alignment shrinkToFit="1"/>
    </xf>
    <xf numFmtId="41" fontId="5" fillId="0" borderId="16" xfId="1" applyNumberFormat="1" applyFont="1" applyFill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/>
    <xf numFmtId="41" fontId="9" fillId="0" borderId="90" xfId="0" applyNumberFormat="1" applyFont="1" applyFill="1" applyBorder="1" applyAlignment="1" applyProtection="1"/>
    <xf numFmtId="41" fontId="9" fillId="0" borderId="72" xfId="0" applyNumberFormat="1" applyFont="1" applyBorder="1" applyAlignment="1" applyProtection="1"/>
    <xf numFmtId="180" fontId="9" fillId="0" borderId="21" xfId="0" applyNumberFormat="1" applyFont="1" applyBorder="1" applyAlignment="1" applyProtection="1"/>
    <xf numFmtId="180" fontId="9" fillId="0" borderId="25" xfId="0" applyNumberFormat="1" applyFont="1" applyFill="1" applyBorder="1" applyAlignment="1" applyProtection="1"/>
    <xf numFmtId="180" fontId="9" fillId="0" borderId="21" xfId="0" applyNumberFormat="1" applyFont="1" applyFill="1" applyBorder="1" applyAlignment="1" applyProtection="1"/>
    <xf numFmtId="180" fontId="9" fillId="0" borderId="54" xfId="0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41" fontId="5" fillId="0" borderId="83" xfId="1" applyNumberFormat="1" applyFont="1" applyBorder="1" applyAlignment="1" applyProtection="1"/>
    <xf numFmtId="177" fontId="5" fillId="0" borderId="24" xfId="1" applyNumberFormat="1" applyFont="1" applyBorder="1" applyAlignment="1" applyProtection="1"/>
    <xf numFmtId="41" fontId="5" fillId="0" borderId="68" xfId="1" applyNumberFormat="1" applyFont="1" applyBorder="1" applyAlignment="1" applyProtection="1"/>
    <xf numFmtId="41" fontId="5" fillId="0" borderId="39" xfId="1" applyNumberFormat="1" applyFont="1" applyBorder="1" applyAlignment="1" applyProtection="1"/>
    <xf numFmtId="41" fontId="5" fillId="0" borderId="20" xfId="1" applyNumberFormat="1" applyFont="1" applyBorder="1" applyAlignment="1" applyProtection="1"/>
    <xf numFmtId="41" fontId="5" fillId="0" borderId="16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84" xfId="1" applyNumberFormat="1" applyFont="1" applyBorder="1" applyAlignment="1" applyProtection="1"/>
    <xf numFmtId="41" fontId="5" fillId="0" borderId="55" xfId="1" applyNumberFormat="1" applyFont="1" applyBorder="1" applyAlignment="1" applyProtection="1"/>
    <xf numFmtId="41" fontId="9" fillId="0" borderId="72" xfId="0" applyNumberFormat="1" applyFont="1" applyBorder="1" applyAlignment="1" applyProtection="1">
      <alignment shrinkToFit="1"/>
    </xf>
    <xf numFmtId="41" fontId="9" fillId="0" borderId="22" xfId="1" applyNumberFormat="1" applyFont="1" applyBorder="1" applyAlignment="1" applyProtection="1">
      <alignment shrinkToFit="1"/>
    </xf>
    <xf numFmtId="41" fontId="9" fillId="0" borderId="74" xfId="0" applyNumberFormat="1" applyFont="1" applyBorder="1" applyAlignment="1" applyProtection="1">
      <alignment shrinkToFit="1"/>
    </xf>
    <xf numFmtId="41" fontId="9" fillId="0" borderId="87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>
      <alignment shrinkToFit="1"/>
    </xf>
    <xf numFmtId="41" fontId="9" fillId="0" borderId="20" xfId="1" applyNumberFormat="1" applyFont="1" applyBorder="1" applyAlignment="1" applyProtection="1">
      <alignment shrinkToFit="1"/>
    </xf>
    <xf numFmtId="41" fontId="9" fillId="0" borderId="75" xfId="1" applyNumberFormat="1" applyFont="1" applyBorder="1" applyAlignment="1" applyProtection="1">
      <alignment shrinkToFit="1"/>
    </xf>
    <xf numFmtId="41" fontId="9" fillId="0" borderId="22" xfId="0" applyNumberFormat="1" applyFont="1" applyBorder="1" applyAlignment="1" applyProtection="1">
      <alignment shrinkToFit="1"/>
    </xf>
    <xf numFmtId="41" fontId="9" fillId="0" borderId="12" xfId="1" applyNumberFormat="1" applyFont="1" applyBorder="1" applyAlignment="1" applyProtection="1">
      <alignment shrinkToFit="1"/>
    </xf>
    <xf numFmtId="41" fontId="9" fillId="0" borderId="76" xfId="1" applyNumberFormat="1" applyFont="1" applyBorder="1" applyAlignment="1" applyProtection="1">
      <alignment shrinkToFit="1"/>
    </xf>
    <xf numFmtId="41" fontId="9" fillId="0" borderId="89" xfId="0" applyNumberFormat="1" applyFont="1" applyBorder="1" applyAlignment="1" applyProtection="1">
      <alignment shrinkToFit="1"/>
    </xf>
    <xf numFmtId="41" fontId="9" fillId="0" borderId="88" xfId="0" applyNumberFormat="1" applyFont="1" applyBorder="1" applyAlignment="1" applyProtection="1">
      <alignment shrinkToFit="1"/>
    </xf>
    <xf numFmtId="41" fontId="9" fillId="0" borderId="55" xfId="1" applyNumberFormat="1" applyFont="1" applyBorder="1" applyAlignment="1" applyProtection="1">
      <alignment shrinkToFit="1"/>
    </xf>
    <xf numFmtId="41" fontId="9" fillId="0" borderId="90" xfId="0" applyNumberFormat="1" applyFont="1" applyBorder="1" applyAlignment="1" applyProtection="1">
      <alignment shrinkToFit="1"/>
    </xf>
    <xf numFmtId="41" fontId="9" fillId="0" borderId="54" xfId="0" applyNumberFormat="1" applyFont="1" applyBorder="1" applyAlignment="1" applyProtection="1">
      <alignment shrinkToFit="1"/>
    </xf>
    <xf numFmtId="41" fontId="5" fillId="0" borderId="4" xfId="1" applyNumberFormat="1" applyFont="1" applyFill="1" applyBorder="1" applyAlignment="1" applyProtection="1">
      <alignment horizontal="center"/>
    </xf>
    <xf numFmtId="41" fontId="9" fillId="0" borderId="24" xfId="1" applyNumberFormat="1" applyFont="1" applyFill="1" applyBorder="1" applyAlignment="1" applyProtection="1"/>
    <xf numFmtId="41" fontId="9" fillId="0" borderId="87" xfId="1" applyNumberFormat="1" applyFont="1" applyFill="1" applyBorder="1" applyAlignment="1" applyProtection="1"/>
    <xf numFmtId="41" fontId="9" fillId="0" borderId="83" xfId="1" applyNumberFormat="1" applyFont="1" applyFill="1" applyBorder="1" applyAlignment="1" applyProtection="1"/>
    <xf numFmtId="41" fontId="9" fillId="0" borderId="68" xfId="0" applyNumberFormat="1" applyFont="1" applyFill="1" applyBorder="1" applyAlignment="1" applyProtection="1"/>
    <xf numFmtId="41" fontId="9" fillId="0" borderId="24" xfId="0" applyNumberFormat="1" applyFont="1" applyFill="1" applyBorder="1" applyAlignment="1" applyProtection="1"/>
    <xf numFmtId="41" fontId="9" fillId="0" borderId="87" xfId="0" applyNumberFormat="1" applyFont="1" applyFill="1" applyBorder="1" applyAlignment="1" applyProtection="1"/>
    <xf numFmtId="41" fontId="9" fillId="0" borderId="65" xfId="0" applyNumberFormat="1" applyFont="1" applyBorder="1" applyAlignment="1" applyProtection="1">
      <alignment shrinkToFit="1"/>
    </xf>
    <xf numFmtId="41" fontId="9" fillId="0" borderId="91" xfId="1" applyNumberFormat="1" applyFont="1" applyBorder="1" applyAlignment="1" applyProtection="1">
      <alignment shrinkToFit="1"/>
    </xf>
    <xf numFmtId="41" fontId="9" fillId="0" borderId="92" xfId="0" applyNumberFormat="1" applyFont="1" applyBorder="1" applyAlignment="1" applyProtection="1">
      <alignment shrinkToFit="1"/>
    </xf>
    <xf numFmtId="41" fontId="9" fillId="0" borderId="93" xfId="0" applyNumberFormat="1" applyFont="1" applyBorder="1" applyAlignment="1" applyProtection="1">
      <alignment shrinkToFit="1"/>
    </xf>
    <xf numFmtId="41" fontId="9" fillId="0" borderId="61" xfId="1" applyNumberFormat="1" applyFont="1" applyBorder="1" applyAlignment="1" applyProtection="1">
      <alignment shrinkToFit="1"/>
    </xf>
    <xf numFmtId="41" fontId="9" fillId="0" borderId="86" xfId="0" applyNumberFormat="1" applyFont="1" applyBorder="1" applyAlignment="1" applyProtection="1">
      <alignment shrinkToFit="1"/>
    </xf>
    <xf numFmtId="41" fontId="9" fillId="0" borderId="73" xfId="0" applyNumberFormat="1" applyFont="1" applyBorder="1" applyAlignment="1" applyProtection="1">
      <alignment shrinkToFit="1"/>
    </xf>
    <xf numFmtId="41" fontId="9" fillId="0" borderId="81" xfId="0" applyNumberFormat="1" applyFont="1" applyBorder="1" applyAlignment="1" applyProtection="1">
      <alignment shrinkToFit="1"/>
    </xf>
    <xf numFmtId="41" fontId="9" fillId="0" borderId="94" xfId="0" applyNumberFormat="1" applyFont="1" applyBorder="1" applyAlignment="1" applyProtection="1">
      <alignment shrinkToFit="1"/>
    </xf>
    <xf numFmtId="41" fontId="9" fillId="0" borderId="49" xfId="0" applyNumberFormat="1" applyFont="1" applyBorder="1" applyAlignment="1" applyProtection="1">
      <alignment shrinkToFit="1"/>
    </xf>
    <xf numFmtId="41" fontId="9" fillId="0" borderId="95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/>
    <xf numFmtId="41" fontId="9" fillId="0" borderId="87" xfId="1" applyNumberFormat="1" applyFont="1" applyBorder="1" applyAlignment="1" applyProtection="1"/>
    <xf numFmtId="41" fontId="9" fillId="0" borderId="89" xfId="0" applyNumberFormat="1" applyFont="1" applyBorder="1" applyAlignment="1" applyProtection="1"/>
    <xf numFmtId="41" fontId="9" fillId="0" borderId="88" xfId="0" applyNumberFormat="1" applyFont="1" applyBorder="1" applyAlignment="1" applyProtection="1"/>
    <xf numFmtId="41" fontId="9" fillId="0" borderId="55" xfId="1" applyNumberFormat="1" applyFont="1" applyBorder="1" applyAlignment="1" applyProtection="1"/>
    <xf numFmtId="41" fontId="9" fillId="0" borderId="76" xfId="1" applyNumberFormat="1" applyFont="1" applyBorder="1" applyAlignment="1" applyProtection="1"/>
    <xf numFmtId="41" fontId="9" fillId="0" borderId="74" xfId="0" applyNumberFormat="1" applyFont="1" applyBorder="1" applyAlignment="1" applyProtection="1"/>
    <xf numFmtId="41" fontId="9" fillId="0" borderId="75" xfId="1" applyNumberFormat="1" applyFont="1" applyBorder="1" applyAlignment="1" applyProtection="1"/>
    <xf numFmtId="41" fontId="9" fillId="0" borderId="90" xfId="0" applyNumberFormat="1" applyFont="1" applyBorder="1" applyAlignment="1" applyProtection="1"/>
    <xf numFmtId="41" fontId="9" fillId="0" borderId="54" xfId="0" applyNumberFormat="1" applyFont="1" applyBorder="1" applyAlignment="1" applyProtection="1"/>
    <xf numFmtId="41" fontId="9" fillId="0" borderId="83" xfId="1" applyNumberFormat="1" applyFont="1" applyBorder="1" applyAlignment="1" applyProtection="1"/>
    <xf numFmtId="41" fontId="9" fillId="0" borderId="55" xfId="1" applyNumberFormat="1" applyFont="1" applyFill="1" applyBorder="1" applyAlignment="1" applyProtection="1"/>
    <xf numFmtId="41" fontId="9" fillId="0" borderId="76" xfId="1" applyNumberFormat="1" applyFont="1" applyFill="1" applyBorder="1" applyAlignment="1" applyProtection="1"/>
    <xf numFmtId="41" fontId="9" fillId="0" borderId="75" xfId="1" applyNumberFormat="1" applyFont="1" applyFill="1" applyBorder="1" applyAlignment="1" applyProtection="1"/>
    <xf numFmtId="41" fontId="9" fillId="0" borderId="20" xfId="1" applyNumberFormat="1" applyFont="1" applyBorder="1" applyAlignment="1" applyProtection="1"/>
    <xf numFmtId="41" fontId="9" fillId="0" borderId="84" xfId="1" applyNumberFormat="1" applyFont="1" applyBorder="1" applyAlignment="1" applyProtection="1"/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7" fillId="0" borderId="97" xfId="0" applyNumberFormat="1" applyFont="1" applyBorder="1" applyAlignment="1" applyProtection="1">
      <alignment shrinkToFit="1"/>
    </xf>
    <xf numFmtId="41" fontId="7" fillId="0" borderId="74" xfId="0" applyNumberFormat="1" applyFont="1" applyBorder="1" applyAlignment="1" applyProtection="1">
      <alignment shrinkToFit="1"/>
    </xf>
    <xf numFmtId="41" fontId="7" fillId="0" borderId="98" xfId="0" applyNumberFormat="1" applyFont="1" applyBorder="1" applyAlignment="1" applyProtection="1">
      <alignment shrinkToFit="1"/>
    </xf>
    <xf numFmtId="41" fontId="7" fillId="0" borderId="99" xfId="0" applyNumberFormat="1" applyFont="1" applyBorder="1" applyAlignment="1" applyProtection="1">
      <alignment shrinkToFit="1"/>
    </xf>
    <xf numFmtId="41" fontId="7" fillId="0" borderId="100" xfId="0" applyNumberFormat="1" applyFont="1" applyBorder="1" applyAlignment="1" applyProtection="1">
      <alignment shrinkToFit="1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54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41" fontId="7" fillId="0" borderId="72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/>
    <xf numFmtId="41" fontId="7" fillId="0" borderId="74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7" fillId="0" borderId="54" xfId="0" applyNumberFormat="1" applyFont="1" applyFill="1" applyBorder="1" applyAlignment="1" applyProtection="1"/>
    <xf numFmtId="41" fontId="7" fillId="0" borderId="13" xfId="0" applyNumberFormat="1" applyFont="1" applyFill="1" applyBorder="1" applyAlignment="1" applyProtection="1"/>
    <xf numFmtId="41" fontId="7" fillId="0" borderId="53" xfId="0" applyNumberFormat="1" applyFont="1" applyFill="1" applyBorder="1" applyAlignment="1" applyProtection="1"/>
    <xf numFmtId="41" fontId="5" fillId="0" borderId="66" xfId="1" applyNumberFormat="1" applyFont="1" applyBorder="1" applyAlignment="1" applyProtection="1">
      <alignment horizontal="center" vertical="center"/>
    </xf>
    <xf numFmtId="179" fontId="5" fillId="0" borderId="24" xfId="1" applyNumberFormat="1" applyFont="1" applyFill="1" applyBorder="1" applyAlignment="1" applyProtection="1">
      <alignment shrinkToFit="1"/>
    </xf>
    <xf numFmtId="179" fontId="5" fillId="0" borderId="3" xfId="1" applyNumberFormat="1" applyFont="1" applyFill="1" applyBorder="1" applyAlignment="1" applyProtection="1">
      <alignment shrinkToFit="1"/>
    </xf>
    <xf numFmtId="179" fontId="5" fillId="0" borderId="68" xfId="1" applyNumberFormat="1" applyFont="1" applyFill="1" applyBorder="1" applyAlignment="1" applyProtection="1">
      <alignment shrinkToFit="1"/>
    </xf>
    <xf numFmtId="179" fontId="5" fillId="0" borderId="39" xfId="1" applyNumberFormat="1" applyFont="1" applyFill="1" applyBorder="1" applyAlignment="1" applyProtection="1">
      <alignment shrinkToFit="1"/>
    </xf>
    <xf numFmtId="179" fontId="5" fillId="0" borderId="24" xfId="1" applyNumberFormat="1" applyFont="1" applyBorder="1" applyAlignment="1" applyProtection="1">
      <alignment shrinkToFit="1"/>
    </xf>
    <xf numFmtId="179" fontId="5" fillId="0" borderId="3" xfId="1" applyNumberFormat="1" applyFont="1" applyBorder="1" applyAlignment="1" applyProtection="1">
      <alignment shrinkToFit="1"/>
    </xf>
    <xf numFmtId="179" fontId="5" fillId="0" borderId="83" xfId="1" applyNumberFormat="1" applyFont="1" applyFill="1" applyBorder="1" applyAlignment="1" applyProtection="1">
      <alignment shrinkToFit="1"/>
    </xf>
    <xf numFmtId="179" fontId="5" fillId="0" borderId="54" xfId="1" applyNumberFormat="1" applyFont="1" applyFill="1" applyBorder="1" applyAlignment="1" applyProtection="1">
      <alignment shrinkToFit="1"/>
    </xf>
    <xf numFmtId="179" fontId="5" fillId="0" borderId="88" xfId="1" applyNumberFormat="1" applyFont="1" applyFill="1" applyBorder="1" applyAlignment="1" applyProtection="1">
      <alignment shrinkToFit="1"/>
    </xf>
    <xf numFmtId="179" fontId="5" fillId="0" borderId="11" xfId="1" applyNumberFormat="1" applyFont="1" applyFill="1" applyBorder="1" applyAlignment="1" applyProtection="1">
      <alignment shrinkToFit="1"/>
    </xf>
    <xf numFmtId="179" fontId="5" fillId="0" borderId="20" xfId="1" applyNumberFormat="1" applyFont="1" applyFill="1" applyBorder="1" applyAlignment="1" applyProtection="1">
      <alignment shrinkToFit="1"/>
    </xf>
    <xf numFmtId="179" fontId="5" fillId="0" borderId="78" xfId="1" applyNumberFormat="1" applyFont="1" applyFill="1" applyBorder="1" applyAlignment="1" applyProtection="1">
      <alignment shrinkToFit="1"/>
    </xf>
    <xf numFmtId="179" fontId="5" fillId="0" borderId="87" xfId="1" applyNumberFormat="1" applyFont="1" applyFill="1" applyBorder="1" applyAlignment="1" applyProtection="1">
      <alignment shrinkToFit="1"/>
    </xf>
    <xf numFmtId="179" fontId="5" fillId="0" borderId="25" xfId="1" applyNumberFormat="1" applyFont="1" applyFill="1" applyBorder="1" applyAlignment="1" applyProtection="1">
      <alignment shrinkToFit="1"/>
    </xf>
    <xf numFmtId="179" fontId="5" fillId="0" borderId="21" xfId="1" applyNumberFormat="1" applyFont="1" applyFill="1" applyBorder="1" applyAlignment="1" applyProtection="1">
      <alignment shrinkToFit="1"/>
    </xf>
    <xf numFmtId="179" fontId="5" fillId="0" borderId="17" xfId="1" applyNumberFormat="1" applyFont="1" applyFill="1" applyBorder="1" applyAlignment="1" applyProtection="1">
      <alignment shrinkToFit="1"/>
    </xf>
    <xf numFmtId="179" fontId="5" fillId="0" borderId="40" xfId="1" applyNumberFormat="1" applyFont="1" applyFill="1" applyBorder="1" applyAlignment="1" applyProtection="1">
      <alignment shrinkToFit="1"/>
    </xf>
    <xf numFmtId="179" fontId="5" fillId="0" borderId="55" xfId="1" applyNumberFormat="1" applyFont="1" applyFill="1" applyBorder="1" applyAlignment="1" applyProtection="1">
      <alignment shrinkToFit="1"/>
    </xf>
    <xf numFmtId="179" fontId="5" fillId="0" borderId="76" xfId="1" applyNumberFormat="1" applyFont="1" applyFill="1" applyBorder="1" applyAlignment="1" applyProtection="1">
      <alignment shrinkToFit="1"/>
    </xf>
    <xf numFmtId="179" fontId="5" fillId="0" borderId="16" xfId="1" applyNumberFormat="1" applyFont="1" applyFill="1" applyBorder="1" applyAlignment="1" applyProtection="1">
      <alignment shrinkToFit="1"/>
    </xf>
    <xf numFmtId="179" fontId="5" fillId="0" borderId="75" xfId="1" applyNumberFormat="1" applyFont="1" applyFill="1" applyBorder="1" applyAlignment="1" applyProtection="1">
      <alignment shrinkToFit="1"/>
    </xf>
    <xf numFmtId="179" fontId="5" fillId="0" borderId="84" xfId="1" applyNumberFormat="1" applyFont="1" applyFill="1" applyBorder="1" applyAlignment="1" applyProtection="1">
      <alignment shrinkToFit="1"/>
    </xf>
    <xf numFmtId="179" fontId="5" fillId="0" borderId="85" xfId="1" applyNumberFormat="1" applyFont="1" applyFill="1" applyBorder="1" applyAlignment="1" applyProtection="1">
      <alignment shrinkToFit="1"/>
    </xf>
    <xf numFmtId="179" fontId="5" fillId="0" borderId="4" xfId="1" applyNumberFormat="1" applyFont="1" applyFill="1" applyBorder="1" applyAlignment="1" applyProtection="1">
      <alignment shrinkToFit="1"/>
    </xf>
    <xf numFmtId="179" fontId="5" fillId="0" borderId="82" xfId="1" applyNumberFormat="1" applyFont="1" applyFill="1" applyBorder="1" applyAlignment="1" applyProtection="1">
      <alignment shrinkToFit="1"/>
    </xf>
    <xf numFmtId="41" fontId="5" fillId="0" borderId="101" xfId="1" applyNumberFormat="1" applyFont="1" applyFill="1" applyBorder="1" applyAlignment="1" applyProtection="1"/>
    <xf numFmtId="41" fontId="5" fillId="0" borderId="102" xfId="1" applyNumberFormat="1" applyFont="1" applyFill="1" applyBorder="1" applyAlignment="1" applyProtection="1"/>
    <xf numFmtId="41" fontId="5" fillId="0" borderId="103" xfId="0" applyNumberFormat="1" applyFont="1" applyFill="1" applyBorder="1" applyAlignment="1" applyProtection="1">
      <alignment shrinkToFit="1"/>
    </xf>
    <xf numFmtId="41" fontId="5" fillId="0" borderId="73" xfId="0" applyNumberFormat="1" applyFont="1" applyFill="1" applyBorder="1" applyAlignment="1" applyProtection="1">
      <alignment shrinkToFit="1"/>
    </xf>
    <xf numFmtId="41" fontId="5" fillId="0" borderId="104" xfId="1" applyNumberFormat="1" applyFont="1" applyFill="1" applyBorder="1" applyAlignment="1" applyProtection="1"/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view="pageBreakPreview" zoomScale="60" zoomScaleNormal="10" workbookViewId="0">
      <pane ySplit="5" topLeftCell="A6" activePane="bottomLeft" state="frozen"/>
      <selection pane="bottomLeft" activeCell="E13" sqref="E13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customWidth="1"/>
    <col min="18" max="18" width="21.125" style="1" customWidth="1"/>
    <col min="19" max="20" width="15.625" style="1" customWidth="1"/>
    <col min="21" max="21" width="21.1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105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05" t="s">
        <v>16</v>
      </c>
      <c r="F4" s="105" t="s">
        <v>17</v>
      </c>
      <c r="G4" s="106" t="s">
        <v>15</v>
      </c>
      <c r="H4" s="106" t="s">
        <v>16</v>
      </c>
      <c r="I4" s="106" t="s">
        <v>17</v>
      </c>
      <c r="J4" s="106" t="s">
        <v>15</v>
      </c>
      <c r="K4" s="106" t="s">
        <v>16</v>
      </c>
      <c r="L4" s="106" t="s">
        <v>17</v>
      </c>
      <c r="M4" s="106" t="s">
        <v>15</v>
      </c>
      <c r="N4" s="106" t="s">
        <v>16</v>
      </c>
      <c r="O4" s="106" t="s">
        <v>17</v>
      </c>
      <c r="P4" s="106" t="s">
        <v>15</v>
      </c>
      <c r="Q4" s="106" t="s">
        <v>16</v>
      </c>
      <c r="R4" s="106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6" t="s">
        <v>15</v>
      </c>
      <c r="Z4" s="106" t="s">
        <v>16</v>
      </c>
      <c r="AA4" s="106" t="s">
        <v>17</v>
      </c>
      <c r="AB4" s="273" t="s">
        <v>15</v>
      </c>
      <c r="AC4" s="106" t="s">
        <v>16</v>
      </c>
      <c r="AD4" s="106" t="s">
        <v>17</v>
      </c>
      <c r="AE4" s="106" t="s">
        <v>15</v>
      </c>
      <c r="AF4" s="106" t="s">
        <v>16</v>
      </c>
      <c r="AG4" s="106" t="s">
        <v>17</v>
      </c>
      <c r="AH4" s="106" t="s">
        <v>15</v>
      </c>
      <c r="AI4" s="106" t="s">
        <v>16</v>
      </c>
      <c r="AJ4" s="106" t="s">
        <v>17</v>
      </c>
      <c r="AK4" s="106" t="s">
        <v>15</v>
      </c>
      <c r="AL4" s="106" t="s">
        <v>16</v>
      </c>
      <c r="AM4" s="106" t="s">
        <v>17</v>
      </c>
      <c r="AN4" s="106" t="s">
        <v>15</v>
      </c>
      <c r="AO4" s="106" t="s">
        <v>16</v>
      </c>
      <c r="AP4" s="106" t="s">
        <v>17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98" t="s">
        <v>19</v>
      </c>
      <c r="F5" s="98" t="s">
        <v>20</v>
      </c>
      <c r="G5" s="97" t="s">
        <v>18</v>
      </c>
      <c r="H5" s="97" t="s">
        <v>19</v>
      </c>
      <c r="I5" s="97" t="s">
        <v>20</v>
      </c>
      <c r="J5" s="97" t="s">
        <v>18</v>
      </c>
      <c r="K5" s="97" t="s">
        <v>19</v>
      </c>
      <c r="L5" s="97" t="s">
        <v>20</v>
      </c>
      <c r="M5" s="97" t="s">
        <v>18</v>
      </c>
      <c r="N5" s="97" t="s">
        <v>19</v>
      </c>
      <c r="O5" s="97" t="s">
        <v>20</v>
      </c>
      <c r="P5" s="97" t="s">
        <v>18</v>
      </c>
      <c r="Q5" s="97" t="s">
        <v>19</v>
      </c>
      <c r="R5" s="97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97" t="s">
        <v>18</v>
      </c>
      <c r="Z5" s="97" t="s">
        <v>19</v>
      </c>
      <c r="AA5" s="97" t="s">
        <v>20</v>
      </c>
      <c r="AB5" s="274" t="s">
        <v>18</v>
      </c>
      <c r="AC5" s="97" t="s">
        <v>19</v>
      </c>
      <c r="AD5" s="97" t="s">
        <v>20</v>
      </c>
      <c r="AE5" s="97" t="s">
        <v>18</v>
      </c>
      <c r="AF5" s="97" t="s">
        <v>19</v>
      </c>
      <c r="AG5" s="97" t="s">
        <v>20</v>
      </c>
      <c r="AH5" s="97" t="s">
        <v>18</v>
      </c>
      <c r="AI5" s="97" t="s">
        <v>19</v>
      </c>
      <c r="AJ5" s="97" t="s">
        <v>20</v>
      </c>
      <c r="AK5" s="97" t="s">
        <v>18</v>
      </c>
      <c r="AL5" s="97" t="s">
        <v>19</v>
      </c>
      <c r="AM5" s="97" t="s">
        <v>20</v>
      </c>
      <c r="AN5" s="97" t="s">
        <v>18</v>
      </c>
      <c r="AO5" s="97" t="s">
        <v>19</v>
      </c>
      <c r="AP5" s="97" t="s">
        <v>20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10">
        <f>SUM('1月:12月'!D6)</f>
        <v>0</v>
      </c>
      <c r="E6" s="110">
        <f>SUM('1月:12月'!E6)</f>
        <v>76.405000000000001</v>
      </c>
      <c r="F6" s="110">
        <f>SUM('1月:12月'!F6)</f>
        <v>57267.151024890292</v>
      </c>
      <c r="G6" s="110">
        <f>SUM('1月:12月'!G6)</f>
        <v>2</v>
      </c>
      <c r="H6" s="110">
        <f>SUM('1月:12月'!H6)</f>
        <v>127.458</v>
      </c>
      <c r="I6" s="110">
        <f>SUM('1月:12月'!I6)</f>
        <v>94574.066999999995</v>
      </c>
      <c r="J6" s="110">
        <f>SUM('1月:12月'!J6)</f>
        <v>2</v>
      </c>
      <c r="K6" s="110">
        <f>SUM('1月:12月'!K6)</f>
        <v>203.863</v>
      </c>
      <c r="L6" s="110">
        <f>SUM('1月:12月'!L6)</f>
        <v>151841.21802489029</v>
      </c>
      <c r="M6" s="110">
        <f>SUM('1月:12月'!M6)</f>
        <v>50</v>
      </c>
      <c r="N6" s="110">
        <f>SUM('1月:12月'!N6)</f>
        <v>1575.5225</v>
      </c>
      <c r="O6" s="110">
        <f>SUM('1月:12月'!O6)</f>
        <v>557639.74099999992</v>
      </c>
      <c r="P6" s="110">
        <f>SUM('1月:12月'!P6)</f>
        <v>32</v>
      </c>
      <c r="Q6" s="110">
        <f>SUM('1月:12月'!Q6)</f>
        <v>2281.0750000000003</v>
      </c>
      <c r="R6" s="110">
        <f>SUM('1月:12月'!R6)</f>
        <v>653782.43099999998</v>
      </c>
      <c r="S6" s="110">
        <f>SUM('1月:12月'!S6)</f>
        <v>0</v>
      </c>
      <c r="T6" s="110">
        <f>SUM('1月:12月'!T6)</f>
        <v>0</v>
      </c>
      <c r="U6" s="110">
        <f>SUM('1月:12月'!U6)</f>
        <v>0</v>
      </c>
      <c r="V6" s="110">
        <f>SUM('1月:12月'!V6)</f>
        <v>32</v>
      </c>
      <c r="W6" s="110">
        <f>SUM('1月:12月'!W6)</f>
        <v>2281.0750000000003</v>
      </c>
      <c r="X6" s="110">
        <f>SUM('1月:12月'!X6)</f>
        <v>653782.43099999998</v>
      </c>
      <c r="Y6" s="110">
        <f>SUM('1月:12月'!Y6)</f>
        <v>1</v>
      </c>
      <c r="Z6" s="110">
        <f>SUM('1月:12月'!Z6)</f>
        <v>60.171999999999997</v>
      </c>
      <c r="AA6" s="110">
        <f>SUM('1月:12月'!AA6)</f>
        <v>17471.856</v>
      </c>
      <c r="AB6" s="275">
        <f>SUM('1月:12月'!AB6)</f>
        <v>1</v>
      </c>
      <c r="AC6" s="110">
        <f>SUM('1月:12月'!AC6)</f>
        <v>1.0999999999999999E-2</v>
      </c>
      <c r="AD6" s="110">
        <f>SUM('1月:12月'!AD6)</f>
        <v>6.5339999999999998</v>
      </c>
      <c r="AE6" s="110">
        <f>SUM('1月:12月'!AE6)</f>
        <v>0</v>
      </c>
      <c r="AF6" s="110">
        <f>SUM('1月:12月'!AF6)</f>
        <v>0</v>
      </c>
      <c r="AG6" s="110">
        <f>SUM('1月:12月'!AG6)</f>
        <v>0</v>
      </c>
      <c r="AH6" s="110">
        <f>SUM('1月:12月'!AH6)</f>
        <v>0</v>
      </c>
      <c r="AI6" s="110">
        <f>SUM('1月:12月'!AI6)</f>
        <v>0</v>
      </c>
      <c r="AJ6" s="110">
        <f>SUM('1月:12月'!AJ6)</f>
        <v>0</v>
      </c>
      <c r="AK6" s="110">
        <f>SUM('1月:12月'!AK6)</f>
        <v>0</v>
      </c>
      <c r="AL6" s="110">
        <f>SUM('1月:12月'!AL6)</f>
        <v>0</v>
      </c>
      <c r="AM6" s="110">
        <f>SUM('1月:12月'!AM6)</f>
        <v>0</v>
      </c>
      <c r="AN6" s="110">
        <f>SUM('1月:12月'!AN6)</f>
        <v>0</v>
      </c>
      <c r="AO6" s="110">
        <f>SUM('1月:12月'!AO6)</f>
        <v>0</v>
      </c>
      <c r="AP6" s="110">
        <f>SUM('1月:12月'!AP6)</f>
        <v>0</v>
      </c>
      <c r="AQ6" s="107">
        <f>SUM(J6,M6,V6,Y6,AB6,AE6,AH6,AK6,AN6)</f>
        <v>86</v>
      </c>
      <c r="AR6" s="107">
        <f t="shared" ref="AR6:AS7" si="0">SUM(K6,N6,W6,Z6,AC6,AF6,AI6,AL6,AO6)</f>
        <v>4120.6435000000001</v>
      </c>
      <c r="AS6" s="107">
        <f t="shared" si="0"/>
        <v>1380741.7800248901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41">
        <f>SUM('1月:12月'!D7)</f>
        <v>25</v>
      </c>
      <c r="E7" s="41">
        <f>SUM('1月:12月'!E7)</f>
        <v>872.15899999999999</v>
      </c>
      <c r="F7" s="41">
        <f>SUM('1月:12月'!F7)</f>
        <v>948064.46980180906</v>
      </c>
      <c r="G7" s="41">
        <f>SUM('1月:12月'!G7)</f>
        <v>15</v>
      </c>
      <c r="H7" s="41">
        <f>SUM('1月:12月'!H7)</f>
        <v>686.54899999999998</v>
      </c>
      <c r="I7" s="41">
        <f>SUM('1月:12月'!I7)</f>
        <v>703575.17299999995</v>
      </c>
      <c r="J7" s="41">
        <f>SUM('1月:12月'!J7)</f>
        <v>40</v>
      </c>
      <c r="K7" s="41">
        <f>SUM('1月:12月'!K7)</f>
        <v>1558.7080000000001</v>
      </c>
      <c r="L7" s="41">
        <f>SUM('1月:12月'!L7)</f>
        <v>1651639.6428018089</v>
      </c>
      <c r="M7" s="41">
        <f>SUM('1月:12月'!M7)</f>
        <v>178</v>
      </c>
      <c r="N7" s="41">
        <f>SUM('1月:12月'!N7)</f>
        <v>7907.5706999999993</v>
      </c>
      <c r="O7" s="41">
        <f>SUM('1月:12月'!O7)</f>
        <v>2878357.3849999998</v>
      </c>
      <c r="P7" s="41">
        <f>SUM('1月:12月'!P7)</f>
        <v>86</v>
      </c>
      <c r="Q7" s="41">
        <f>SUM('1月:12月'!Q7)</f>
        <v>5712.44</v>
      </c>
      <c r="R7" s="41">
        <f>SUM('1月:12月'!R7)</f>
        <v>1639360.621</v>
      </c>
      <c r="S7" s="41">
        <f>SUM('1月:12月'!S7)</f>
        <v>0</v>
      </c>
      <c r="T7" s="41">
        <f>SUM('1月:12月'!T7)</f>
        <v>0</v>
      </c>
      <c r="U7" s="41">
        <f>SUM('1月:12月'!U7)</f>
        <v>0</v>
      </c>
      <c r="V7" s="41">
        <f>SUM('1月:12月'!V7)</f>
        <v>86</v>
      </c>
      <c r="W7" s="41">
        <f>SUM('1月:12月'!W7)</f>
        <v>5712.44</v>
      </c>
      <c r="X7" s="41">
        <f>SUM('1月:12月'!X7)</f>
        <v>1639360.621</v>
      </c>
      <c r="Y7" s="41">
        <f>SUM('1月:12月'!Y7)</f>
        <v>3</v>
      </c>
      <c r="Z7" s="41">
        <f>SUM('1月:12月'!Z7)</f>
        <v>435.827</v>
      </c>
      <c r="AA7" s="41">
        <f>SUM('1月:12月'!AA7)</f>
        <v>119629.753</v>
      </c>
      <c r="AB7" s="276">
        <f>SUM('1月:12月'!AB7)</f>
        <v>0</v>
      </c>
      <c r="AC7" s="41">
        <f>SUM('1月:12月'!AC7)</f>
        <v>0</v>
      </c>
      <c r="AD7" s="41">
        <f>SUM('1月:12月'!AD7)</f>
        <v>0</v>
      </c>
      <c r="AE7" s="41">
        <f>SUM('1月:12月'!AE7)</f>
        <v>0</v>
      </c>
      <c r="AF7" s="41">
        <f>SUM('1月:12月'!AF7)</f>
        <v>0</v>
      </c>
      <c r="AG7" s="41">
        <f>SUM('1月:12月'!AG7)</f>
        <v>0</v>
      </c>
      <c r="AH7" s="41">
        <f>SUM('1月:12月'!AH7)</f>
        <v>0</v>
      </c>
      <c r="AI7" s="41">
        <f>SUM('1月:12月'!AI7)</f>
        <v>0</v>
      </c>
      <c r="AJ7" s="41">
        <f>SUM('1月:12月'!AJ7)</f>
        <v>0</v>
      </c>
      <c r="AK7" s="41">
        <f>SUM('1月:12月'!AK7)</f>
        <v>0</v>
      </c>
      <c r="AL7" s="41">
        <f>SUM('1月:12月'!AL7)</f>
        <v>0</v>
      </c>
      <c r="AM7" s="41">
        <f>SUM('1月:12月'!AM7)</f>
        <v>0</v>
      </c>
      <c r="AN7" s="41">
        <f>SUM('1月:12月'!AN7)</f>
        <v>0</v>
      </c>
      <c r="AO7" s="41">
        <f>SUM('1月:12月'!AO7)</f>
        <v>0</v>
      </c>
      <c r="AP7" s="41">
        <f>SUM('1月:12月'!AP7)</f>
        <v>0</v>
      </c>
      <c r="AQ7" s="45">
        <f>SUM(J7,M7,V7,Y7,AB7,AE7,AH7,AK7,AN7)</f>
        <v>307</v>
      </c>
      <c r="AR7" s="45">
        <f>SUM(K7,N7,W7,Z7,AC7,AF7,AI7,AL7,AO7)</f>
        <v>15614.545699999997</v>
      </c>
      <c r="AS7" s="45">
        <f t="shared" si="0"/>
        <v>6288987.4018018087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10">
        <f>SUM('1月:12月'!D8)</f>
        <v>0</v>
      </c>
      <c r="E8" s="110">
        <f>SUM('1月:12月'!E8)</f>
        <v>0</v>
      </c>
      <c r="F8" s="110">
        <f>SUM('1月:12月'!F8)</f>
        <v>0</v>
      </c>
      <c r="G8" s="110">
        <f>SUM('1月:12月'!G8)</f>
        <v>0</v>
      </c>
      <c r="H8" s="110">
        <f>SUM('1月:12月'!H8)</f>
        <v>0</v>
      </c>
      <c r="I8" s="110">
        <f>SUM('1月:12月'!I8)</f>
        <v>0</v>
      </c>
      <c r="J8" s="110">
        <f>SUM('1月:12月'!J8)</f>
        <v>0</v>
      </c>
      <c r="K8" s="110">
        <f>SUM('1月:12月'!K8)</f>
        <v>0</v>
      </c>
      <c r="L8" s="110">
        <f>SUM('1月:12月'!L8)</f>
        <v>0</v>
      </c>
      <c r="M8" s="110">
        <f>SUM('1月:12月'!M8)</f>
        <v>16</v>
      </c>
      <c r="N8" s="110">
        <f>SUM('1月:12月'!N8)</f>
        <v>1571.6570000000002</v>
      </c>
      <c r="O8" s="110">
        <f>SUM('1月:12月'!O8)</f>
        <v>132894.65299999999</v>
      </c>
      <c r="P8" s="110">
        <f>SUM('1月:12月'!P8)</f>
        <v>39</v>
      </c>
      <c r="Q8" s="110">
        <f>SUM('1月:12月'!Q8)</f>
        <v>5941.4229999999998</v>
      </c>
      <c r="R8" s="110">
        <f>SUM('1月:12月'!R8)</f>
        <v>485138.54800000001</v>
      </c>
      <c r="S8" s="110">
        <f>SUM('1月:12月'!S8)</f>
        <v>0</v>
      </c>
      <c r="T8" s="110">
        <f>SUM('1月:12月'!T8)</f>
        <v>0</v>
      </c>
      <c r="U8" s="110">
        <f>SUM('1月:12月'!U8)</f>
        <v>0</v>
      </c>
      <c r="V8" s="110">
        <f>SUM('1月:12月'!V8)</f>
        <v>39</v>
      </c>
      <c r="W8" s="110">
        <f>SUM('1月:12月'!W8)</f>
        <v>5941.4229999999998</v>
      </c>
      <c r="X8" s="110">
        <f>SUM('1月:12月'!X8)</f>
        <v>485138.54800000001</v>
      </c>
      <c r="Y8" s="110">
        <f>SUM('1月:12月'!Y8)</f>
        <v>0</v>
      </c>
      <c r="Z8" s="110">
        <f>SUM('1月:12月'!Z8)</f>
        <v>0</v>
      </c>
      <c r="AA8" s="110">
        <f>SUM('1月:12月'!AA8)</f>
        <v>0</v>
      </c>
      <c r="AB8" s="275">
        <f>SUM('1月:12月'!AB8)</f>
        <v>0</v>
      </c>
      <c r="AC8" s="110">
        <f>SUM('1月:12月'!AC8)</f>
        <v>0</v>
      </c>
      <c r="AD8" s="110">
        <f>SUM('1月:12月'!AD8)</f>
        <v>0</v>
      </c>
      <c r="AE8" s="110">
        <f>SUM('1月:12月'!AE8)</f>
        <v>0</v>
      </c>
      <c r="AF8" s="110">
        <f>SUM('1月:12月'!AF8)</f>
        <v>0</v>
      </c>
      <c r="AG8" s="110">
        <f>SUM('1月:12月'!AG8)</f>
        <v>0</v>
      </c>
      <c r="AH8" s="110">
        <f>SUM('1月:12月'!AH8)</f>
        <v>0</v>
      </c>
      <c r="AI8" s="110">
        <f>SUM('1月:12月'!AI8)</f>
        <v>0</v>
      </c>
      <c r="AJ8" s="110">
        <f>SUM('1月:12月'!AJ8)</f>
        <v>0</v>
      </c>
      <c r="AK8" s="110">
        <f>SUM('1月:12月'!AK8)</f>
        <v>0</v>
      </c>
      <c r="AL8" s="110">
        <f>SUM('1月:12月'!AL8)</f>
        <v>0</v>
      </c>
      <c r="AM8" s="110">
        <f>SUM('1月:12月'!AM8)</f>
        <v>0</v>
      </c>
      <c r="AN8" s="110">
        <f>SUM('1月:12月'!AN8)</f>
        <v>0</v>
      </c>
      <c r="AO8" s="110">
        <f>SUM('1月:12月'!AO8)</f>
        <v>0</v>
      </c>
      <c r="AP8" s="110">
        <f>SUM('1月:12月'!AP8)</f>
        <v>0</v>
      </c>
      <c r="AQ8" s="107">
        <f t="shared" ref="AQ8:AQ57" si="1">SUM(J8,M8,V8,Y8,AB8,AE8,AH8,AK8,AN8)</f>
        <v>55</v>
      </c>
      <c r="AR8" s="107">
        <f t="shared" ref="AR8:AR57" si="2">SUM(K8,N8,W8,Z8,AC8,AF8,AI8,AL8,AO8)</f>
        <v>7513.08</v>
      </c>
      <c r="AS8" s="107">
        <f t="shared" ref="AS8:AS57" si="3">SUM(L8,O8,X8,AA8,AD8,AG8,AJ8,AM8,AP8)</f>
        <v>618033.201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41">
        <f>SUM('1月:12月'!D9)</f>
        <v>33</v>
      </c>
      <c r="E9" s="41">
        <f>SUM('1月:12月'!E9)</f>
        <v>5595.4059999999999</v>
      </c>
      <c r="F9" s="41">
        <f>SUM('1月:12月'!F9)</f>
        <v>454262.77933428681</v>
      </c>
      <c r="G9" s="41">
        <f>SUM('1月:12月'!G9)</f>
        <v>2</v>
      </c>
      <c r="H9" s="41">
        <f>SUM('1月:12月'!H9)</f>
        <v>254.137</v>
      </c>
      <c r="I9" s="41">
        <f>SUM('1月:12月'!I9)</f>
        <v>23354.633000000002</v>
      </c>
      <c r="J9" s="41">
        <f>SUM('1月:12月'!J9)</f>
        <v>35</v>
      </c>
      <c r="K9" s="41">
        <f>SUM('1月:12月'!K9)</f>
        <v>5849.5429999999997</v>
      </c>
      <c r="L9" s="41">
        <f>SUM('1月:12月'!L9)</f>
        <v>477617.41233428684</v>
      </c>
      <c r="M9" s="41">
        <f>SUM('1月:12月'!M9)</f>
        <v>140</v>
      </c>
      <c r="N9" s="41">
        <f>SUM('1月:12月'!N9)</f>
        <v>16392.887999999999</v>
      </c>
      <c r="O9" s="41">
        <f>SUM('1月:12月'!O9)</f>
        <v>1424029.733</v>
      </c>
      <c r="P9" s="41">
        <f>SUM('1月:12月'!P9)</f>
        <v>414</v>
      </c>
      <c r="Q9" s="41">
        <f>SUM('1月:12月'!Q9)</f>
        <v>53707.290999999997</v>
      </c>
      <c r="R9" s="41">
        <f>SUM('1月:12月'!R9)</f>
        <v>3960787.0440000002</v>
      </c>
      <c r="S9" s="41">
        <f>SUM('1月:12月'!S9)</f>
        <v>0</v>
      </c>
      <c r="T9" s="41">
        <f>SUM('1月:12月'!T9)</f>
        <v>0</v>
      </c>
      <c r="U9" s="41">
        <f>SUM('1月:12月'!U9)</f>
        <v>0</v>
      </c>
      <c r="V9" s="41">
        <f>SUM('1月:12月'!V9)</f>
        <v>414</v>
      </c>
      <c r="W9" s="41">
        <f>SUM('1月:12月'!W9)</f>
        <v>53707.290999999997</v>
      </c>
      <c r="X9" s="41">
        <f>SUM('1月:12月'!X9)</f>
        <v>3960787.0440000002</v>
      </c>
      <c r="Y9" s="41">
        <f>SUM('1月:12月'!Y9)</f>
        <v>2</v>
      </c>
      <c r="Z9" s="41">
        <f>SUM('1月:12月'!Z9)</f>
        <v>271.601</v>
      </c>
      <c r="AA9" s="41">
        <f>SUM('1月:12月'!AA9)</f>
        <v>15338.212</v>
      </c>
      <c r="AB9" s="276">
        <f>SUM('1月:12月'!AB9)</f>
        <v>0</v>
      </c>
      <c r="AC9" s="41">
        <f>SUM('1月:12月'!AC9)</f>
        <v>0</v>
      </c>
      <c r="AD9" s="41">
        <f>SUM('1月:12月'!AD9)</f>
        <v>0</v>
      </c>
      <c r="AE9" s="41">
        <f>SUM('1月:12月'!AE9)</f>
        <v>0</v>
      </c>
      <c r="AF9" s="41">
        <f>SUM('1月:12月'!AF9)</f>
        <v>0</v>
      </c>
      <c r="AG9" s="41">
        <f>SUM('1月:12月'!AG9)</f>
        <v>0</v>
      </c>
      <c r="AH9" s="41">
        <f>SUM('1月:12月'!AH9)</f>
        <v>0</v>
      </c>
      <c r="AI9" s="41">
        <f>SUM('1月:12月'!AI9)</f>
        <v>0</v>
      </c>
      <c r="AJ9" s="41">
        <f>SUM('1月:12月'!AJ9)</f>
        <v>0</v>
      </c>
      <c r="AK9" s="41">
        <f>SUM('1月:12月'!AK9)</f>
        <v>0</v>
      </c>
      <c r="AL9" s="41">
        <f>SUM('1月:12月'!AL9)</f>
        <v>0</v>
      </c>
      <c r="AM9" s="41">
        <f>SUM('1月:12月'!AM9)</f>
        <v>0</v>
      </c>
      <c r="AN9" s="41">
        <f>SUM('1月:12月'!AN9)</f>
        <v>0</v>
      </c>
      <c r="AO9" s="41">
        <f>SUM('1月:12月'!AO9)</f>
        <v>0</v>
      </c>
      <c r="AP9" s="41">
        <f>SUM('1月:12月'!AP9)</f>
        <v>0</v>
      </c>
      <c r="AQ9" s="45">
        <f t="shared" si="1"/>
        <v>591</v>
      </c>
      <c r="AR9" s="45">
        <f t="shared" si="2"/>
        <v>76221.322999999989</v>
      </c>
      <c r="AS9" s="45">
        <f t="shared" si="3"/>
        <v>5877772.4013342876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10">
        <f>SUM('1月:12月'!D10)</f>
        <v>0</v>
      </c>
      <c r="E10" s="110">
        <f>SUM('1月:12月'!E10)</f>
        <v>0</v>
      </c>
      <c r="F10" s="110">
        <f>SUM('1月:12月'!F10)</f>
        <v>0</v>
      </c>
      <c r="G10" s="110">
        <f>SUM('1月:12月'!G10)</f>
        <v>0</v>
      </c>
      <c r="H10" s="110">
        <f>SUM('1月:12月'!H10)</f>
        <v>0</v>
      </c>
      <c r="I10" s="110">
        <f>SUM('1月:12月'!I10)</f>
        <v>0</v>
      </c>
      <c r="J10" s="110">
        <f>SUM('1月:12月'!J10)</f>
        <v>0</v>
      </c>
      <c r="K10" s="110">
        <f>SUM('1月:12月'!K10)</f>
        <v>0</v>
      </c>
      <c r="L10" s="110">
        <f>SUM('1月:12月'!L10)</f>
        <v>0</v>
      </c>
      <c r="M10" s="110">
        <f>SUM('1月:12月'!M10)</f>
        <v>0</v>
      </c>
      <c r="N10" s="110">
        <f>SUM('1月:12月'!N10)</f>
        <v>0</v>
      </c>
      <c r="O10" s="110">
        <f>SUM('1月:12月'!O10)</f>
        <v>0</v>
      </c>
      <c r="P10" s="110">
        <f>SUM('1月:12月'!P10)</f>
        <v>0</v>
      </c>
      <c r="Q10" s="110">
        <f>SUM('1月:12月'!Q10)</f>
        <v>0</v>
      </c>
      <c r="R10" s="110">
        <f>SUM('1月:12月'!R10)</f>
        <v>0</v>
      </c>
      <c r="S10" s="110">
        <f>SUM('1月:12月'!S10)</f>
        <v>0</v>
      </c>
      <c r="T10" s="110">
        <f>SUM('1月:12月'!T10)</f>
        <v>0</v>
      </c>
      <c r="U10" s="110">
        <f>SUM('1月:12月'!U10)</f>
        <v>0</v>
      </c>
      <c r="V10" s="110">
        <f>SUM('1月:12月'!V10)</f>
        <v>0</v>
      </c>
      <c r="W10" s="110">
        <f>SUM('1月:12月'!W10)</f>
        <v>0</v>
      </c>
      <c r="X10" s="110">
        <f>SUM('1月:12月'!X10)</f>
        <v>0</v>
      </c>
      <c r="Y10" s="110">
        <f>SUM('1月:12月'!Y10)</f>
        <v>0</v>
      </c>
      <c r="Z10" s="110">
        <f>SUM('1月:12月'!Z10)</f>
        <v>0</v>
      </c>
      <c r="AA10" s="110">
        <f>SUM('1月:12月'!AA10)</f>
        <v>0</v>
      </c>
      <c r="AB10" s="275">
        <f>SUM('1月:12月'!AB10)</f>
        <v>0</v>
      </c>
      <c r="AC10" s="110">
        <f>SUM('1月:12月'!AC10)</f>
        <v>0</v>
      </c>
      <c r="AD10" s="110">
        <f>SUM('1月:12月'!AD10)</f>
        <v>0</v>
      </c>
      <c r="AE10" s="110">
        <f>SUM('1月:12月'!AE10)</f>
        <v>0</v>
      </c>
      <c r="AF10" s="110">
        <f>SUM('1月:12月'!AF10)</f>
        <v>0</v>
      </c>
      <c r="AG10" s="110">
        <f>SUM('1月:12月'!AG10)</f>
        <v>0</v>
      </c>
      <c r="AH10" s="110">
        <f>SUM('1月:12月'!AH10)</f>
        <v>0</v>
      </c>
      <c r="AI10" s="110">
        <f>SUM('1月:12月'!AI10)</f>
        <v>0</v>
      </c>
      <c r="AJ10" s="110">
        <f>SUM('1月:12月'!AJ10)</f>
        <v>0</v>
      </c>
      <c r="AK10" s="110">
        <f>SUM('1月:12月'!AK10)</f>
        <v>0</v>
      </c>
      <c r="AL10" s="110">
        <f>SUM('1月:12月'!AL10)</f>
        <v>0</v>
      </c>
      <c r="AM10" s="110">
        <f>SUM('1月:12月'!AM10)</f>
        <v>0</v>
      </c>
      <c r="AN10" s="110">
        <f>SUM('1月:12月'!AN10)</f>
        <v>0</v>
      </c>
      <c r="AO10" s="110">
        <f>SUM('1月:12月'!AO10)</f>
        <v>0</v>
      </c>
      <c r="AP10" s="110">
        <f>SUM('1月:12月'!AP10)</f>
        <v>0</v>
      </c>
      <c r="AQ10" s="107">
        <f t="shared" si="1"/>
        <v>0</v>
      </c>
      <c r="AR10" s="107">
        <f t="shared" si="2"/>
        <v>0</v>
      </c>
      <c r="AS10" s="107">
        <f t="shared" si="3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41">
        <f>SUM('1月:12月'!D11)</f>
        <v>0</v>
      </c>
      <c r="E11" s="41">
        <f>SUM('1月:12月'!E11)</f>
        <v>0</v>
      </c>
      <c r="F11" s="41">
        <f>SUM('1月:12月'!F11)</f>
        <v>0</v>
      </c>
      <c r="G11" s="41">
        <f>SUM('1月:12月'!G11)</f>
        <v>0</v>
      </c>
      <c r="H11" s="41">
        <f>SUM('1月:12月'!H11)</f>
        <v>0</v>
      </c>
      <c r="I11" s="41">
        <f>SUM('1月:12月'!I11)</f>
        <v>0</v>
      </c>
      <c r="J11" s="41">
        <f>SUM('1月:12月'!J11)</f>
        <v>0</v>
      </c>
      <c r="K11" s="41">
        <f>SUM('1月:12月'!K11)</f>
        <v>0</v>
      </c>
      <c r="L11" s="41">
        <f>SUM('1月:12月'!L11)</f>
        <v>0</v>
      </c>
      <c r="M11" s="41">
        <f>SUM('1月:12月'!M11)</f>
        <v>0</v>
      </c>
      <c r="N11" s="41">
        <f>SUM('1月:12月'!N11)</f>
        <v>0</v>
      </c>
      <c r="O11" s="41">
        <f>SUM('1月:12月'!O11)</f>
        <v>0</v>
      </c>
      <c r="P11" s="41">
        <f>SUM('1月:12月'!P11)</f>
        <v>0</v>
      </c>
      <c r="Q11" s="41">
        <f>SUM('1月:12月'!Q11)</f>
        <v>0</v>
      </c>
      <c r="R11" s="41">
        <f>SUM('1月:12月'!R11)</f>
        <v>0</v>
      </c>
      <c r="S11" s="41">
        <f>SUM('1月:12月'!S11)</f>
        <v>0</v>
      </c>
      <c r="T11" s="41">
        <f>SUM('1月:12月'!T11)</f>
        <v>0</v>
      </c>
      <c r="U11" s="41">
        <f>SUM('1月:12月'!U11)</f>
        <v>0</v>
      </c>
      <c r="V11" s="41">
        <f>SUM('1月:12月'!V11)</f>
        <v>0</v>
      </c>
      <c r="W11" s="41">
        <f>SUM('1月:12月'!W11)</f>
        <v>0</v>
      </c>
      <c r="X11" s="41">
        <f>SUM('1月:12月'!X11)</f>
        <v>0</v>
      </c>
      <c r="Y11" s="41">
        <f>SUM('1月:12月'!Y11)</f>
        <v>0</v>
      </c>
      <c r="Z11" s="41">
        <f>SUM('1月:12月'!Z11)</f>
        <v>0</v>
      </c>
      <c r="AA11" s="41">
        <f>SUM('1月:12月'!AA11)</f>
        <v>0</v>
      </c>
      <c r="AB11" s="276">
        <f>SUM('1月:12月'!AB11)</f>
        <v>0</v>
      </c>
      <c r="AC11" s="41">
        <f>SUM('1月:12月'!AC11)</f>
        <v>0</v>
      </c>
      <c r="AD11" s="41">
        <f>SUM('1月:12月'!AD11)</f>
        <v>0</v>
      </c>
      <c r="AE11" s="41">
        <f>SUM('1月:12月'!AE11)</f>
        <v>0</v>
      </c>
      <c r="AF11" s="41">
        <f>SUM('1月:12月'!AF11)</f>
        <v>0</v>
      </c>
      <c r="AG11" s="41">
        <f>SUM('1月:12月'!AG11)</f>
        <v>0</v>
      </c>
      <c r="AH11" s="41">
        <f>SUM('1月:12月'!AH11)</f>
        <v>0</v>
      </c>
      <c r="AI11" s="41">
        <f>SUM('1月:12月'!AI11)</f>
        <v>0</v>
      </c>
      <c r="AJ11" s="41">
        <f>SUM('1月:12月'!AJ11)</f>
        <v>0</v>
      </c>
      <c r="AK11" s="41">
        <f>SUM('1月:12月'!AK11)</f>
        <v>0</v>
      </c>
      <c r="AL11" s="41">
        <f>SUM('1月:12月'!AL11)</f>
        <v>0</v>
      </c>
      <c r="AM11" s="41">
        <f>SUM('1月:12月'!AM11)</f>
        <v>0</v>
      </c>
      <c r="AN11" s="41">
        <f>SUM('1月:12月'!AN11)</f>
        <v>0</v>
      </c>
      <c r="AO11" s="41">
        <f>SUM('1月:12月'!AO11)</f>
        <v>0</v>
      </c>
      <c r="AP11" s="41">
        <f>SUM('1月:12月'!AP11)</f>
        <v>0</v>
      </c>
      <c r="AQ11" s="45">
        <f t="shared" si="1"/>
        <v>0</v>
      </c>
      <c r="AR11" s="45">
        <f t="shared" si="2"/>
        <v>0</v>
      </c>
      <c r="AS11" s="45">
        <f t="shared" si="3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10">
        <f>SUM('1月:12月'!D12)</f>
        <v>0</v>
      </c>
      <c r="E12" s="110">
        <f>SUM('1月:12月'!E12)</f>
        <v>0</v>
      </c>
      <c r="F12" s="110">
        <f>SUM('1月:12月'!F12)</f>
        <v>0</v>
      </c>
      <c r="G12" s="110">
        <f>SUM('1月:12月'!G12)</f>
        <v>0</v>
      </c>
      <c r="H12" s="110">
        <f>SUM('1月:12月'!H12)</f>
        <v>0</v>
      </c>
      <c r="I12" s="110">
        <f>SUM('1月:12月'!I12)</f>
        <v>0</v>
      </c>
      <c r="J12" s="110">
        <f>SUM('1月:12月'!J12)</f>
        <v>0</v>
      </c>
      <c r="K12" s="110">
        <f>SUM('1月:12月'!K12)</f>
        <v>0</v>
      </c>
      <c r="L12" s="110">
        <f>SUM('1月:12月'!L12)</f>
        <v>0</v>
      </c>
      <c r="M12" s="110">
        <f>SUM('1月:12月'!M12)</f>
        <v>0</v>
      </c>
      <c r="N12" s="110">
        <f>SUM('1月:12月'!N12)</f>
        <v>0</v>
      </c>
      <c r="O12" s="110">
        <f>SUM('1月:12月'!O12)</f>
        <v>0</v>
      </c>
      <c r="P12" s="110">
        <f>SUM('1月:12月'!P12)</f>
        <v>0</v>
      </c>
      <c r="Q12" s="110">
        <f>SUM('1月:12月'!Q12)</f>
        <v>0</v>
      </c>
      <c r="R12" s="110">
        <f>SUM('1月:12月'!R12)</f>
        <v>0</v>
      </c>
      <c r="S12" s="110">
        <f>SUM('1月:12月'!S12)</f>
        <v>0</v>
      </c>
      <c r="T12" s="110">
        <f>SUM('1月:12月'!T12)</f>
        <v>0</v>
      </c>
      <c r="U12" s="110">
        <f>SUM('1月:12月'!U12)</f>
        <v>0</v>
      </c>
      <c r="V12" s="110">
        <f>SUM('1月:12月'!V12)</f>
        <v>0</v>
      </c>
      <c r="W12" s="110">
        <f>SUM('1月:12月'!W12)</f>
        <v>0</v>
      </c>
      <c r="X12" s="110">
        <f>SUM('1月:12月'!X12)</f>
        <v>0</v>
      </c>
      <c r="Y12" s="110">
        <f>SUM('1月:12月'!Y12)</f>
        <v>0</v>
      </c>
      <c r="Z12" s="110">
        <f>SUM('1月:12月'!Z12)</f>
        <v>0</v>
      </c>
      <c r="AA12" s="110">
        <f>SUM('1月:12月'!AA12)</f>
        <v>0</v>
      </c>
      <c r="AB12" s="275">
        <f>SUM('1月:12月'!AB12)</f>
        <v>0</v>
      </c>
      <c r="AC12" s="110">
        <f>SUM('1月:12月'!AC12)</f>
        <v>0</v>
      </c>
      <c r="AD12" s="110">
        <f>SUM('1月:12月'!AD12)</f>
        <v>0</v>
      </c>
      <c r="AE12" s="110">
        <f>SUM('1月:12月'!AE12)</f>
        <v>0</v>
      </c>
      <c r="AF12" s="110">
        <f>SUM('1月:12月'!AF12)</f>
        <v>0</v>
      </c>
      <c r="AG12" s="110">
        <f>SUM('1月:12月'!AG12)</f>
        <v>0</v>
      </c>
      <c r="AH12" s="110">
        <f>SUM('1月:12月'!AH12)</f>
        <v>0</v>
      </c>
      <c r="AI12" s="110">
        <f>SUM('1月:12月'!AI12)</f>
        <v>0</v>
      </c>
      <c r="AJ12" s="110">
        <f>SUM('1月:12月'!AJ12)</f>
        <v>0</v>
      </c>
      <c r="AK12" s="110">
        <f>SUM('1月:12月'!AK12)</f>
        <v>0</v>
      </c>
      <c r="AL12" s="110">
        <f>SUM('1月:12月'!AL12)</f>
        <v>0</v>
      </c>
      <c r="AM12" s="110">
        <f>SUM('1月:12月'!AM12)</f>
        <v>0</v>
      </c>
      <c r="AN12" s="110">
        <f>SUM('1月:12月'!AN12)</f>
        <v>0</v>
      </c>
      <c r="AO12" s="110">
        <f>SUM('1月:12月'!AO12)</f>
        <v>0</v>
      </c>
      <c r="AP12" s="110">
        <f>SUM('1月:12月'!AP12)</f>
        <v>0</v>
      </c>
      <c r="AQ12" s="107">
        <f t="shared" si="1"/>
        <v>0</v>
      </c>
      <c r="AR12" s="107">
        <f t="shared" si="2"/>
        <v>0</v>
      </c>
      <c r="AS12" s="107">
        <f t="shared" si="3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41">
        <f>SUM('1月:12月'!D13)</f>
        <v>0</v>
      </c>
      <c r="E13" s="41">
        <f>SUM('1月:12月'!E13)</f>
        <v>0</v>
      </c>
      <c r="F13" s="41">
        <f>SUM('1月:12月'!F13)</f>
        <v>0</v>
      </c>
      <c r="G13" s="41">
        <f>SUM('1月:12月'!G13)</f>
        <v>0</v>
      </c>
      <c r="H13" s="41">
        <f>SUM('1月:12月'!H13)</f>
        <v>0</v>
      </c>
      <c r="I13" s="41">
        <f>SUM('1月:12月'!I13)</f>
        <v>0</v>
      </c>
      <c r="J13" s="41">
        <f>SUM('1月:12月'!J13)</f>
        <v>0</v>
      </c>
      <c r="K13" s="41">
        <f>SUM('1月:12月'!K13)</f>
        <v>0</v>
      </c>
      <c r="L13" s="41">
        <f>SUM('1月:12月'!L13)</f>
        <v>0</v>
      </c>
      <c r="M13" s="41">
        <f>SUM('1月:12月'!M13)</f>
        <v>0</v>
      </c>
      <c r="N13" s="41">
        <f>SUM('1月:12月'!N13)</f>
        <v>0</v>
      </c>
      <c r="O13" s="41">
        <f>SUM('1月:12月'!O13)</f>
        <v>0</v>
      </c>
      <c r="P13" s="41">
        <f>SUM('1月:12月'!P13)</f>
        <v>0</v>
      </c>
      <c r="Q13" s="41">
        <f>SUM('1月:12月'!Q13)</f>
        <v>0</v>
      </c>
      <c r="R13" s="41">
        <f>SUM('1月:12月'!R13)</f>
        <v>0</v>
      </c>
      <c r="S13" s="41">
        <f>SUM('1月:12月'!S13)</f>
        <v>0</v>
      </c>
      <c r="T13" s="41">
        <f>SUM('1月:12月'!T13)</f>
        <v>0</v>
      </c>
      <c r="U13" s="41">
        <f>SUM('1月:12月'!U13)</f>
        <v>0</v>
      </c>
      <c r="V13" s="41">
        <f>SUM('1月:12月'!V13)</f>
        <v>0</v>
      </c>
      <c r="W13" s="41">
        <f>SUM('1月:12月'!W13)</f>
        <v>0</v>
      </c>
      <c r="X13" s="41">
        <f>SUM('1月:12月'!X13)</f>
        <v>0</v>
      </c>
      <c r="Y13" s="41">
        <f>SUM('1月:12月'!Y13)</f>
        <v>0</v>
      </c>
      <c r="Z13" s="41">
        <f>SUM('1月:12月'!Z13)</f>
        <v>0</v>
      </c>
      <c r="AA13" s="41">
        <f>SUM('1月:12月'!AA13)</f>
        <v>0</v>
      </c>
      <c r="AB13" s="276">
        <f>SUM('1月:12月'!AB13)</f>
        <v>0</v>
      </c>
      <c r="AC13" s="41">
        <f>SUM('1月:12月'!AC13)</f>
        <v>0</v>
      </c>
      <c r="AD13" s="41">
        <f>SUM('1月:12月'!AD13)</f>
        <v>0</v>
      </c>
      <c r="AE13" s="41">
        <f>SUM('1月:12月'!AE13)</f>
        <v>0</v>
      </c>
      <c r="AF13" s="41">
        <f>SUM('1月:12月'!AF13)</f>
        <v>0</v>
      </c>
      <c r="AG13" s="41">
        <f>SUM('1月:12月'!AG13)</f>
        <v>0</v>
      </c>
      <c r="AH13" s="41">
        <f>SUM('1月:12月'!AH13)</f>
        <v>0</v>
      </c>
      <c r="AI13" s="41">
        <f>SUM('1月:12月'!AI13)</f>
        <v>0</v>
      </c>
      <c r="AJ13" s="41">
        <f>SUM('1月:12月'!AJ13)</f>
        <v>0</v>
      </c>
      <c r="AK13" s="41">
        <f>SUM('1月:12月'!AK13)</f>
        <v>0</v>
      </c>
      <c r="AL13" s="41">
        <f>SUM('1月:12月'!AL13)</f>
        <v>0</v>
      </c>
      <c r="AM13" s="41">
        <f>SUM('1月:12月'!AM13)</f>
        <v>0</v>
      </c>
      <c r="AN13" s="41">
        <f>SUM('1月:12月'!AN13)</f>
        <v>0</v>
      </c>
      <c r="AO13" s="41">
        <f>SUM('1月:12月'!AO13)</f>
        <v>0</v>
      </c>
      <c r="AP13" s="41">
        <f>SUM('1月:12月'!AP13)</f>
        <v>0</v>
      </c>
      <c r="AQ13" s="45">
        <f t="shared" si="1"/>
        <v>0</v>
      </c>
      <c r="AR13" s="45">
        <f t="shared" si="2"/>
        <v>0</v>
      </c>
      <c r="AS13" s="45">
        <f t="shared" si="3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10">
        <f>SUM('1月:12月'!D14)</f>
        <v>0</v>
      </c>
      <c r="E14" s="110">
        <f>SUM('1月:12月'!E14)</f>
        <v>0</v>
      </c>
      <c r="F14" s="110">
        <f>SUM('1月:12月'!F14)</f>
        <v>0</v>
      </c>
      <c r="G14" s="110">
        <f>SUM('1月:12月'!G14)</f>
        <v>0</v>
      </c>
      <c r="H14" s="110">
        <f>SUM('1月:12月'!H14)</f>
        <v>0</v>
      </c>
      <c r="I14" s="110">
        <f>SUM('1月:12月'!I14)</f>
        <v>0</v>
      </c>
      <c r="J14" s="110">
        <f>SUM('1月:12月'!J14)</f>
        <v>0</v>
      </c>
      <c r="K14" s="110">
        <f>SUM('1月:12月'!K14)</f>
        <v>0</v>
      </c>
      <c r="L14" s="110">
        <f>SUM('1月:12月'!L14)</f>
        <v>0</v>
      </c>
      <c r="M14" s="110">
        <f>SUM('1月:12月'!M14)</f>
        <v>0</v>
      </c>
      <c r="N14" s="110">
        <f>SUM('1月:12月'!N14)</f>
        <v>0</v>
      </c>
      <c r="O14" s="110">
        <f>SUM('1月:12月'!O14)</f>
        <v>0</v>
      </c>
      <c r="P14" s="110">
        <f>SUM('1月:12月'!P14)</f>
        <v>1892</v>
      </c>
      <c r="Q14" s="110">
        <f>SUM('1月:12月'!Q14)</f>
        <v>10334.747299999999</v>
      </c>
      <c r="R14" s="110">
        <f>SUM('1月:12月'!R14)</f>
        <v>2919168.0239999997</v>
      </c>
      <c r="S14" s="110">
        <f>SUM('1月:12月'!S14)</f>
        <v>0</v>
      </c>
      <c r="T14" s="110">
        <f>SUM('1月:12月'!T14)</f>
        <v>0</v>
      </c>
      <c r="U14" s="110">
        <f>SUM('1月:12月'!U14)</f>
        <v>0</v>
      </c>
      <c r="V14" s="110">
        <f>SUM('1月:12月'!V14)</f>
        <v>1892</v>
      </c>
      <c r="W14" s="110">
        <f>SUM('1月:12月'!W14)</f>
        <v>10334.747299999999</v>
      </c>
      <c r="X14" s="110">
        <f>SUM('1月:12月'!X14)</f>
        <v>2919168.0239999997</v>
      </c>
      <c r="Y14" s="110">
        <f>SUM('1月:12月'!Y14)</f>
        <v>270</v>
      </c>
      <c r="Z14" s="110">
        <f>SUM('1月:12月'!Z14)</f>
        <v>1153.3890000000001</v>
      </c>
      <c r="AA14" s="110">
        <f>SUM('1月:12月'!AA14)</f>
        <v>186560.592</v>
      </c>
      <c r="AB14" s="275">
        <f>SUM('1月:12月'!AB14)</f>
        <v>0</v>
      </c>
      <c r="AC14" s="110">
        <f>SUM('1月:12月'!AC14)</f>
        <v>0</v>
      </c>
      <c r="AD14" s="110">
        <f>SUM('1月:12月'!AD14)</f>
        <v>0</v>
      </c>
      <c r="AE14" s="110">
        <f>SUM('1月:12月'!AE14)</f>
        <v>0</v>
      </c>
      <c r="AF14" s="110">
        <f>SUM('1月:12月'!AF14)</f>
        <v>0</v>
      </c>
      <c r="AG14" s="110">
        <f>SUM('1月:12月'!AG14)</f>
        <v>0</v>
      </c>
      <c r="AH14" s="110">
        <f>SUM('1月:12月'!AH14)</f>
        <v>0</v>
      </c>
      <c r="AI14" s="110">
        <f>SUM('1月:12月'!AI14)</f>
        <v>0</v>
      </c>
      <c r="AJ14" s="110">
        <f>SUM('1月:12月'!AJ14)</f>
        <v>0</v>
      </c>
      <c r="AK14" s="110">
        <f>SUM('1月:12月'!AK14)</f>
        <v>0</v>
      </c>
      <c r="AL14" s="110">
        <f>SUM('1月:12月'!AL14)</f>
        <v>0</v>
      </c>
      <c r="AM14" s="110">
        <f>SUM('1月:12月'!AM14)</f>
        <v>0</v>
      </c>
      <c r="AN14" s="110">
        <f>SUM('1月:12月'!AN14)</f>
        <v>0</v>
      </c>
      <c r="AO14" s="110">
        <f>SUM('1月:12月'!AO14)</f>
        <v>0</v>
      </c>
      <c r="AP14" s="110">
        <f>SUM('1月:12月'!AP14)</f>
        <v>0</v>
      </c>
      <c r="AQ14" s="107">
        <f t="shared" si="1"/>
        <v>2162</v>
      </c>
      <c r="AR14" s="107">
        <f t="shared" si="2"/>
        <v>11488.136299999998</v>
      </c>
      <c r="AS14" s="107">
        <f t="shared" si="3"/>
        <v>3105728.6159999999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41">
        <f>SUM('1月:12月'!D15)</f>
        <v>0</v>
      </c>
      <c r="E15" s="41">
        <f>SUM('1月:12月'!E15)</f>
        <v>0</v>
      </c>
      <c r="F15" s="41">
        <f>SUM('1月:12月'!F15)</f>
        <v>0</v>
      </c>
      <c r="G15" s="41">
        <f>SUM('1月:12月'!G15)</f>
        <v>0</v>
      </c>
      <c r="H15" s="41">
        <f>SUM('1月:12月'!H15)</f>
        <v>0</v>
      </c>
      <c r="I15" s="41">
        <f>SUM('1月:12月'!I15)</f>
        <v>0</v>
      </c>
      <c r="J15" s="41">
        <f>SUM('1月:12月'!J15)</f>
        <v>0</v>
      </c>
      <c r="K15" s="41">
        <f>SUM('1月:12月'!K15)</f>
        <v>0</v>
      </c>
      <c r="L15" s="41">
        <f>SUM('1月:12月'!L15)</f>
        <v>0</v>
      </c>
      <c r="M15" s="41">
        <f>SUM('1月:12月'!M15)</f>
        <v>0</v>
      </c>
      <c r="N15" s="41">
        <f>SUM('1月:12月'!N15)</f>
        <v>0</v>
      </c>
      <c r="O15" s="41">
        <f>SUM('1月:12月'!O15)</f>
        <v>0</v>
      </c>
      <c r="P15" s="41">
        <f>SUM('1月:12月'!P15)</f>
        <v>0</v>
      </c>
      <c r="Q15" s="41">
        <f>SUM('1月:12月'!Q15)</f>
        <v>0</v>
      </c>
      <c r="R15" s="41">
        <f>SUM('1月:12月'!R15)</f>
        <v>0</v>
      </c>
      <c r="S15" s="41">
        <f>SUM('1月:12月'!S15)</f>
        <v>0</v>
      </c>
      <c r="T15" s="41">
        <f>SUM('1月:12月'!T15)</f>
        <v>0</v>
      </c>
      <c r="U15" s="41">
        <f>SUM('1月:12月'!U15)</f>
        <v>0</v>
      </c>
      <c r="V15" s="41">
        <f>SUM('1月:12月'!V15)</f>
        <v>0</v>
      </c>
      <c r="W15" s="41">
        <f>SUM('1月:12月'!W15)</f>
        <v>0</v>
      </c>
      <c r="X15" s="41">
        <f>SUM('1月:12月'!X15)</f>
        <v>0</v>
      </c>
      <c r="Y15" s="41">
        <f>SUM('1月:12月'!Y15)</f>
        <v>0</v>
      </c>
      <c r="Z15" s="41">
        <f>SUM('1月:12月'!Z15)</f>
        <v>0</v>
      </c>
      <c r="AA15" s="41">
        <f>SUM('1月:12月'!AA15)</f>
        <v>0</v>
      </c>
      <c r="AB15" s="276">
        <f>SUM('1月:12月'!AB15)</f>
        <v>0</v>
      </c>
      <c r="AC15" s="41">
        <f>SUM('1月:12月'!AC15)</f>
        <v>0</v>
      </c>
      <c r="AD15" s="41">
        <f>SUM('1月:12月'!AD15)</f>
        <v>0</v>
      </c>
      <c r="AE15" s="41">
        <f>SUM('1月:12月'!AE15)</f>
        <v>0</v>
      </c>
      <c r="AF15" s="41">
        <f>SUM('1月:12月'!AF15)</f>
        <v>0</v>
      </c>
      <c r="AG15" s="41">
        <f>SUM('1月:12月'!AG15)</f>
        <v>0</v>
      </c>
      <c r="AH15" s="41">
        <f>SUM('1月:12月'!AH15)</f>
        <v>0</v>
      </c>
      <c r="AI15" s="41">
        <f>SUM('1月:12月'!AI15)</f>
        <v>0</v>
      </c>
      <c r="AJ15" s="41">
        <f>SUM('1月:12月'!AJ15)</f>
        <v>0</v>
      </c>
      <c r="AK15" s="41">
        <f>SUM('1月:12月'!AK15)</f>
        <v>0</v>
      </c>
      <c r="AL15" s="41">
        <f>SUM('1月:12月'!AL15)</f>
        <v>0</v>
      </c>
      <c r="AM15" s="41">
        <f>SUM('1月:12月'!AM15)</f>
        <v>0</v>
      </c>
      <c r="AN15" s="41">
        <f>SUM('1月:12月'!AN15)</f>
        <v>0</v>
      </c>
      <c r="AO15" s="41">
        <f>SUM('1月:12月'!AO15)</f>
        <v>0</v>
      </c>
      <c r="AP15" s="41">
        <f>SUM('1月:12月'!AP15)</f>
        <v>0</v>
      </c>
      <c r="AQ15" s="45">
        <f t="shared" si="1"/>
        <v>0</v>
      </c>
      <c r="AR15" s="45">
        <f t="shared" si="2"/>
        <v>0</v>
      </c>
      <c r="AS15" s="45">
        <f t="shared" si="3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10">
        <f>SUM('1月:12月'!D16)</f>
        <v>107</v>
      </c>
      <c r="E16" s="110">
        <f>SUM('1月:12月'!E16)</f>
        <v>62.738</v>
      </c>
      <c r="F16" s="110">
        <f>SUM('1月:12月'!F16)</f>
        <v>40214.281654382241</v>
      </c>
      <c r="G16" s="110">
        <f>SUM('1月:12月'!G16)</f>
        <v>114</v>
      </c>
      <c r="H16" s="110">
        <f>SUM('1月:12月'!H16)</f>
        <v>68.701399999999992</v>
      </c>
      <c r="I16" s="110">
        <f>SUM('1月:12月'!I16)</f>
        <v>36392.941000000006</v>
      </c>
      <c r="J16" s="110">
        <f>SUM('1月:12月'!J16)</f>
        <v>221</v>
      </c>
      <c r="K16" s="110">
        <f>SUM('1月:12月'!K16)</f>
        <v>131.43940000000001</v>
      </c>
      <c r="L16" s="110">
        <f>SUM('1月:12月'!L16)</f>
        <v>76607.222654382233</v>
      </c>
      <c r="M16" s="110">
        <f>SUM('1月:12月'!M16)</f>
        <v>0</v>
      </c>
      <c r="N16" s="110">
        <f>SUM('1月:12月'!N16)</f>
        <v>0</v>
      </c>
      <c r="O16" s="110">
        <f>SUM('1月:12月'!O16)</f>
        <v>0</v>
      </c>
      <c r="P16" s="110">
        <f>SUM('1月:12月'!P16)</f>
        <v>2117</v>
      </c>
      <c r="Q16" s="110">
        <f>SUM('1月:12月'!Q16)</f>
        <v>4445.8335600000009</v>
      </c>
      <c r="R16" s="110">
        <f>SUM('1月:12月'!R16)</f>
        <v>1474267.567</v>
      </c>
      <c r="S16" s="110">
        <f>SUM('1月:12月'!S16)</f>
        <v>0</v>
      </c>
      <c r="T16" s="110">
        <f>SUM('1月:12月'!T16)</f>
        <v>0</v>
      </c>
      <c r="U16" s="110">
        <f>SUM('1月:12月'!U16)</f>
        <v>0</v>
      </c>
      <c r="V16" s="110">
        <f>SUM('1月:12月'!V16)</f>
        <v>2117</v>
      </c>
      <c r="W16" s="110">
        <f>SUM('1月:12月'!W16)</f>
        <v>4445.8335600000009</v>
      </c>
      <c r="X16" s="110">
        <f>SUM('1月:12月'!X16)</f>
        <v>1474267.567</v>
      </c>
      <c r="Y16" s="110">
        <f>SUM('1月:12月'!Y16)</f>
        <v>0</v>
      </c>
      <c r="Z16" s="110">
        <f>SUM('1月:12月'!Z16)</f>
        <v>0</v>
      </c>
      <c r="AA16" s="110">
        <f>SUM('1月:12月'!AA16)</f>
        <v>0</v>
      </c>
      <c r="AB16" s="275">
        <f>SUM('1月:12月'!AB16)</f>
        <v>0</v>
      </c>
      <c r="AC16" s="110">
        <f>SUM('1月:12月'!AC16)</f>
        <v>0</v>
      </c>
      <c r="AD16" s="110">
        <f>SUM('1月:12月'!AD16)</f>
        <v>0</v>
      </c>
      <c r="AE16" s="110">
        <f>SUM('1月:12月'!AE16)</f>
        <v>1</v>
      </c>
      <c r="AF16" s="110">
        <f>SUM('1月:12月'!AF16)</f>
        <v>9.5600000000000004E-2</v>
      </c>
      <c r="AG16" s="110">
        <f>SUM('1月:12月'!AG16)</f>
        <v>83.522000000000006</v>
      </c>
      <c r="AH16" s="110">
        <f>SUM('1月:12月'!AH16)</f>
        <v>379</v>
      </c>
      <c r="AI16" s="110">
        <f>SUM('1月:12月'!AI16)</f>
        <v>381.39570000000003</v>
      </c>
      <c r="AJ16" s="110">
        <f>SUM('1月:12月'!AJ16)</f>
        <v>185652.77799999999</v>
      </c>
      <c r="AK16" s="110">
        <f>SUM('1月:12月'!AK16)</f>
        <v>0</v>
      </c>
      <c r="AL16" s="110">
        <f>SUM('1月:12月'!AL16)</f>
        <v>0</v>
      </c>
      <c r="AM16" s="110">
        <f>SUM('1月:12月'!AM16)</f>
        <v>0</v>
      </c>
      <c r="AN16" s="110">
        <f>SUM('1月:12月'!AN16)</f>
        <v>0</v>
      </c>
      <c r="AO16" s="110">
        <f>SUM('1月:12月'!AO16)</f>
        <v>0</v>
      </c>
      <c r="AP16" s="110">
        <f>SUM('1月:12月'!AP16)</f>
        <v>0</v>
      </c>
      <c r="AQ16" s="107">
        <f t="shared" si="1"/>
        <v>2718</v>
      </c>
      <c r="AR16" s="107">
        <f t="shared" si="2"/>
        <v>4958.7642600000008</v>
      </c>
      <c r="AS16" s="107">
        <f t="shared" si="3"/>
        <v>1736611.0896543823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41">
        <f>SUM('1月:12月'!D17)</f>
        <v>0</v>
      </c>
      <c r="E17" s="41">
        <f>SUM('1月:12月'!E17)</f>
        <v>0</v>
      </c>
      <c r="F17" s="41">
        <f>SUM('1月:12月'!F17)</f>
        <v>0</v>
      </c>
      <c r="G17" s="41">
        <f>SUM('1月:12月'!G17)</f>
        <v>0</v>
      </c>
      <c r="H17" s="41">
        <f>SUM('1月:12月'!H17)</f>
        <v>0</v>
      </c>
      <c r="I17" s="41">
        <f>SUM('1月:12月'!I17)</f>
        <v>0</v>
      </c>
      <c r="J17" s="41">
        <f>SUM('1月:12月'!J17)</f>
        <v>0</v>
      </c>
      <c r="K17" s="41">
        <f>SUM('1月:12月'!K17)</f>
        <v>0</v>
      </c>
      <c r="L17" s="41">
        <f>SUM('1月:12月'!L17)</f>
        <v>0</v>
      </c>
      <c r="M17" s="41">
        <f>SUM('1月:12月'!M17)</f>
        <v>0</v>
      </c>
      <c r="N17" s="41">
        <f>SUM('1月:12月'!N17)</f>
        <v>0</v>
      </c>
      <c r="O17" s="41">
        <f>SUM('1月:12月'!O17)</f>
        <v>0</v>
      </c>
      <c r="P17" s="41">
        <f>SUM('1月:12月'!P17)</f>
        <v>0</v>
      </c>
      <c r="Q17" s="41">
        <f>SUM('1月:12月'!Q17)</f>
        <v>0</v>
      </c>
      <c r="R17" s="41">
        <f>SUM('1月:12月'!R17)</f>
        <v>0</v>
      </c>
      <c r="S17" s="41">
        <f>SUM('1月:12月'!S17)</f>
        <v>0</v>
      </c>
      <c r="T17" s="41">
        <f>SUM('1月:12月'!T17)</f>
        <v>0</v>
      </c>
      <c r="U17" s="41">
        <f>SUM('1月:12月'!U17)</f>
        <v>0</v>
      </c>
      <c r="V17" s="41">
        <f>SUM('1月:12月'!V17)</f>
        <v>0</v>
      </c>
      <c r="W17" s="41">
        <f>SUM('1月:12月'!W17)</f>
        <v>0</v>
      </c>
      <c r="X17" s="41">
        <f>SUM('1月:12月'!X17)</f>
        <v>0</v>
      </c>
      <c r="Y17" s="41">
        <f>SUM('1月:12月'!Y17)</f>
        <v>0</v>
      </c>
      <c r="Z17" s="41">
        <f>SUM('1月:12月'!Z17)</f>
        <v>0</v>
      </c>
      <c r="AA17" s="41">
        <f>SUM('1月:12月'!AA17)</f>
        <v>0</v>
      </c>
      <c r="AB17" s="276">
        <f>SUM('1月:12月'!AB17)</f>
        <v>0</v>
      </c>
      <c r="AC17" s="41">
        <f>SUM('1月:12月'!AC17)</f>
        <v>0</v>
      </c>
      <c r="AD17" s="41">
        <f>SUM('1月:12月'!AD17)</f>
        <v>0</v>
      </c>
      <c r="AE17" s="41">
        <f>SUM('1月:12月'!AE17)</f>
        <v>0</v>
      </c>
      <c r="AF17" s="41">
        <f>SUM('1月:12月'!AF17)</f>
        <v>0</v>
      </c>
      <c r="AG17" s="41">
        <f>SUM('1月:12月'!AG17)</f>
        <v>0</v>
      </c>
      <c r="AH17" s="41">
        <f>SUM('1月:12月'!AH17)</f>
        <v>0</v>
      </c>
      <c r="AI17" s="41">
        <f>SUM('1月:12月'!AI17)</f>
        <v>0</v>
      </c>
      <c r="AJ17" s="41">
        <f>SUM('1月:12月'!AJ17)</f>
        <v>0</v>
      </c>
      <c r="AK17" s="41">
        <f>SUM('1月:12月'!AK17)</f>
        <v>0</v>
      </c>
      <c r="AL17" s="41">
        <f>SUM('1月:12月'!AL17)</f>
        <v>0</v>
      </c>
      <c r="AM17" s="41">
        <f>SUM('1月:12月'!AM17)</f>
        <v>0</v>
      </c>
      <c r="AN17" s="41">
        <f>SUM('1月:12月'!AN17)</f>
        <v>0</v>
      </c>
      <c r="AO17" s="41">
        <f>SUM('1月:12月'!AO17)</f>
        <v>0</v>
      </c>
      <c r="AP17" s="41">
        <f>SUM('1月:12月'!AP17)</f>
        <v>0</v>
      </c>
      <c r="AQ17" s="45">
        <f t="shared" si="1"/>
        <v>0</v>
      </c>
      <c r="AR17" s="45">
        <f t="shared" si="2"/>
        <v>0</v>
      </c>
      <c r="AS17" s="45">
        <f t="shared" si="3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10">
        <f>SUM('1月:12月'!D18)</f>
        <v>0</v>
      </c>
      <c r="E18" s="110">
        <f>SUM('1月:12月'!E18)</f>
        <v>0</v>
      </c>
      <c r="F18" s="110">
        <f>SUM('1月:12月'!F18)</f>
        <v>0</v>
      </c>
      <c r="G18" s="110">
        <f>SUM('1月:12月'!G18)</f>
        <v>0</v>
      </c>
      <c r="H18" s="110">
        <f>SUM('1月:12月'!H18)</f>
        <v>0</v>
      </c>
      <c r="I18" s="110">
        <f>SUM('1月:12月'!I18)</f>
        <v>0</v>
      </c>
      <c r="J18" s="110">
        <f>SUM('1月:12月'!J18)</f>
        <v>0</v>
      </c>
      <c r="K18" s="110">
        <f>SUM('1月:12月'!K18)</f>
        <v>0</v>
      </c>
      <c r="L18" s="110">
        <f>SUM('1月:12月'!L18)</f>
        <v>0</v>
      </c>
      <c r="M18" s="110">
        <f>SUM('1月:12月'!M18)</f>
        <v>0</v>
      </c>
      <c r="N18" s="110">
        <f>SUM('1月:12月'!N18)</f>
        <v>0</v>
      </c>
      <c r="O18" s="110">
        <f>SUM('1月:12月'!O18)</f>
        <v>0</v>
      </c>
      <c r="P18" s="110">
        <f>SUM('1月:12月'!P18)</f>
        <v>1853</v>
      </c>
      <c r="Q18" s="110">
        <f>SUM('1月:12月'!Q18)</f>
        <v>3029.8083999999999</v>
      </c>
      <c r="R18" s="110">
        <f>SUM('1月:12月'!R18)</f>
        <v>1042793.0469999999</v>
      </c>
      <c r="S18" s="110">
        <f>SUM('1月:12月'!S18)</f>
        <v>0</v>
      </c>
      <c r="T18" s="110">
        <f>SUM('1月:12月'!T18)</f>
        <v>0</v>
      </c>
      <c r="U18" s="110">
        <f>SUM('1月:12月'!U18)</f>
        <v>0</v>
      </c>
      <c r="V18" s="110">
        <f>SUM('1月:12月'!V18)</f>
        <v>1853</v>
      </c>
      <c r="W18" s="110">
        <f>SUM('1月:12月'!W18)</f>
        <v>3029.8083999999999</v>
      </c>
      <c r="X18" s="110">
        <f>SUM('1月:12月'!X18)</f>
        <v>1042793.0469999999</v>
      </c>
      <c r="Y18" s="110">
        <f>SUM('1月:12月'!Y18)</f>
        <v>0</v>
      </c>
      <c r="Z18" s="110">
        <f>SUM('1月:12月'!Z18)</f>
        <v>0</v>
      </c>
      <c r="AA18" s="110">
        <f>SUM('1月:12月'!AA18)</f>
        <v>0</v>
      </c>
      <c r="AB18" s="275">
        <f>SUM('1月:12月'!AB18)</f>
        <v>0</v>
      </c>
      <c r="AC18" s="110">
        <f>SUM('1月:12月'!AC18)</f>
        <v>0</v>
      </c>
      <c r="AD18" s="110">
        <f>SUM('1月:12月'!AD18)</f>
        <v>0</v>
      </c>
      <c r="AE18" s="110">
        <f>SUM('1月:12月'!AE18)</f>
        <v>1663</v>
      </c>
      <c r="AF18" s="110">
        <f>SUM('1月:12月'!AF18)</f>
        <v>87.051039999999986</v>
      </c>
      <c r="AG18" s="110">
        <f>SUM('1月:12月'!AG18)</f>
        <v>116881.50500000002</v>
      </c>
      <c r="AH18" s="110">
        <f>SUM('1月:12月'!AH18)</f>
        <v>324</v>
      </c>
      <c r="AI18" s="110">
        <f>SUM('1月:12月'!AI18)</f>
        <v>32.930700000000002</v>
      </c>
      <c r="AJ18" s="110">
        <f>SUM('1月:12月'!AJ18)</f>
        <v>24377.734</v>
      </c>
      <c r="AK18" s="110">
        <f>SUM('1月:12月'!AK18)</f>
        <v>0</v>
      </c>
      <c r="AL18" s="110">
        <f>SUM('1月:12月'!AL18)</f>
        <v>0</v>
      </c>
      <c r="AM18" s="110">
        <f>SUM('1月:12月'!AM18)</f>
        <v>0</v>
      </c>
      <c r="AN18" s="110">
        <f>SUM('1月:12月'!AN18)</f>
        <v>0</v>
      </c>
      <c r="AO18" s="110">
        <f>SUM('1月:12月'!AO18)</f>
        <v>0</v>
      </c>
      <c r="AP18" s="110">
        <f>SUM('1月:12月'!AP18)</f>
        <v>0</v>
      </c>
      <c r="AQ18" s="107">
        <f t="shared" si="1"/>
        <v>3840</v>
      </c>
      <c r="AR18" s="107">
        <f t="shared" si="2"/>
        <v>3149.7901399999996</v>
      </c>
      <c r="AS18" s="107">
        <f t="shared" si="3"/>
        <v>1184052.2859999998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41">
        <f>SUM('1月:12月'!D19)</f>
        <v>0</v>
      </c>
      <c r="E19" s="41">
        <f>SUM('1月:12月'!E19)</f>
        <v>0</v>
      </c>
      <c r="F19" s="41">
        <f>SUM('1月:12月'!F19)</f>
        <v>0</v>
      </c>
      <c r="G19" s="41">
        <f>SUM('1月:12月'!G19)</f>
        <v>0</v>
      </c>
      <c r="H19" s="41">
        <f>SUM('1月:12月'!H19)</f>
        <v>0</v>
      </c>
      <c r="I19" s="41">
        <f>SUM('1月:12月'!I19)</f>
        <v>0</v>
      </c>
      <c r="J19" s="41">
        <f>SUM('1月:12月'!J19)</f>
        <v>0</v>
      </c>
      <c r="K19" s="41">
        <f>SUM('1月:12月'!K19)</f>
        <v>0</v>
      </c>
      <c r="L19" s="41">
        <f>SUM('1月:12月'!L19)</f>
        <v>0</v>
      </c>
      <c r="M19" s="41">
        <f>SUM('1月:12月'!M19)</f>
        <v>0</v>
      </c>
      <c r="N19" s="41">
        <f>SUM('1月:12月'!N19)</f>
        <v>0</v>
      </c>
      <c r="O19" s="41">
        <f>SUM('1月:12月'!O19)</f>
        <v>0</v>
      </c>
      <c r="P19" s="41">
        <f>SUM('1月:12月'!P19)</f>
        <v>0</v>
      </c>
      <c r="Q19" s="41">
        <f>SUM('1月:12月'!Q19)</f>
        <v>0</v>
      </c>
      <c r="R19" s="41">
        <f>SUM('1月:12月'!R19)</f>
        <v>0</v>
      </c>
      <c r="S19" s="41">
        <f>SUM('1月:12月'!S19)</f>
        <v>0</v>
      </c>
      <c r="T19" s="41">
        <f>SUM('1月:12月'!T19)</f>
        <v>0</v>
      </c>
      <c r="U19" s="41">
        <f>SUM('1月:12月'!U19)</f>
        <v>0</v>
      </c>
      <c r="V19" s="41">
        <f>SUM('1月:12月'!V19)</f>
        <v>0</v>
      </c>
      <c r="W19" s="41">
        <f>SUM('1月:12月'!W19)</f>
        <v>0</v>
      </c>
      <c r="X19" s="41">
        <f>SUM('1月:12月'!X19)</f>
        <v>0</v>
      </c>
      <c r="Y19" s="41">
        <f>SUM('1月:12月'!Y19)</f>
        <v>0</v>
      </c>
      <c r="Z19" s="41">
        <f>SUM('1月:12月'!Z19)</f>
        <v>0</v>
      </c>
      <c r="AA19" s="41">
        <f>SUM('1月:12月'!AA19)</f>
        <v>0</v>
      </c>
      <c r="AB19" s="276">
        <f>SUM('1月:12月'!AB19)</f>
        <v>0</v>
      </c>
      <c r="AC19" s="41">
        <f>SUM('1月:12月'!AC19)</f>
        <v>0</v>
      </c>
      <c r="AD19" s="41">
        <f>SUM('1月:12月'!AD19)</f>
        <v>0</v>
      </c>
      <c r="AE19" s="41">
        <f>SUM('1月:12月'!AE19)</f>
        <v>0</v>
      </c>
      <c r="AF19" s="41">
        <f>SUM('1月:12月'!AF19)</f>
        <v>0</v>
      </c>
      <c r="AG19" s="41">
        <f>SUM('1月:12月'!AG19)</f>
        <v>0</v>
      </c>
      <c r="AH19" s="41">
        <f>SUM('1月:12月'!AH19)</f>
        <v>0</v>
      </c>
      <c r="AI19" s="41">
        <f>SUM('1月:12月'!AI19)</f>
        <v>0</v>
      </c>
      <c r="AJ19" s="41">
        <f>SUM('1月:12月'!AJ19)</f>
        <v>0</v>
      </c>
      <c r="AK19" s="41">
        <f>SUM('1月:12月'!AK19)</f>
        <v>0</v>
      </c>
      <c r="AL19" s="41">
        <f>SUM('1月:12月'!AL19)</f>
        <v>0</v>
      </c>
      <c r="AM19" s="41">
        <f>SUM('1月:12月'!AM19)</f>
        <v>0</v>
      </c>
      <c r="AN19" s="41">
        <f>SUM('1月:12月'!AN19)</f>
        <v>0</v>
      </c>
      <c r="AO19" s="41">
        <f>SUM('1月:12月'!AO19)</f>
        <v>0</v>
      </c>
      <c r="AP19" s="41">
        <f>SUM('1月:12月'!AP19)</f>
        <v>0</v>
      </c>
      <c r="AQ19" s="45">
        <f t="shared" si="1"/>
        <v>0</v>
      </c>
      <c r="AR19" s="45">
        <f t="shared" si="2"/>
        <v>0</v>
      </c>
      <c r="AS19" s="45">
        <f t="shared" si="3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10">
        <f>SUM('1月:12月'!D20)</f>
        <v>0</v>
      </c>
      <c r="E20" s="110">
        <f>SUM('1月:12月'!E20)</f>
        <v>0</v>
      </c>
      <c r="F20" s="110">
        <f>SUM('1月:12月'!F20)</f>
        <v>0</v>
      </c>
      <c r="G20" s="110">
        <f>SUM('1月:12月'!G20)</f>
        <v>0</v>
      </c>
      <c r="H20" s="110">
        <f>SUM('1月:12月'!H20)</f>
        <v>0</v>
      </c>
      <c r="I20" s="110">
        <f>SUM('1月:12月'!I20)</f>
        <v>0</v>
      </c>
      <c r="J20" s="110">
        <f>SUM('1月:12月'!J20)</f>
        <v>0</v>
      </c>
      <c r="K20" s="110">
        <f>SUM('1月:12月'!K20)</f>
        <v>0</v>
      </c>
      <c r="L20" s="110">
        <f>SUM('1月:12月'!L20)</f>
        <v>0</v>
      </c>
      <c r="M20" s="110">
        <f>SUM('1月:12月'!M20)</f>
        <v>103</v>
      </c>
      <c r="N20" s="110">
        <f>SUM('1月:12月'!N20)</f>
        <v>1609.1770000000001</v>
      </c>
      <c r="O20" s="110">
        <f>SUM('1月:12月'!O20)</f>
        <v>315704.43199999997</v>
      </c>
      <c r="P20" s="110">
        <f>SUM('1月:12月'!P20)</f>
        <v>0</v>
      </c>
      <c r="Q20" s="110">
        <f>SUM('1月:12月'!Q20)</f>
        <v>0</v>
      </c>
      <c r="R20" s="110">
        <f>SUM('1月:12月'!R20)</f>
        <v>0</v>
      </c>
      <c r="S20" s="110">
        <f>SUM('1月:12月'!S20)</f>
        <v>0</v>
      </c>
      <c r="T20" s="110">
        <f>SUM('1月:12月'!T20)</f>
        <v>0</v>
      </c>
      <c r="U20" s="110">
        <f>SUM('1月:12月'!U20)</f>
        <v>0</v>
      </c>
      <c r="V20" s="110">
        <f>SUM('1月:12月'!V20)</f>
        <v>0</v>
      </c>
      <c r="W20" s="110">
        <f>SUM('1月:12月'!W20)</f>
        <v>0</v>
      </c>
      <c r="X20" s="110">
        <f>SUM('1月:12月'!X20)</f>
        <v>0</v>
      </c>
      <c r="Y20" s="110">
        <f>SUM('1月:12月'!Y20)</f>
        <v>249</v>
      </c>
      <c r="Z20" s="110">
        <f>SUM('1月:12月'!Z20)</f>
        <v>4058.6950000000002</v>
      </c>
      <c r="AA20" s="110">
        <f>SUM('1月:12月'!AA20)</f>
        <v>915310.50799999991</v>
      </c>
      <c r="AB20" s="275">
        <f>SUM('1月:12月'!AB20)</f>
        <v>0</v>
      </c>
      <c r="AC20" s="110">
        <f>SUM('1月:12月'!AC20)</f>
        <v>0</v>
      </c>
      <c r="AD20" s="110">
        <f>SUM('1月:12月'!AD20)</f>
        <v>0</v>
      </c>
      <c r="AE20" s="110">
        <f>SUM('1月:12月'!AE20)</f>
        <v>0</v>
      </c>
      <c r="AF20" s="110">
        <f>SUM('1月:12月'!AF20)</f>
        <v>0</v>
      </c>
      <c r="AG20" s="110">
        <f>SUM('1月:12月'!AG20)</f>
        <v>0</v>
      </c>
      <c r="AH20" s="110">
        <f>SUM('1月:12月'!AH20)</f>
        <v>0</v>
      </c>
      <c r="AI20" s="110">
        <f>SUM('1月:12月'!AI20)</f>
        <v>0</v>
      </c>
      <c r="AJ20" s="110">
        <f>SUM('1月:12月'!AJ20)</f>
        <v>0</v>
      </c>
      <c r="AK20" s="110">
        <f>SUM('1月:12月'!AK20)</f>
        <v>0</v>
      </c>
      <c r="AL20" s="110">
        <f>SUM('1月:12月'!AL20)</f>
        <v>0</v>
      </c>
      <c r="AM20" s="110">
        <f>SUM('1月:12月'!AM20)</f>
        <v>0</v>
      </c>
      <c r="AN20" s="110">
        <f>SUM('1月:12月'!AN20)</f>
        <v>0</v>
      </c>
      <c r="AO20" s="110">
        <f>SUM('1月:12月'!AO20)</f>
        <v>0</v>
      </c>
      <c r="AP20" s="110">
        <f>SUM('1月:12月'!AP20)</f>
        <v>0</v>
      </c>
      <c r="AQ20" s="107">
        <f t="shared" si="1"/>
        <v>352</v>
      </c>
      <c r="AR20" s="107">
        <f t="shared" si="2"/>
        <v>5667.8720000000003</v>
      </c>
      <c r="AS20" s="107">
        <f t="shared" si="3"/>
        <v>1231014.94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41">
        <f>SUM('1月:12月'!D21)</f>
        <v>1</v>
      </c>
      <c r="E21" s="41">
        <f>SUM('1月:12月'!E21)</f>
        <v>0.65</v>
      </c>
      <c r="F21" s="41">
        <f>SUM('1月:12月'!F21)</f>
        <v>183.05999976777647</v>
      </c>
      <c r="G21" s="41">
        <f>SUM('1月:12月'!G21)</f>
        <v>0</v>
      </c>
      <c r="H21" s="41">
        <f>SUM('1月:12月'!H21)</f>
        <v>0</v>
      </c>
      <c r="I21" s="41">
        <f>SUM('1月:12月'!I21)</f>
        <v>0</v>
      </c>
      <c r="J21" s="41">
        <f>SUM('1月:12月'!J21)</f>
        <v>1</v>
      </c>
      <c r="K21" s="41">
        <f>SUM('1月:12月'!K21)</f>
        <v>0.65</v>
      </c>
      <c r="L21" s="41">
        <f>SUM('1月:12月'!L21)</f>
        <v>183.05999976777647</v>
      </c>
      <c r="M21" s="41">
        <f>SUM('1月:12月'!M21)</f>
        <v>368</v>
      </c>
      <c r="N21" s="41">
        <f>SUM('1月:12月'!N21)</f>
        <v>8067.7039999999997</v>
      </c>
      <c r="O21" s="41">
        <f>SUM('1月:12月'!O21)</f>
        <v>1811677.5699999998</v>
      </c>
      <c r="P21" s="41">
        <f>SUM('1月:12月'!P21)</f>
        <v>0</v>
      </c>
      <c r="Q21" s="41">
        <f>SUM('1月:12月'!Q21)</f>
        <v>0</v>
      </c>
      <c r="R21" s="41">
        <f>SUM('1月:12月'!R21)</f>
        <v>0</v>
      </c>
      <c r="S21" s="41">
        <f>SUM('1月:12月'!S21)</f>
        <v>0</v>
      </c>
      <c r="T21" s="41">
        <f>SUM('1月:12月'!T21)</f>
        <v>0</v>
      </c>
      <c r="U21" s="41">
        <f>SUM('1月:12月'!U21)</f>
        <v>0</v>
      </c>
      <c r="V21" s="41">
        <f>SUM('1月:12月'!V21)</f>
        <v>0</v>
      </c>
      <c r="W21" s="41">
        <f>SUM('1月:12月'!W21)</f>
        <v>0</v>
      </c>
      <c r="X21" s="41">
        <f>SUM('1月:12月'!X21)</f>
        <v>0</v>
      </c>
      <c r="Y21" s="41">
        <f>SUM('1月:12月'!Y21)</f>
        <v>166</v>
      </c>
      <c r="Z21" s="41">
        <f>SUM('1月:12月'!Z21)</f>
        <v>5457.6190000000006</v>
      </c>
      <c r="AA21" s="41">
        <f>SUM('1月:12月'!AA21)</f>
        <v>1246045.547</v>
      </c>
      <c r="AB21" s="276">
        <f>SUM('1月:12月'!AB21)</f>
        <v>0</v>
      </c>
      <c r="AC21" s="41">
        <f>SUM('1月:12月'!AC21)</f>
        <v>0</v>
      </c>
      <c r="AD21" s="41">
        <f>SUM('1月:12月'!AD21)</f>
        <v>0</v>
      </c>
      <c r="AE21" s="41">
        <f>SUM('1月:12月'!AE21)</f>
        <v>0</v>
      </c>
      <c r="AF21" s="41">
        <f>SUM('1月:12月'!AF21)</f>
        <v>0</v>
      </c>
      <c r="AG21" s="41">
        <f>SUM('1月:12月'!AG21)</f>
        <v>0</v>
      </c>
      <c r="AH21" s="41">
        <f>SUM('1月:12月'!AH21)</f>
        <v>0</v>
      </c>
      <c r="AI21" s="41">
        <f>SUM('1月:12月'!AI21)</f>
        <v>0</v>
      </c>
      <c r="AJ21" s="41">
        <f>SUM('1月:12月'!AJ21)</f>
        <v>0</v>
      </c>
      <c r="AK21" s="41">
        <f>SUM('1月:12月'!AK21)</f>
        <v>0</v>
      </c>
      <c r="AL21" s="41">
        <f>SUM('1月:12月'!AL21)</f>
        <v>0</v>
      </c>
      <c r="AM21" s="41">
        <f>SUM('1月:12月'!AM21)</f>
        <v>0</v>
      </c>
      <c r="AN21" s="41">
        <f>SUM('1月:12月'!AN21)</f>
        <v>0</v>
      </c>
      <c r="AO21" s="41">
        <f>SUM('1月:12月'!AO21)</f>
        <v>0</v>
      </c>
      <c r="AP21" s="41">
        <f>SUM('1月:12月'!AP21)</f>
        <v>0</v>
      </c>
      <c r="AQ21" s="45">
        <f t="shared" si="1"/>
        <v>535</v>
      </c>
      <c r="AR21" s="45">
        <f t="shared" si="2"/>
        <v>13525.973</v>
      </c>
      <c r="AS21" s="45">
        <f t="shared" si="3"/>
        <v>3057906.1769997673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10">
        <f>SUM('1月:12月'!D22)</f>
        <v>0</v>
      </c>
      <c r="E22" s="110">
        <f>SUM('1月:12月'!E22)</f>
        <v>0</v>
      </c>
      <c r="F22" s="110">
        <f>SUM('1月:12月'!F22)</f>
        <v>0</v>
      </c>
      <c r="G22" s="110">
        <f>SUM('1月:12月'!G22)</f>
        <v>0</v>
      </c>
      <c r="H22" s="110">
        <f>SUM('1月:12月'!H22)</f>
        <v>0</v>
      </c>
      <c r="I22" s="110">
        <f>SUM('1月:12月'!I22)</f>
        <v>0</v>
      </c>
      <c r="J22" s="110">
        <f>SUM('1月:12月'!J22)</f>
        <v>0</v>
      </c>
      <c r="K22" s="110">
        <f>SUM('1月:12月'!K22)</f>
        <v>0</v>
      </c>
      <c r="L22" s="110">
        <f>SUM('1月:12月'!L22)</f>
        <v>0</v>
      </c>
      <c r="M22" s="110">
        <f>SUM('1月:12月'!M22)</f>
        <v>75</v>
      </c>
      <c r="N22" s="110">
        <f>SUM('1月:12月'!N22)</f>
        <v>55.316500000000005</v>
      </c>
      <c r="O22" s="110">
        <f>SUM('1月:12月'!O22)</f>
        <v>9411.7340000000004</v>
      </c>
      <c r="P22" s="110">
        <f>SUM('1月:12月'!P22)</f>
        <v>1449</v>
      </c>
      <c r="Q22" s="110">
        <f>SUM('1月:12月'!Q22)</f>
        <v>2293.922</v>
      </c>
      <c r="R22" s="110">
        <f>SUM('1月:12月'!R22)</f>
        <v>863833.17599999998</v>
      </c>
      <c r="S22" s="110">
        <f>SUM('1月:12月'!S22)</f>
        <v>0</v>
      </c>
      <c r="T22" s="110">
        <f>SUM('1月:12月'!T22)</f>
        <v>0</v>
      </c>
      <c r="U22" s="110">
        <f>SUM('1月:12月'!U22)</f>
        <v>0</v>
      </c>
      <c r="V22" s="110">
        <f>SUM('1月:12月'!V22)</f>
        <v>1449</v>
      </c>
      <c r="W22" s="110">
        <f>SUM('1月:12月'!W22)</f>
        <v>2293.922</v>
      </c>
      <c r="X22" s="110">
        <f>SUM('1月:12月'!X22)</f>
        <v>863833.17599999998</v>
      </c>
      <c r="Y22" s="110">
        <f>SUM('1月:12月'!Y22)</f>
        <v>152</v>
      </c>
      <c r="Z22" s="110">
        <f>SUM('1月:12月'!Z22)</f>
        <v>244.834</v>
      </c>
      <c r="AA22" s="110">
        <f>SUM('1月:12月'!AA22)</f>
        <v>89970.021999999997</v>
      </c>
      <c r="AB22" s="275">
        <f>SUM('1月:12月'!AB22)</f>
        <v>0</v>
      </c>
      <c r="AC22" s="110">
        <f>SUM('1月:12月'!AC22)</f>
        <v>0</v>
      </c>
      <c r="AD22" s="110">
        <f>SUM('1月:12月'!AD22)</f>
        <v>0</v>
      </c>
      <c r="AE22" s="110">
        <f>SUM('1月:12月'!AE22)</f>
        <v>0</v>
      </c>
      <c r="AF22" s="110">
        <f>SUM('1月:12月'!AF22)</f>
        <v>0</v>
      </c>
      <c r="AG22" s="110">
        <f>SUM('1月:12月'!AG22)</f>
        <v>0</v>
      </c>
      <c r="AH22" s="110">
        <f>SUM('1月:12月'!AH22)</f>
        <v>0</v>
      </c>
      <c r="AI22" s="110">
        <f>SUM('1月:12月'!AI22)</f>
        <v>0</v>
      </c>
      <c r="AJ22" s="110">
        <f>SUM('1月:12月'!AJ22)</f>
        <v>0</v>
      </c>
      <c r="AK22" s="110">
        <f>SUM('1月:12月'!AK22)</f>
        <v>0</v>
      </c>
      <c r="AL22" s="110">
        <f>SUM('1月:12月'!AL22)</f>
        <v>0</v>
      </c>
      <c r="AM22" s="110">
        <f>SUM('1月:12月'!AM22)</f>
        <v>0</v>
      </c>
      <c r="AN22" s="110">
        <f>SUM('1月:12月'!AN22)</f>
        <v>0</v>
      </c>
      <c r="AO22" s="110">
        <f>SUM('1月:12月'!AO22)</f>
        <v>0</v>
      </c>
      <c r="AP22" s="110">
        <f>SUM('1月:12月'!AP22)</f>
        <v>0</v>
      </c>
      <c r="AQ22" s="107">
        <f t="shared" si="1"/>
        <v>1676</v>
      </c>
      <c r="AR22" s="107">
        <f t="shared" si="2"/>
        <v>2594.0724999999998</v>
      </c>
      <c r="AS22" s="107">
        <f t="shared" si="3"/>
        <v>963214.93200000003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41">
        <f>SUM('1月:12月'!D23)</f>
        <v>0</v>
      </c>
      <c r="E23" s="41">
        <f>SUM('1月:12月'!E23)</f>
        <v>0</v>
      </c>
      <c r="F23" s="41">
        <f>SUM('1月:12月'!F23)</f>
        <v>0</v>
      </c>
      <c r="G23" s="41">
        <f>SUM('1月:12月'!G23)</f>
        <v>0</v>
      </c>
      <c r="H23" s="41">
        <f>SUM('1月:12月'!H23)</f>
        <v>0</v>
      </c>
      <c r="I23" s="41">
        <f>SUM('1月:12月'!I23)</f>
        <v>0</v>
      </c>
      <c r="J23" s="41">
        <f>SUM('1月:12月'!J23)</f>
        <v>0</v>
      </c>
      <c r="K23" s="41">
        <f>SUM('1月:12月'!K23)</f>
        <v>0</v>
      </c>
      <c r="L23" s="41">
        <f>SUM('1月:12月'!L23)</f>
        <v>0</v>
      </c>
      <c r="M23" s="41">
        <f>SUM('1月:12月'!M23)</f>
        <v>2</v>
      </c>
      <c r="N23" s="41">
        <f>SUM('1月:12月'!N23)</f>
        <v>2.6360000000000001</v>
      </c>
      <c r="O23" s="41">
        <f>SUM('1月:12月'!O23)</f>
        <v>469.73500000000001</v>
      </c>
      <c r="P23" s="41">
        <f>SUM('1月:12月'!P23)</f>
        <v>106</v>
      </c>
      <c r="Q23" s="41">
        <f>SUM('1月:12月'!Q23)</f>
        <v>166.34300000000002</v>
      </c>
      <c r="R23" s="41">
        <f>SUM('1月:12月'!R23)</f>
        <v>51588.764999999999</v>
      </c>
      <c r="S23" s="41">
        <f>SUM('1月:12月'!S23)</f>
        <v>0</v>
      </c>
      <c r="T23" s="41">
        <f>SUM('1月:12月'!T23)</f>
        <v>0</v>
      </c>
      <c r="U23" s="41">
        <f>SUM('1月:12月'!U23)</f>
        <v>0</v>
      </c>
      <c r="V23" s="41">
        <f>SUM('1月:12月'!V23)</f>
        <v>106</v>
      </c>
      <c r="W23" s="41">
        <f>SUM('1月:12月'!W23)</f>
        <v>166.34300000000002</v>
      </c>
      <c r="X23" s="41">
        <f>SUM('1月:12月'!X23)</f>
        <v>51588.764999999999</v>
      </c>
      <c r="Y23" s="41">
        <f>SUM('1月:12月'!Y23)</f>
        <v>0</v>
      </c>
      <c r="Z23" s="41">
        <f>SUM('1月:12月'!Z23)</f>
        <v>0</v>
      </c>
      <c r="AA23" s="41">
        <f>SUM('1月:12月'!AA23)</f>
        <v>0</v>
      </c>
      <c r="AB23" s="276">
        <f>SUM('1月:12月'!AB23)</f>
        <v>0</v>
      </c>
      <c r="AC23" s="41">
        <f>SUM('1月:12月'!AC23)</f>
        <v>0</v>
      </c>
      <c r="AD23" s="41">
        <f>SUM('1月:12月'!AD23)</f>
        <v>0</v>
      </c>
      <c r="AE23" s="41">
        <f>SUM('1月:12月'!AE23)</f>
        <v>0</v>
      </c>
      <c r="AF23" s="41">
        <f>SUM('1月:12月'!AF23)</f>
        <v>0</v>
      </c>
      <c r="AG23" s="41">
        <f>SUM('1月:12月'!AG23)</f>
        <v>0</v>
      </c>
      <c r="AH23" s="41">
        <f>SUM('1月:12月'!AH23)</f>
        <v>0</v>
      </c>
      <c r="AI23" s="41">
        <f>SUM('1月:12月'!AI23)</f>
        <v>0</v>
      </c>
      <c r="AJ23" s="41">
        <f>SUM('1月:12月'!AJ23)</f>
        <v>0</v>
      </c>
      <c r="AK23" s="41">
        <f>SUM('1月:12月'!AK23)</f>
        <v>0</v>
      </c>
      <c r="AL23" s="41">
        <f>SUM('1月:12月'!AL23)</f>
        <v>0</v>
      </c>
      <c r="AM23" s="41">
        <f>SUM('1月:12月'!AM23)</f>
        <v>0</v>
      </c>
      <c r="AN23" s="41">
        <f>SUM('1月:12月'!AN23)</f>
        <v>0</v>
      </c>
      <c r="AO23" s="41">
        <f>SUM('1月:12月'!AO23)</f>
        <v>0</v>
      </c>
      <c r="AP23" s="41">
        <f>SUM('1月:12月'!AP23)</f>
        <v>0</v>
      </c>
      <c r="AQ23" s="45">
        <f t="shared" si="1"/>
        <v>108</v>
      </c>
      <c r="AR23" s="45">
        <f t="shared" si="2"/>
        <v>168.97900000000001</v>
      </c>
      <c r="AS23" s="45">
        <f t="shared" si="3"/>
        <v>52058.5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10">
        <f>SUM('1月:12月'!D24)</f>
        <v>0</v>
      </c>
      <c r="E24" s="110">
        <f>SUM('1月:12月'!E24)</f>
        <v>0</v>
      </c>
      <c r="F24" s="110">
        <f>SUM('1月:12月'!F24)</f>
        <v>0</v>
      </c>
      <c r="G24" s="110">
        <f>SUM('1月:12月'!G24)</f>
        <v>0</v>
      </c>
      <c r="H24" s="110">
        <f>SUM('1月:12月'!H24)</f>
        <v>0</v>
      </c>
      <c r="I24" s="110">
        <f>SUM('1月:12月'!I24)</f>
        <v>0</v>
      </c>
      <c r="J24" s="110">
        <f>SUM('1月:12月'!J24)</f>
        <v>0</v>
      </c>
      <c r="K24" s="110">
        <f>SUM('1月:12月'!K24)</f>
        <v>0</v>
      </c>
      <c r="L24" s="110">
        <f>SUM('1月:12月'!L24)</f>
        <v>0</v>
      </c>
      <c r="M24" s="110">
        <f>SUM('1月:12月'!M24)</f>
        <v>270</v>
      </c>
      <c r="N24" s="110">
        <f>SUM('1月:12月'!N24)</f>
        <v>1589.9648999999999</v>
      </c>
      <c r="O24" s="110">
        <f>SUM('1月:12月'!O24)</f>
        <v>342654.61</v>
      </c>
      <c r="P24" s="110">
        <f>SUM('1月:12月'!P24)</f>
        <v>0</v>
      </c>
      <c r="Q24" s="110">
        <f>SUM('1月:12月'!Q24)</f>
        <v>0</v>
      </c>
      <c r="R24" s="110">
        <f>SUM('1月:12月'!R24)</f>
        <v>0</v>
      </c>
      <c r="S24" s="110">
        <f>SUM('1月:12月'!S24)</f>
        <v>0</v>
      </c>
      <c r="T24" s="110">
        <f>SUM('1月:12月'!T24)</f>
        <v>0</v>
      </c>
      <c r="U24" s="110">
        <f>SUM('1月:12月'!U24)</f>
        <v>0</v>
      </c>
      <c r="V24" s="110">
        <f>SUM('1月:12月'!V24)</f>
        <v>0</v>
      </c>
      <c r="W24" s="110">
        <f>SUM('1月:12月'!W24)</f>
        <v>0</v>
      </c>
      <c r="X24" s="110">
        <f>SUM('1月:12月'!X24)</f>
        <v>0</v>
      </c>
      <c r="Y24" s="110">
        <f>SUM('1月:12月'!Y24)</f>
        <v>0</v>
      </c>
      <c r="Z24" s="110">
        <f>SUM('1月:12月'!Z24)</f>
        <v>0</v>
      </c>
      <c r="AA24" s="110">
        <f>SUM('1月:12月'!AA24)</f>
        <v>0</v>
      </c>
      <c r="AB24" s="275">
        <f>SUM('1月:12月'!AB24)</f>
        <v>0</v>
      </c>
      <c r="AC24" s="110">
        <f>SUM('1月:12月'!AC24)</f>
        <v>0</v>
      </c>
      <c r="AD24" s="110">
        <f>SUM('1月:12月'!AD24)</f>
        <v>0</v>
      </c>
      <c r="AE24" s="110">
        <f>SUM('1月:12月'!AE24)</f>
        <v>0</v>
      </c>
      <c r="AF24" s="110">
        <f>SUM('1月:12月'!AF24)</f>
        <v>0</v>
      </c>
      <c r="AG24" s="110">
        <f>SUM('1月:12月'!AG24)</f>
        <v>0</v>
      </c>
      <c r="AH24" s="110">
        <f>SUM('1月:12月'!AH24)</f>
        <v>0</v>
      </c>
      <c r="AI24" s="110">
        <f>SUM('1月:12月'!AI24)</f>
        <v>0</v>
      </c>
      <c r="AJ24" s="110">
        <f>SUM('1月:12月'!AJ24)</f>
        <v>0</v>
      </c>
      <c r="AK24" s="110">
        <f>SUM('1月:12月'!AK24)</f>
        <v>0</v>
      </c>
      <c r="AL24" s="110">
        <f>SUM('1月:12月'!AL24)</f>
        <v>0</v>
      </c>
      <c r="AM24" s="110">
        <f>SUM('1月:12月'!AM24)</f>
        <v>0</v>
      </c>
      <c r="AN24" s="110">
        <f>SUM('1月:12月'!AN24)</f>
        <v>0</v>
      </c>
      <c r="AO24" s="110">
        <f>SUM('1月:12月'!AO24)</f>
        <v>0</v>
      </c>
      <c r="AP24" s="110">
        <f>SUM('1月:12月'!AP24)</f>
        <v>0</v>
      </c>
      <c r="AQ24" s="107">
        <f t="shared" si="1"/>
        <v>270</v>
      </c>
      <c r="AR24" s="107">
        <f t="shared" si="2"/>
        <v>1589.9648999999999</v>
      </c>
      <c r="AS24" s="107">
        <f t="shared" si="3"/>
        <v>342654.61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41">
        <f>SUM('1月:12月'!D25)</f>
        <v>0</v>
      </c>
      <c r="E25" s="41">
        <f>SUM('1月:12月'!E25)</f>
        <v>0</v>
      </c>
      <c r="F25" s="41">
        <f>SUM('1月:12月'!F25)</f>
        <v>0</v>
      </c>
      <c r="G25" s="41">
        <f>SUM('1月:12月'!G25)</f>
        <v>0</v>
      </c>
      <c r="H25" s="41">
        <f>SUM('1月:12月'!H25)</f>
        <v>0</v>
      </c>
      <c r="I25" s="41">
        <f>SUM('1月:12月'!I25)</f>
        <v>0</v>
      </c>
      <c r="J25" s="41">
        <f>SUM('1月:12月'!J25)</f>
        <v>0</v>
      </c>
      <c r="K25" s="41">
        <f>SUM('1月:12月'!K25)</f>
        <v>0</v>
      </c>
      <c r="L25" s="41">
        <f>SUM('1月:12月'!L25)</f>
        <v>0</v>
      </c>
      <c r="M25" s="41">
        <f>SUM('1月:12月'!M25)</f>
        <v>196</v>
      </c>
      <c r="N25" s="41">
        <f>SUM('1月:12月'!N25)</f>
        <v>1635.8509999999997</v>
      </c>
      <c r="O25" s="41">
        <f>SUM('1月:12月'!O25)</f>
        <v>335621.28899999999</v>
      </c>
      <c r="P25" s="41">
        <f>SUM('1月:12月'!P25)</f>
        <v>0</v>
      </c>
      <c r="Q25" s="41">
        <f>SUM('1月:12月'!Q25)</f>
        <v>0</v>
      </c>
      <c r="R25" s="41">
        <f>SUM('1月:12月'!R25)</f>
        <v>0</v>
      </c>
      <c r="S25" s="41">
        <f>SUM('1月:12月'!S25)</f>
        <v>0</v>
      </c>
      <c r="T25" s="41">
        <f>SUM('1月:12月'!T25)</f>
        <v>0</v>
      </c>
      <c r="U25" s="41">
        <f>SUM('1月:12月'!U25)</f>
        <v>0</v>
      </c>
      <c r="V25" s="41">
        <f>SUM('1月:12月'!V25)</f>
        <v>0</v>
      </c>
      <c r="W25" s="41">
        <f>SUM('1月:12月'!W25)</f>
        <v>0</v>
      </c>
      <c r="X25" s="41">
        <f>SUM('1月:12月'!X25)</f>
        <v>0</v>
      </c>
      <c r="Y25" s="41">
        <f>SUM('1月:12月'!Y25)</f>
        <v>0</v>
      </c>
      <c r="Z25" s="41">
        <f>SUM('1月:12月'!Z25)</f>
        <v>0</v>
      </c>
      <c r="AA25" s="41">
        <f>SUM('1月:12月'!AA25)</f>
        <v>0</v>
      </c>
      <c r="AB25" s="276">
        <f>SUM('1月:12月'!AB25)</f>
        <v>0</v>
      </c>
      <c r="AC25" s="41">
        <f>SUM('1月:12月'!AC25)</f>
        <v>0</v>
      </c>
      <c r="AD25" s="41">
        <f>SUM('1月:12月'!AD25)</f>
        <v>0</v>
      </c>
      <c r="AE25" s="41">
        <f>SUM('1月:12月'!AE25)</f>
        <v>0</v>
      </c>
      <c r="AF25" s="41">
        <f>SUM('1月:12月'!AF25)</f>
        <v>0</v>
      </c>
      <c r="AG25" s="41">
        <f>SUM('1月:12月'!AG25)</f>
        <v>0</v>
      </c>
      <c r="AH25" s="41">
        <f>SUM('1月:12月'!AH25)</f>
        <v>0</v>
      </c>
      <c r="AI25" s="41">
        <f>SUM('1月:12月'!AI25)</f>
        <v>0</v>
      </c>
      <c r="AJ25" s="41">
        <f>SUM('1月:12月'!AJ25)</f>
        <v>0</v>
      </c>
      <c r="AK25" s="41">
        <f>SUM('1月:12月'!AK25)</f>
        <v>0</v>
      </c>
      <c r="AL25" s="41">
        <f>SUM('1月:12月'!AL25)</f>
        <v>0</v>
      </c>
      <c r="AM25" s="41">
        <f>SUM('1月:12月'!AM25)</f>
        <v>0</v>
      </c>
      <c r="AN25" s="41">
        <f>SUM('1月:12月'!AN25)</f>
        <v>0</v>
      </c>
      <c r="AO25" s="41">
        <f>SUM('1月:12月'!AO25)</f>
        <v>0</v>
      </c>
      <c r="AP25" s="41">
        <f>SUM('1月:12月'!AP25)</f>
        <v>0</v>
      </c>
      <c r="AQ25" s="45">
        <f t="shared" si="1"/>
        <v>196</v>
      </c>
      <c r="AR25" s="45">
        <f t="shared" si="2"/>
        <v>1635.8509999999997</v>
      </c>
      <c r="AS25" s="45">
        <f t="shared" si="3"/>
        <v>335621.28899999999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10">
        <f>SUM('1月:12月'!D26)</f>
        <v>0</v>
      </c>
      <c r="E26" s="110">
        <f>SUM('1月:12月'!E26)</f>
        <v>0</v>
      </c>
      <c r="F26" s="110">
        <f>SUM('1月:12月'!F26)</f>
        <v>0</v>
      </c>
      <c r="G26" s="110">
        <f>SUM('1月:12月'!G26)</f>
        <v>0</v>
      </c>
      <c r="H26" s="110">
        <f>SUM('1月:12月'!H26)</f>
        <v>0</v>
      </c>
      <c r="I26" s="110">
        <f>SUM('1月:12月'!I26)</f>
        <v>0</v>
      </c>
      <c r="J26" s="110">
        <f>SUM('1月:12月'!J26)</f>
        <v>0</v>
      </c>
      <c r="K26" s="110">
        <f>SUM('1月:12月'!K26)</f>
        <v>0</v>
      </c>
      <c r="L26" s="110">
        <f>SUM('1月:12月'!L26)</f>
        <v>0</v>
      </c>
      <c r="M26" s="110">
        <f>SUM('1月:12月'!M26)</f>
        <v>0</v>
      </c>
      <c r="N26" s="110">
        <f>SUM('1月:12月'!N26)</f>
        <v>0</v>
      </c>
      <c r="O26" s="110">
        <f>SUM('1月:12月'!O26)</f>
        <v>0</v>
      </c>
      <c r="P26" s="110">
        <f>SUM('1月:12月'!P26)</f>
        <v>0</v>
      </c>
      <c r="Q26" s="110">
        <f>SUM('1月:12月'!Q26)</f>
        <v>0</v>
      </c>
      <c r="R26" s="110">
        <f>SUM('1月:12月'!R26)</f>
        <v>0</v>
      </c>
      <c r="S26" s="110">
        <f>SUM('1月:12月'!S26)</f>
        <v>0</v>
      </c>
      <c r="T26" s="110">
        <f>SUM('1月:12月'!T26)</f>
        <v>0</v>
      </c>
      <c r="U26" s="110">
        <f>SUM('1月:12月'!U26)</f>
        <v>0</v>
      </c>
      <c r="V26" s="110">
        <f>SUM('1月:12月'!V26)</f>
        <v>0</v>
      </c>
      <c r="W26" s="110">
        <f>SUM('1月:12月'!W26)</f>
        <v>0</v>
      </c>
      <c r="X26" s="110">
        <f>SUM('1月:12月'!X26)</f>
        <v>0</v>
      </c>
      <c r="Y26" s="110">
        <f>SUM('1月:12月'!Y26)</f>
        <v>0</v>
      </c>
      <c r="Z26" s="110">
        <f>SUM('1月:12月'!Z26)</f>
        <v>0</v>
      </c>
      <c r="AA26" s="110">
        <f>SUM('1月:12月'!AA26)</f>
        <v>0</v>
      </c>
      <c r="AB26" s="275">
        <f>SUM('1月:12月'!AB26)</f>
        <v>0</v>
      </c>
      <c r="AC26" s="110">
        <f>SUM('1月:12月'!AC26)</f>
        <v>0</v>
      </c>
      <c r="AD26" s="110">
        <f>SUM('1月:12月'!AD26)</f>
        <v>0</v>
      </c>
      <c r="AE26" s="110">
        <f>SUM('1月:12月'!AE26)</f>
        <v>0</v>
      </c>
      <c r="AF26" s="110">
        <f>SUM('1月:12月'!AF26)</f>
        <v>0</v>
      </c>
      <c r="AG26" s="110">
        <f>SUM('1月:12月'!AG26)</f>
        <v>0</v>
      </c>
      <c r="AH26" s="110">
        <f>SUM('1月:12月'!AH26)</f>
        <v>0</v>
      </c>
      <c r="AI26" s="110">
        <f>SUM('1月:12月'!AI26)</f>
        <v>0</v>
      </c>
      <c r="AJ26" s="110">
        <f>SUM('1月:12月'!AJ26)</f>
        <v>0</v>
      </c>
      <c r="AK26" s="110">
        <f>SUM('1月:12月'!AK26)</f>
        <v>0</v>
      </c>
      <c r="AL26" s="110">
        <f>SUM('1月:12月'!AL26)</f>
        <v>0</v>
      </c>
      <c r="AM26" s="110">
        <f>SUM('1月:12月'!AM26)</f>
        <v>0</v>
      </c>
      <c r="AN26" s="110">
        <f>SUM('1月:12月'!AN26)</f>
        <v>0</v>
      </c>
      <c r="AO26" s="110">
        <f>SUM('1月:12月'!AO26)</f>
        <v>0</v>
      </c>
      <c r="AP26" s="110">
        <f>SUM('1月:12月'!AP26)</f>
        <v>0</v>
      </c>
      <c r="AQ26" s="107">
        <f t="shared" si="1"/>
        <v>0</v>
      </c>
      <c r="AR26" s="107">
        <f t="shared" si="2"/>
        <v>0</v>
      </c>
      <c r="AS26" s="107">
        <f t="shared" si="3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41">
        <f>SUM('1月:12月'!D27)</f>
        <v>0</v>
      </c>
      <c r="E27" s="41">
        <f>SUM('1月:12月'!E27)</f>
        <v>0</v>
      </c>
      <c r="F27" s="41">
        <f>SUM('1月:12月'!F27)</f>
        <v>0</v>
      </c>
      <c r="G27" s="41">
        <f>SUM('1月:12月'!G27)</f>
        <v>0</v>
      </c>
      <c r="H27" s="41">
        <f>SUM('1月:12月'!H27)</f>
        <v>0</v>
      </c>
      <c r="I27" s="41">
        <f>SUM('1月:12月'!I27)</f>
        <v>0</v>
      </c>
      <c r="J27" s="41">
        <f>SUM('1月:12月'!J27)</f>
        <v>0</v>
      </c>
      <c r="K27" s="41">
        <f>SUM('1月:12月'!K27)</f>
        <v>0</v>
      </c>
      <c r="L27" s="41">
        <f>SUM('1月:12月'!L27)</f>
        <v>0</v>
      </c>
      <c r="M27" s="41">
        <f>SUM('1月:12月'!M27)</f>
        <v>0</v>
      </c>
      <c r="N27" s="41">
        <f>SUM('1月:12月'!N27)</f>
        <v>0</v>
      </c>
      <c r="O27" s="41">
        <f>SUM('1月:12月'!O27)</f>
        <v>0</v>
      </c>
      <c r="P27" s="41">
        <f>SUM('1月:12月'!P27)</f>
        <v>0</v>
      </c>
      <c r="Q27" s="41">
        <f>SUM('1月:12月'!Q27)</f>
        <v>0</v>
      </c>
      <c r="R27" s="41">
        <f>SUM('1月:12月'!R27)</f>
        <v>0</v>
      </c>
      <c r="S27" s="41">
        <f>SUM('1月:12月'!S27)</f>
        <v>0</v>
      </c>
      <c r="T27" s="41">
        <f>SUM('1月:12月'!T27)</f>
        <v>0</v>
      </c>
      <c r="U27" s="41">
        <f>SUM('1月:12月'!U27)</f>
        <v>0</v>
      </c>
      <c r="V27" s="41">
        <f>SUM('1月:12月'!V27)</f>
        <v>0</v>
      </c>
      <c r="W27" s="41">
        <f>SUM('1月:12月'!W27)</f>
        <v>0</v>
      </c>
      <c r="X27" s="41">
        <f>SUM('1月:12月'!X27)</f>
        <v>0</v>
      </c>
      <c r="Y27" s="41">
        <f>SUM('1月:12月'!Y27)</f>
        <v>0</v>
      </c>
      <c r="Z27" s="41">
        <f>SUM('1月:12月'!Z27)</f>
        <v>0</v>
      </c>
      <c r="AA27" s="41">
        <f>SUM('1月:12月'!AA27)</f>
        <v>0</v>
      </c>
      <c r="AB27" s="276">
        <f>SUM('1月:12月'!AB27)</f>
        <v>0</v>
      </c>
      <c r="AC27" s="41">
        <f>SUM('1月:12月'!AC27)</f>
        <v>0</v>
      </c>
      <c r="AD27" s="41">
        <f>SUM('1月:12月'!AD27)</f>
        <v>0</v>
      </c>
      <c r="AE27" s="41">
        <f>SUM('1月:12月'!AE27)</f>
        <v>0</v>
      </c>
      <c r="AF27" s="41">
        <f>SUM('1月:12月'!AF27)</f>
        <v>0</v>
      </c>
      <c r="AG27" s="41">
        <f>SUM('1月:12月'!AG27)</f>
        <v>0</v>
      </c>
      <c r="AH27" s="41">
        <f>SUM('1月:12月'!AH27)</f>
        <v>0</v>
      </c>
      <c r="AI27" s="41">
        <f>SUM('1月:12月'!AI27)</f>
        <v>0</v>
      </c>
      <c r="AJ27" s="41">
        <f>SUM('1月:12月'!AJ27)</f>
        <v>0</v>
      </c>
      <c r="AK27" s="41">
        <f>SUM('1月:12月'!AK27)</f>
        <v>0</v>
      </c>
      <c r="AL27" s="41">
        <f>SUM('1月:12月'!AL27)</f>
        <v>0</v>
      </c>
      <c r="AM27" s="41">
        <f>SUM('1月:12月'!AM27)</f>
        <v>0</v>
      </c>
      <c r="AN27" s="41">
        <f>SUM('1月:12月'!AN27)</f>
        <v>0</v>
      </c>
      <c r="AO27" s="41">
        <f>SUM('1月:12月'!AO27)</f>
        <v>0</v>
      </c>
      <c r="AP27" s="41">
        <f>SUM('1月:12月'!AP27)</f>
        <v>0</v>
      </c>
      <c r="AQ27" s="45">
        <f t="shared" si="1"/>
        <v>0</v>
      </c>
      <c r="AR27" s="45">
        <f t="shared" si="2"/>
        <v>0</v>
      </c>
      <c r="AS27" s="45">
        <f t="shared" si="3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10">
        <f>SUM('1月:12月'!D28)</f>
        <v>0</v>
      </c>
      <c r="E28" s="110">
        <f>SUM('1月:12月'!E28)</f>
        <v>0</v>
      </c>
      <c r="F28" s="110">
        <f>SUM('1月:12月'!F28)</f>
        <v>0</v>
      </c>
      <c r="G28" s="110">
        <f>SUM('1月:12月'!G28)</f>
        <v>1</v>
      </c>
      <c r="H28" s="110">
        <f>SUM('1月:12月'!H28)</f>
        <v>3.4200000000000001E-2</v>
      </c>
      <c r="I28" s="110">
        <f>SUM('1月:12月'!I28)</f>
        <v>36.936</v>
      </c>
      <c r="J28" s="110">
        <f>SUM('1月:12月'!J28)</f>
        <v>1</v>
      </c>
      <c r="K28" s="110">
        <f>SUM('1月:12月'!K28)</f>
        <v>3.4200000000000001E-2</v>
      </c>
      <c r="L28" s="110">
        <f>SUM('1月:12月'!L28)</f>
        <v>36.936</v>
      </c>
      <c r="M28" s="110">
        <f>SUM('1月:12月'!M28)</f>
        <v>0</v>
      </c>
      <c r="N28" s="110">
        <f>SUM('1月:12月'!N28)</f>
        <v>0</v>
      </c>
      <c r="O28" s="110">
        <f>SUM('1月:12月'!O28)</f>
        <v>0</v>
      </c>
      <c r="P28" s="110">
        <f>SUM('1月:12月'!P28)</f>
        <v>0</v>
      </c>
      <c r="Q28" s="110">
        <f>SUM('1月:12月'!Q28)</f>
        <v>0</v>
      </c>
      <c r="R28" s="110">
        <f>SUM('1月:12月'!R28)</f>
        <v>0</v>
      </c>
      <c r="S28" s="110">
        <f>SUM('1月:12月'!S28)</f>
        <v>0</v>
      </c>
      <c r="T28" s="110">
        <f>SUM('1月:12月'!T28)</f>
        <v>0</v>
      </c>
      <c r="U28" s="110">
        <f>SUM('1月:12月'!U28)</f>
        <v>0</v>
      </c>
      <c r="V28" s="110">
        <f>SUM('1月:12月'!V28)</f>
        <v>0</v>
      </c>
      <c r="W28" s="110">
        <f>SUM('1月:12月'!W28)</f>
        <v>0</v>
      </c>
      <c r="X28" s="110">
        <f>SUM('1月:12月'!X28)</f>
        <v>0</v>
      </c>
      <c r="Y28" s="110">
        <f>SUM('1月:12月'!Y28)</f>
        <v>0</v>
      </c>
      <c r="Z28" s="110">
        <f>SUM('1月:12月'!Z28)</f>
        <v>0</v>
      </c>
      <c r="AA28" s="110">
        <f>SUM('1月:12月'!AA28)</f>
        <v>0</v>
      </c>
      <c r="AB28" s="275">
        <f>SUM('1月:12月'!AB28)</f>
        <v>0</v>
      </c>
      <c r="AC28" s="110">
        <f>SUM('1月:12月'!AC28)</f>
        <v>0</v>
      </c>
      <c r="AD28" s="110">
        <f>SUM('1月:12月'!AD28)</f>
        <v>0</v>
      </c>
      <c r="AE28" s="110">
        <f>SUM('1月:12月'!AE28)</f>
        <v>0</v>
      </c>
      <c r="AF28" s="110">
        <f>SUM('1月:12月'!AF28)</f>
        <v>0</v>
      </c>
      <c r="AG28" s="110">
        <f>SUM('1月:12月'!AG28)</f>
        <v>0</v>
      </c>
      <c r="AH28" s="110">
        <f>SUM('1月:12月'!AH28)</f>
        <v>0</v>
      </c>
      <c r="AI28" s="110">
        <f>SUM('1月:12月'!AI28)</f>
        <v>0</v>
      </c>
      <c r="AJ28" s="110">
        <f>SUM('1月:12月'!AJ28)</f>
        <v>0</v>
      </c>
      <c r="AK28" s="110">
        <f>SUM('1月:12月'!AK28)</f>
        <v>0</v>
      </c>
      <c r="AL28" s="110">
        <f>SUM('1月:12月'!AL28)</f>
        <v>0</v>
      </c>
      <c r="AM28" s="110">
        <f>SUM('1月:12月'!AM28)</f>
        <v>0</v>
      </c>
      <c r="AN28" s="110">
        <f>SUM('1月:12月'!AN28)</f>
        <v>0</v>
      </c>
      <c r="AO28" s="110">
        <f>SUM('1月:12月'!AO28)</f>
        <v>0</v>
      </c>
      <c r="AP28" s="110">
        <f>SUM('1月:12月'!AP28)</f>
        <v>0</v>
      </c>
      <c r="AQ28" s="107">
        <f t="shared" si="1"/>
        <v>1</v>
      </c>
      <c r="AR28" s="107">
        <f t="shared" si="2"/>
        <v>3.4200000000000001E-2</v>
      </c>
      <c r="AS28" s="107">
        <f t="shared" si="3"/>
        <v>36.936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41">
        <f>SUM('1月:12月'!D29)</f>
        <v>0</v>
      </c>
      <c r="E29" s="41">
        <f>SUM('1月:12月'!E29)</f>
        <v>0</v>
      </c>
      <c r="F29" s="41">
        <f>SUM('1月:12月'!F29)</f>
        <v>0</v>
      </c>
      <c r="G29" s="41">
        <f>SUM('1月:12月'!G29)</f>
        <v>0</v>
      </c>
      <c r="H29" s="41">
        <f>SUM('1月:12月'!H29)</f>
        <v>0</v>
      </c>
      <c r="I29" s="41">
        <f>SUM('1月:12月'!I29)</f>
        <v>0</v>
      </c>
      <c r="J29" s="41">
        <f>SUM('1月:12月'!J29)</f>
        <v>0</v>
      </c>
      <c r="K29" s="41">
        <f>SUM('1月:12月'!K29)</f>
        <v>0</v>
      </c>
      <c r="L29" s="41">
        <f>SUM('1月:12月'!L29)</f>
        <v>0</v>
      </c>
      <c r="M29" s="41">
        <f>SUM('1月:12月'!M29)</f>
        <v>0</v>
      </c>
      <c r="N29" s="41">
        <f>SUM('1月:12月'!N29)</f>
        <v>0</v>
      </c>
      <c r="O29" s="41">
        <f>SUM('1月:12月'!O29)</f>
        <v>0</v>
      </c>
      <c r="P29" s="41">
        <f>SUM('1月:12月'!P29)</f>
        <v>0</v>
      </c>
      <c r="Q29" s="41">
        <f>SUM('1月:12月'!Q29)</f>
        <v>0</v>
      </c>
      <c r="R29" s="41">
        <f>SUM('1月:12月'!R29)</f>
        <v>0</v>
      </c>
      <c r="S29" s="41">
        <f>SUM('1月:12月'!S29)</f>
        <v>0</v>
      </c>
      <c r="T29" s="41">
        <f>SUM('1月:12月'!T29)</f>
        <v>0</v>
      </c>
      <c r="U29" s="41">
        <f>SUM('1月:12月'!U29)</f>
        <v>0</v>
      </c>
      <c r="V29" s="41">
        <f>SUM('1月:12月'!V29)</f>
        <v>0</v>
      </c>
      <c r="W29" s="41">
        <f>SUM('1月:12月'!W29)</f>
        <v>0</v>
      </c>
      <c r="X29" s="41">
        <f>SUM('1月:12月'!X29)</f>
        <v>0</v>
      </c>
      <c r="Y29" s="41">
        <f>SUM('1月:12月'!Y29)</f>
        <v>0</v>
      </c>
      <c r="Z29" s="41">
        <f>SUM('1月:12月'!Z29)</f>
        <v>0</v>
      </c>
      <c r="AA29" s="41">
        <f>SUM('1月:12月'!AA29)</f>
        <v>0</v>
      </c>
      <c r="AB29" s="276">
        <f>SUM('1月:12月'!AB29)</f>
        <v>0</v>
      </c>
      <c r="AC29" s="41">
        <f>SUM('1月:12月'!AC29)</f>
        <v>0</v>
      </c>
      <c r="AD29" s="41">
        <f>SUM('1月:12月'!AD29)</f>
        <v>0</v>
      </c>
      <c r="AE29" s="41">
        <f>SUM('1月:12月'!AE29)</f>
        <v>0</v>
      </c>
      <c r="AF29" s="41">
        <f>SUM('1月:12月'!AF29)</f>
        <v>0</v>
      </c>
      <c r="AG29" s="41">
        <f>SUM('1月:12月'!AG29)</f>
        <v>0</v>
      </c>
      <c r="AH29" s="41">
        <f>SUM('1月:12月'!AH29)</f>
        <v>0</v>
      </c>
      <c r="AI29" s="41">
        <f>SUM('1月:12月'!AI29)</f>
        <v>0</v>
      </c>
      <c r="AJ29" s="41">
        <f>SUM('1月:12月'!AJ29)</f>
        <v>0</v>
      </c>
      <c r="AK29" s="41">
        <f>SUM('1月:12月'!AK29)</f>
        <v>0</v>
      </c>
      <c r="AL29" s="41">
        <f>SUM('1月:12月'!AL29)</f>
        <v>0</v>
      </c>
      <c r="AM29" s="41">
        <f>SUM('1月:12月'!AM29)</f>
        <v>0</v>
      </c>
      <c r="AN29" s="41">
        <f>SUM('1月:12月'!AN29)</f>
        <v>0</v>
      </c>
      <c r="AO29" s="41">
        <f>SUM('1月:12月'!AO29)</f>
        <v>0</v>
      </c>
      <c r="AP29" s="41">
        <f>SUM('1月:12月'!AP29)</f>
        <v>0</v>
      </c>
      <c r="AQ29" s="45">
        <f t="shared" si="1"/>
        <v>0</v>
      </c>
      <c r="AR29" s="45">
        <f t="shared" si="2"/>
        <v>0</v>
      </c>
      <c r="AS29" s="45">
        <f t="shared" si="3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10">
        <f>SUM('1月:12月'!D30)</f>
        <v>290</v>
      </c>
      <c r="E30" s="110">
        <f>SUM('1月:12月'!E30)</f>
        <v>65.743700000000004</v>
      </c>
      <c r="F30" s="110">
        <f>SUM('1月:12月'!F30)</f>
        <v>53184.37072461054</v>
      </c>
      <c r="G30" s="110">
        <f>SUM('1月:12月'!G30)</f>
        <v>401</v>
      </c>
      <c r="H30" s="110">
        <f>SUM('1月:12月'!H30)</f>
        <v>72.207000000000008</v>
      </c>
      <c r="I30" s="110">
        <f>SUM('1月:12月'!I30)</f>
        <v>61002.028000000006</v>
      </c>
      <c r="J30" s="110">
        <f>SUM('1月:12月'!J30)</f>
        <v>691</v>
      </c>
      <c r="K30" s="110">
        <f>SUM('1月:12月'!K30)</f>
        <v>137.95069999999998</v>
      </c>
      <c r="L30" s="110">
        <f>SUM('1月:12月'!L30)</f>
        <v>114186.39872461054</v>
      </c>
      <c r="M30" s="110">
        <f>SUM('1月:12月'!M30)</f>
        <v>0</v>
      </c>
      <c r="N30" s="110">
        <f>SUM('1月:12月'!N30)</f>
        <v>0</v>
      </c>
      <c r="O30" s="110">
        <f>SUM('1月:12月'!O30)</f>
        <v>0</v>
      </c>
      <c r="P30" s="110">
        <f>SUM('1月:12月'!P30)</f>
        <v>0</v>
      </c>
      <c r="Q30" s="110">
        <f>SUM('1月:12月'!Q30)</f>
        <v>0</v>
      </c>
      <c r="R30" s="110">
        <f>SUM('1月:12月'!R30)</f>
        <v>0</v>
      </c>
      <c r="S30" s="110">
        <f>SUM('1月:12月'!S30)</f>
        <v>0</v>
      </c>
      <c r="T30" s="110">
        <f>SUM('1月:12月'!T30)</f>
        <v>0</v>
      </c>
      <c r="U30" s="110">
        <f>SUM('1月:12月'!U30)</f>
        <v>0</v>
      </c>
      <c r="V30" s="110">
        <f>SUM('1月:12月'!V30)</f>
        <v>0</v>
      </c>
      <c r="W30" s="110">
        <f>SUM('1月:12月'!W30)</f>
        <v>0</v>
      </c>
      <c r="X30" s="110">
        <f>SUM('1月:12月'!X30)</f>
        <v>0</v>
      </c>
      <c r="Y30" s="110">
        <f>SUM('1月:12月'!Y30)</f>
        <v>658</v>
      </c>
      <c r="Z30" s="110">
        <f>SUM('1月:12月'!Z30)</f>
        <v>95.934400000000011</v>
      </c>
      <c r="AA30" s="110">
        <f>SUM('1月:12月'!AA30)</f>
        <v>53612.406000000003</v>
      </c>
      <c r="AB30" s="275">
        <f>SUM('1月:12月'!AB30)</f>
        <v>10209</v>
      </c>
      <c r="AC30" s="110">
        <f>SUM('1月:12月'!AC30)</f>
        <v>575.33409999999992</v>
      </c>
      <c r="AD30" s="110">
        <f>SUM('1月:12月'!AD30)</f>
        <v>435339.951</v>
      </c>
      <c r="AE30" s="110">
        <f>SUM('1月:12月'!AE30)</f>
        <v>32</v>
      </c>
      <c r="AF30" s="110">
        <f>SUM('1月:12月'!AF30)</f>
        <v>2.2197999999999998</v>
      </c>
      <c r="AG30" s="110">
        <f>SUM('1月:12月'!AG30)</f>
        <v>2669.7460000000001</v>
      </c>
      <c r="AH30" s="110">
        <f>SUM('1月:12月'!AH30)</f>
        <v>1858</v>
      </c>
      <c r="AI30" s="110">
        <f>SUM('1月:12月'!AI30)</f>
        <v>489.84320000000002</v>
      </c>
      <c r="AJ30" s="110">
        <f>SUM('1月:12月'!AJ30)</f>
        <v>354284.54699999996</v>
      </c>
      <c r="AK30" s="110">
        <f>SUM('1月:12月'!AK30)</f>
        <v>1401</v>
      </c>
      <c r="AL30" s="110">
        <f>SUM('1月:12月'!AL30)</f>
        <v>80.939700000000002</v>
      </c>
      <c r="AM30" s="110">
        <f>SUM('1月:12月'!AM30)</f>
        <v>53427.947000000007</v>
      </c>
      <c r="AN30" s="110">
        <f>SUM('1月:12月'!AN30)</f>
        <v>4997</v>
      </c>
      <c r="AO30" s="110">
        <f>SUM('1月:12月'!AO30)</f>
        <v>673.46374000000014</v>
      </c>
      <c r="AP30" s="110">
        <f>SUM('1月:12月'!AP30)</f>
        <v>515468.11299999995</v>
      </c>
      <c r="AQ30" s="107">
        <f t="shared" si="1"/>
        <v>19846</v>
      </c>
      <c r="AR30" s="107">
        <f t="shared" si="2"/>
        <v>2055.6856399999997</v>
      </c>
      <c r="AS30" s="107">
        <f t="shared" si="3"/>
        <v>1528989.1087246106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41">
        <f>SUM('1月:12月'!D31)</f>
        <v>0</v>
      </c>
      <c r="E31" s="41">
        <f>SUM('1月:12月'!E31)</f>
        <v>0</v>
      </c>
      <c r="F31" s="41">
        <f>SUM('1月:12月'!F31)</f>
        <v>0</v>
      </c>
      <c r="G31" s="41">
        <f>SUM('1月:12月'!G31)</f>
        <v>0</v>
      </c>
      <c r="H31" s="41">
        <f>SUM('1月:12月'!H31)</f>
        <v>0</v>
      </c>
      <c r="I31" s="41">
        <f>SUM('1月:12月'!I31)</f>
        <v>0</v>
      </c>
      <c r="J31" s="41">
        <f>SUM('1月:12月'!J31)</f>
        <v>0</v>
      </c>
      <c r="K31" s="41">
        <f>SUM('1月:12月'!K31)</f>
        <v>0</v>
      </c>
      <c r="L31" s="41">
        <f>SUM('1月:12月'!L31)</f>
        <v>0</v>
      </c>
      <c r="M31" s="41">
        <f>SUM('1月:12月'!M31)</f>
        <v>0</v>
      </c>
      <c r="N31" s="41">
        <f>SUM('1月:12月'!N31)</f>
        <v>0</v>
      </c>
      <c r="O31" s="41">
        <f>SUM('1月:12月'!O31)</f>
        <v>0</v>
      </c>
      <c r="P31" s="41">
        <f>SUM('1月:12月'!P31)</f>
        <v>0</v>
      </c>
      <c r="Q31" s="41">
        <f>SUM('1月:12月'!Q31)</f>
        <v>0</v>
      </c>
      <c r="R31" s="41">
        <f>SUM('1月:12月'!R31)</f>
        <v>0</v>
      </c>
      <c r="S31" s="41">
        <f>SUM('1月:12月'!S31)</f>
        <v>0</v>
      </c>
      <c r="T31" s="41">
        <f>SUM('1月:12月'!T31)</f>
        <v>0</v>
      </c>
      <c r="U31" s="41">
        <f>SUM('1月:12月'!U31)</f>
        <v>0</v>
      </c>
      <c r="V31" s="41">
        <f>SUM('1月:12月'!V31)</f>
        <v>0</v>
      </c>
      <c r="W31" s="41">
        <f>SUM('1月:12月'!W31)</f>
        <v>0</v>
      </c>
      <c r="X31" s="41">
        <f>SUM('1月:12月'!X31)</f>
        <v>0</v>
      </c>
      <c r="Y31" s="41">
        <f>SUM('1月:12月'!Y31)</f>
        <v>0</v>
      </c>
      <c r="Z31" s="41">
        <f>SUM('1月:12月'!Z31)</f>
        <v>0</v>
      </c>
      <c r="AA31" s="41">
        <f>SUM('1月:12月'!AA31)</f>
        <v>0</v>
      </c>
      <c r="AB31" s="276">
        <f>SUM('1月:12月'!AB31)</f>
        <v>0</v>
      </c>
      <c r="AC31" s="41">
        <f>SUM('1月:12月'!AC31)</f>
        <v>0</v>
      </c>
      <c r="AD31" s="41">
        <f>SUM('1月:12月'!AD31)</f>
        <v>0</v>
      </c>
      <c r="AE31" s="41">
        <f>SUM('1月:12月'!AE31)</f>
        <v>0</v>
      </c>
      <c r="AF31" s="41">
        <f>SUM('1月:12月'!AF31)</f>
        <v>0</v>
      </c>
      <c r="AG31" s="41">
        <f>SUM('1月:12月'!AG31)</f>
        <v>0</v>
      </c>
      <c r="AH31" s="41">
        <f>SUM('1月:12月'!AH31)</f>
        <v>0</v>
      </c>
      <c r="AI31" s="41">
        <f>SUM('1月:12月'!AI31)</f>
        <v>0</v>
      </c>
      <c r="AJ31" s="41">
        <f>SUM('1月:12月'!AJ31)</f>
        <v>0</v>
      </c>
      <c r="AK31" s="41">
        <f>SUM('1月:12月'!AK31)</f>
        <v>0</v>
      </c>
      <c r="AL31" s="41">
        <f>SUM('1月:12月'!AL31)</f>
        <v>0</v>
      </c>
      <c r="AM31" s="41">
        <f>SUM('1月:12月'!AM31)</f>
        <v>0</v>
      </c>
      <c r="AN31" s="41">
        <f>SUM('1月:12月'!AN31)</f>
        <v>0</v>
      </c>
      <c r="AO31" s="41">
        <f>SUM('1月:12月'!AO31)</f>
        <v>0</v>
      </c>
      <c r="AP31" s="41">
        <f>SUM('1月:12月'!AP31)</f>
        <v>0</v>
      </c>
      <c r="AQ31" s="45">
        <f t="shared" si="1"/>
        <v>0</v>
      </c>
      <c r="AR31" s="45">
        <f t="shared" si="2"/>
        <v>0</v>
      </c>
      <c r="AS31" s="45">
        <f t="shared" si="3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10">
        <f>SUM('1月:12月'!D32)</f>
        <v>0</v>
      </c>
      <c r="E32" s="110">
        <f>SUM('1月:12月'!E32)</f>
        <v>0</v>
      </c>
      <c r="F32" s="110">
        <f>SUM('1月:12月'!F32)</f>
        <v>0</v>
      </c>
      <c r="G32" s="110">
        <f>SUM('1月:12月'!G32)</f>
        <v>0</v>
      </c>
      <c r="H32" s="110">
        <f>SUM('1月:12月'!H32)</f>
        <v>0</v>
      </c>
      <c r="I32" s="110">
        <f>SUM('1月:12月'!I32)</f>
        <v>0</v>
      </c>
      <c r="J32" s="110">
        <f>SUM('1月:12月'!J32)</f>
        <v>0</v>
      </c>
      <c r="K32" s="110">
        <f>SUM('1月:12月'!K32)</f>
        <v>0</v>
      </c>
      <c r="L32" s="110">
        <f>SUM('1月:12月'!L32)</f>
        <v>0</v>
      </c>
      <c r="M32" s="110">
        <f>SUM('1月:12月'!M32)</f>
        <v>1117</v>
      </c>
      <c r="N32" s="110">
        <f>SUM('1月:12月'!N32)</f>
        <v>2894.2913999999996</v>
      </c>
      <c r="O32" s="110">
        <f>SUM('1月:12月'!O32)</f>
        <v>543232.56499999994</v>
      </c>
      <c r="P32" s="110">
        <f>SUM('1月:12月'!P32)</f>
        <v>1893</v>
      </c>
      <c r="Q32" s="110">
        <f>SUM('1月:12月'!Q32)</f>
        <v>15128.3179</v>
      </c>
      <c r="R32" s="110">
        <f>SUM('1月:12月'!R32)</f>
        <v>1876522.33</v>
      </c>
      <c r="S32" s="110">
        <f>SUM('1月:12月'!S32)</f>
        <v>0</v>
      </c>
      <c r="T32" s="110">
        <f>SUM('1月:12月'!T32)</f>
        <v>0</v>
      </c>
      <c r="U32" s="110">
        <f>SUM('1月:12月'!U32)</f>
        <v>0</v>
      </c>
      <c r="V32" s="110">
        <f>SUM('1月:12月'!V32)</f>
        <v>1893</v>
      </c>
      <c r="W32" s="110">
        <f>SUM('1月:12月'!W32)</f>
        <v>15128.3179</v>
      </c>
      <c r="X32" s="110">
        <f>SUM('1月:12月'!X32)</f>
        <v>1876522.33</v>
      </c>
      <c r="Y32" s="110">
        <f>SUM('1月:12月'!Y32)</f>
        <v>1196</v>
      </c>
      <c r="Z32" s="110">
        <f>SUM('1月:12月'!Z32)</f>
        <v>9346.2420999999995</v>
      </c>
      <c r="AA32" s="110">
        <f>SUM('1月:12月'!AA32)</f>
        <v>774153.43499999994</v>
      </c>
      <c r="AB32" s="275">
        <f>SUM('1月:12月'!AB32)</f>
        <v>0</v>
      </c>
      <c r="AC32" s="110">
        <f>SUM('1月:12月'!AC32)</f>
        <v>0</v>
      </c>
      <c r="AD32" s="110">
        <f>SUM('1月:12月'!AD32)</f>
        <v>0</v>
      </c>
      <c r="AE32" s="110">
        <f>SUM('1月:12月'!AE32)</f>
        <v>0</v>
      </c>
      <c r="AF32" s="110">
        <f>SUM('1月:12月'!AF32)</f>
        <v>0</v>
      </c>
      <c r="AG32" s="110">
        <f>SUM('1月:12月'!AG32)</f>
        <v>0</v>
      </c>
      <c r="AH32" s="110">
        <f>SUM('1月:12月'!AH32)</f>
        <v>0</v>
      </c>
      <c r="AI32" s="110">
        <f>SUM('1月:12月'!AI32)</f>
        <v>0</v>
      </c>
      <c r="AJ32" s="110">
        <f>SUM('1月:12月'!AJ32)</f>
        <v>0</v>
      </c>
      <c r="AK32" s="110">
        <f>SUM('1月:12月'!AK32)</f>
        <v>21</v>
      </c>
      <c r="AL32" s="110">
        <f>SUM('1月:12月'!AL32)</f>
        <v>0.30800000000000005</v>
      </c>
      <c r="AM32" s="110">
        <f>SUM('1月:12月'!AM32)</f>
        <v>7165.7520000000004</v>
      </c>
      <c r="AN32" s="110">
        <f>SUM('1月:12月'!AN32)</f>
        <v>0</v>
      </c>
      <c r="AO32" s="110">
        <f>SUM('1月:12月'!AO32)</f>
        <v>0</v>
      </c>
      <c r="AP32" s="110">
        <f>SUM('1月:12月'!AP32)</f>
        <v>0</v>
      </c>
      <c r="AQ32" s="107">
        <f t="shared" si="1"/>
        <v>4227</v>
      </c>
      <c r="AR32" s="107">
        <f t="shared" si="2"/>
        <v>27369.1594</v>
      </c>
      <c r="AS32" s="107">
        <f t="shared" si="3"/>
        <v>3201074.0819999999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41">
        <f>SUM('1月:12月'!D33)</f>
        <v>0</v>
      </c>
      <c r="E33" s="41">
        <f>SUM('1月:12月'!E33)</f>
        <v>0</v>
      </c>
      <c r="F33" s="41">
        <f>SUM('1月:12月'!F33)</f>
        <v>0</v>
      </c>
      <c r="G33" s="41">
        <f>SUM('1月:12月'!G33)</f>
        <v>0</v>
      </c>
      <c r="H33" s="41">
        <f>SUM('1月:12月'!H33)</f>
        <v>0</v>
      </c>
      <c r="I33" s="41">
        <f>SUM('1月:12月'!I33)</f>
        <v>0</v>
      </c>
      <c r="J33" s="41">
        <f>SUM('1月:12月'!J33)</f>
        <v>0</v>
      </c>
      <c r="K33" s="41">
        <f>SUM('1月:12月'!K33)</f>
        <v>0</v>
      </c>
      <c r="L33" s="41">
        <f>SUM('1月:12月'!L33)</f>
        <v>0</v>
      </c>
      <c r="M33" s="41">
        <f>SUM('1月:12月'!M33)</f>
        <v>0</v>
      </c>
      <c r="N33" s="41">
        <f>SUM('1月:12月'!N33)</f>
        <v>0</v>
      </c>
      <c r="O33" s="41">
        <f>SUM('1月:12月'!O33)</f>
        <v>0</v>
      </c>
      <c r="P33" s="41">
        <f>SUM('1月:12月'!P33)</f>
        <v>0</v>
      </c>
      <c r="Q33" s="41">
        <f>SUM('1月:12月'!Q33)</f>
        <v>0</v>
      </c>
      <c r="R33" s="41">
        <f>SUM('1月:12月'!R33)</f>
        <v>0</v>
      </c>
      <c r="S33" s="41">
        <f>SUM('1月:12月'!S33)</f>
        <v>0</v>
      </c>
      <c r="T33" s="41">
        <f>SUM('1月:12月'!T33)</f>
        <v>0</v>
      </c>
      <c r="U33" s="41">
        <f>SUM('1月:12月'!U33)</f>
        <v>0</v>
      </c>
      <c r="V33" s="41">
        <f>SUM('1月:12月'!V33)</f>
        <v>0</v>
      </c>
      <c r="W33" s="41">
        <f>SUM('1月:12月'!W33)</f>
        <v>0</v>
      </c>
      <c r="X33" s="41">
        <f>SUM('1月:12月'!X33)</f>
        <v>0</v>
      </c>
      <c r="Y33" s="41">
        <f>SUM('1月:12月'!Y33)</f>
        <v>0</v>
      </c>
      <c r="Z33" s="41">
        <f>SUM('1月:12月'!Z33)</f>
        <v>0</v>
      </c>
      <c r="AA33" s="41">
        <f>SUM('1月:12月'!AA33)</f>
        <v>0</v>
      </c>
      <c r="AB33" s="276">
        <f>SUM('1月:12月'!AB33)</f>
        <v>0</v>
      </c>
      <c r="AC33" s="41">
        <f>SUM('1月:12月'!AC33)</f>
        <v>0</v>
      </c>
      <c r="AD33" s="41">
        <f>SUM('1月:12月'!AD33)</f>
        <v>0</v>
      </c>
      <c r="AE33" s="41">
        <f>SUM('1月:12月'!AE33)</f>
        <v>0</v>
      </c>
      <c r="AF33" s="41">
        <f>SUM('1月:12月'!AF33)</f>
        <v>0</v>
      </c>
      <c r="AG33" s="41">
        <f>SUM('1月:12月'!AG33)</f>
        <v>0</v>
      </c>
      <c r="AH33" s="41">
        <f>SUM('1月:12月'!AH33)</f>
        <v>0</v>
      </c>
      <c r="AI33" s="41">
        <f>SUM('1月:12月'!AI33)</f>
        <v>0</v>
      </c>
      <c r="AJ33" s="41">
        <f>SUM('1月:12月'!AJ33)</f>
        <v>0</v>
      </c>
      <c r="AK33" s="41">
        <f>SUM('1月:12月'!AK33)</f>
        <v>0</v>
      </c>
      <c r="AL33" s="41">
        <f>SUM('1月:12月'!AL33)</f>
        <v>0</v>
      </c>
      <c r="AM33" s="41">
        <f>SUM('1月:12月'!AM33)</f>
        <v>0</v>
      </c>
      <c r="AN33" s="41">
        <f>SUM('1月:12月'!AN33)</f>
        <v>0</v>
      </c>
      <c r="AO33" s="41">
        <f>SUM('1月:12月'!AO33)</f>
        <v>0</v>
      </c>
      <c r="AP33" s="41">
        <f>SUM('1月:12月'!AP33)</f>
        <v>0</v>
      </c>
      <c r="AQ33" s="45">
        <f t="shared" si="1"/>
        <v>0</v>
      </c>
      <c r="AR33" s="45">
        <f t="shared" si="2"/>
        <v>0</v>
      </c>
      <c r="AS33" s="45">
        <f t="shared" si="3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10">
        <f>SUM('1月:12月'!D34)</f>
        <v>0</v>
      </c>
      <c r="E34" s="110">
        <f>SUM('1月:12月'!E34)</f>
        <v>0</v>
      </c>
      <c r="F34" s="110">
        <f>SUM('1月:12月'!F34)</f>
        <v>0</v>
      </c>
      <c r="G34" s="110">
        <f>SUM('1月:12月'!G34)</f>
        <v>5</v>
      </c>
      <c r="H34" s="110">
        <f>SUM('1月:12月'!H34)</f>
        <v>0.19789999999999999</v>
      </c>
      <c r="I34" s="110">
        <f>SUM('1月:12月'!I34)</f>
        <v>189.33499999999998</v>
      </c>
      <c r="J34" s="110">
        <f>SUM('1月:12月'!J34)</f>
        <v>5</v>
      </c>
      <c r="K34" s="110">
        <f>SUM('1月:12月'!K34)</f>
        <v>0.19789999999999999</v>
      </c>
      <c r="L34" s="110">
        <f>SUM('1月:12月'!L34)</f>
        <v>189.33499999999998</v>
      </c>
      <c r="M34" s="110">
        <f>SUM('1月:12月'!M34)</f>
        <v>1186</v>
      </c>
      <c r="N34" s="110">
        <f>SUM('1月:12月'!N34)</f>
        <v>568.0209000000001</v>
      </c>
      <c r="O34" s="110">
        <f>SUM('1月:12月'!O34)</f>
        <v>139413.47699999998</v>
      </c>
      <c r="P34" s="110">
        <f>SUM('1月:12月'!P34)</f>
        <v>0</v>
      </c>
      <c r="Q34" s="110">
        <f>SUM('1月:12月'!Q34)</f>
        <v>0</v>
      </c>
      <c r="R34" s="110">
        <f>SUM('1月:12月'!R34)</f>
        <v>0</v>
      </c>
      <c r="S34" s="110">
        <f>SUM('1月:12月'!S34)</f>
        <v>0</v>
      </c>
      <c r="T34" s="110">
        <f>SUM('1月:12月'!T34)</f>
        <v>0</v>
      </c>
      <c r="U34" s="110">
        <f>SUM('1月:12月'!U34)</f>
        <v>0</v>
      </c>
      <c r="V34" s="110">
        <f>SUM('1月:12月'!V34)</f>
        <v>0</v>
      </c>
      <c r="W34" s="110">
        <f>SUM('1月:12月'!W34)</f>
        <v>0</v>
      </c>
      <c r="X34" s="110">
        <f>SUM('1月:12月'!X34)</f>
        <v>0</v>
      </c>
      <c r="Y34" s="110">
        <f>SUM('1月:12月'!Y34)</f>
        <v>271</v>
      </c>
      <c r="Z34" s="110">
        <f>SUM('1月:12月'!Z34)</f>
        <v>751.31809999999996</v>
      </c>
      <c r="AA34" s="110">
        <f>SUM('1月:12月'!AA34)</f>
        <v>154052.872</v>
      </c>
      <c r="AB34" s="275">
        <f>SUM('1月:12月'!AB34)</f>
        <v>2750</v>
      </c>
      <c r="AC34" s="110">
        <f>SUM('1月:12月'!AC34)</f>
        <v>949.68960000000004</v>
      </c>
      <c r="AD34" s="110">
        <f>SUM('1月:12月'!AD34)</f>
        <v>272458.56099999999</v>
      </c>
      <c r="AE34" s="110">
        <f>SUM('1月:12月'!AE34)</f>
        <v>1</v>
      </c>
      <c r="AF34" s="110">
        <f>SUM('1月:12月'!AF34)</f>
        <v>5.0799999999999998E-2</v>
      </c>
      <c r="AG34" s="110">
        <f>SUM('1月:12月'!AG34)</f>
        <v>76.048000000000002</v>
      </c>
      <c r="AH34" s="110">
        <f>SUM('1月:12月'!AH34)</f>
        <v>391</v>
      </c>
      <c r="AI34" s="110">
        <f>SUM('1月:12月'!AI34)</f>
        <v>201.4308</v>
      </c>
      <c r="AJ34" s="110">
        <f>SUM('1月:12月'!AJ34)</f>
        <v>120742.34999999999</v>
      </c>
      <c r="AK34" s="110">
        <f>SUM('1月:12月'!AK34)</f>
        <v>3</v>
      </c>
      <c r="AL34" s="110">
        <f>SUM('1月:12月'!AL34)</f>
        <v>6.1699999999999998E-2</v>
      </c>
      <c r="AM34" s="110">
        <f>SUM('1月:12月'!AM34)</f>
        <v>34.006999999999998</v>
      </c>
      <c r="AN34" s="110">
        <f>SUM('1月:12月'!AN34)</f>
        <v>37</v>
      </c>
      <c r="AO34" s="110">
        <f>SUM('1月:12月'!AO34)</f>
        <v>2.3446000000000002</v>
      </c>
      <c r="AP34" s="110">
        <f>SUM('1月:12月'!AP34)</f>
        <v>973.40300000000002</v>
      </c>
      <c r="AQ34" s="107">
        <f t="shared" si="1"/>
        <v>4644</v>
      </c>
      <c r="AR34" s="107">
        <f t="shared" si="2"/>
        <v>2473.1144000000004</v>
      </c>
      <c r="AS34" s="107">
        <f t="shared" si="3"/>
        <v>687940.05299999996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41">
        <f>SUM('1月:12月'!D35)</f>
        <v>0</v>
      </c>
      <c r="E35" s="41">
        <f>SUM('1月:12月'!E35)</f>
        <v>0</v>
      </c>
      <c r="F35" s="41">
        <f>SUM('1月:12月'!F35)</f>
        <v>0</v>
      </c>
      <c r="G35" s="41">
        <f>SUM('1月:12月'!G35)</f>
        <v>0</v>
      </c>
      <c r="H35" s="41">
        <f>SUM('1月:12月'!H35)</f>
        <v>0</v>
      </c>
      <c r="I35" s="41">
        <f>SUM('1月:12月'!I35)</f>
        <v>0</v>
      </c>
      <c r="J35" s="41">
        <f>SUM('1月:12月'!J35)</f>
        <v>0</v>
      </c>
      <c r="K35" s="41">
        <f>SUM('1月:12月'!K35)</f>
        <v>0</v>
      </c>
      <c r="L35" s="41">
        <f>SUM('1月:12月'!L35)</f>
        <v>0</v>
      </c>
      <c r="M35" s="41">
        <f>SUM('1月:12月'!M35)</f>
        <v>5</v>
      </c>
      <c r="N35" s="41">
        <f>SUM('1月:12月'!N35)</f>
        <v>0.49810000000000004</v>
      </c>
      <c r="O35" s="41">
        <f>SUM('1月:12月'!O35)</f>
        <v>196.25900000000001</v>
      </c>
      <c r="P35" s="41">
        <f>SUM('1月:12月'!P35)</f>
        <v>0</v>
      </c>
      <c r="Q35" s="41">
        <f>SUM('1月:12月'!Q35)</f>
        <v>0</v>
      </c>
      <c r="R35" s="41">
        <f>SUM('1月:12月'!R35)</f>
        <v>0</v>
      </c>
      <c r="S35" s="41">
        <f>SUM('1月:12月'!S35)</f>
        <v>0</v>
      </c>
      <c r="T35" s="41">
        <f>SUM('1月:12月'!T35)</f>
        <v>0</v>
      </c>
      <c r="U35" s="41">
        <f>SUM('1月:12月'!U35)</f>
        <v>0</v>
      </c>
      <c r="V35" s="41">
        <f>SUM('1月:12月'!V35)</f>
        <v>0</v>
      </c>
      <c r="W35" s="41">
        <f>SUM('1月:12月'!W35)</f>
        <v>0</v>
      </c>
      <c r="X35" s="41">
        <f>SUM('1月:12月'!X35)</f>
        <v>0</v>
      </c>
      <c r="Y35" s="41">
        <f>SUM('1月:12月'!Y35)</f>
        <v>0</v>
      </c>
      <c r="Z35" s="41">
        <f>SUM('1月:12月'!Z35)</f>
        <v>0</v>
      </c>
      <c r="AA35" s="41">
        <f>SUM('1月:12月'!AA35)</f>
        <v>0</v>
      </c>
      <c r="AB35" s="276">
        <f>SUM('1月:12月'!AB35)</f>
        <v>0</v>
      </c>
      <c r="AC35" s="41">
        <f>SUM('1月:12月'!AC35)</f>
        <v>0</v>
      </c>
      <c r="AD35" s="41">
        <f>SUM('1月:12月'!AD35)</f>
        <v>0</v>
      </c>
      <c r="AE35" s="41">
        <f>SUM('1月:12月'!AE35)</f>
        <v>0</v>
      </c>
      <c r="AF35" s="41">
        <f>SUM('1月:12月'!AF35)</f>
        <v>0</v>
      </c>
      <c r="AG35" s="41">
        <f>SUM('1月:12月'!AG35)</f>
        <v>0</v>
      </c>
      <c r="AH35" s="41">
        <f>SUM('1月:12月'!AH35)</f>
        <v>0</v>
      </c>
      <c r="AI35" s="41">
        <f>SUM('1月:12月'!AI35)</f>
        <v>0</v>
      </c>
      <c r="AJ35" s="41">
        <f>SUM('1月:12月'!AJ35)</f>
        <v>0</v>
      </c>
      <c r="AK35" s="41">
        <f>SUM('1月:12月'!AK35)</f>
        <v>0</v>
      </c>
      <c r="AL35" s="41">
        <f>SUM('1月:12月'!AL35)</f>
        <v>0</v>
      </c>
      <c r="AM35" s="41">
        <f>SUM('1月:12月'!AM35)</f>
        <v>0</v>
      </c>
      <c r="AN35" s="41">
        <f>SUM('1月:12月'!AN35)</f>
        <v>0</v>
      </c>
      <c r="AO35" s="41">
        <f>SUM('1月:12月'!AO35)</f>
        <v>0</v>
      </c>
      <c r="AP35" s="41">
        <f>SUM('1月:12月'!AP35)</f>
        <v>0</v>
      </c>
      <c r="AQ35" s="45">
        <f t="shared" si="1"/>
        <v>5</v>
      </c>
      <c r="AR35" s="45">
        <f t="shared" si="2"/>
        <v>0.49810000000000004</v>
      </c>
      <c r="AS35" s="45">
        <f t="shared" si="3"/>
        <v>196.25900000000001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10">
        <f>SUM('1月:12月'!D36)</f>
        <v>0</v>
      </c>
      <c r="E36" s="110">
        <f>SUM('1月:12月'!E36)</f>
        <v>0</v>
      </c>
      <c r="F36" s="110">
        <f>SUM('1月:12月'!F36)</f>
        <v>0</v>
      </c>
      <c r="G36" s="110">
        <f>SUM('1月:12月'!G36)</f>
        <v>0</v>
      </c>
      <c r="H36" s="110">
        <f>SUM('1月:12月'!H36)</f>
        <v>0</v>
      </c>
      <c r="I36" s="110">
        <f>SUM('1月:12月'!I36)</f>
        <v>0</v>
      </c>
      <c r="J36" s="110">
        <f>SUM('1月:12月'!J36)</f>
        <v>0</v>
      </c>
      <c r="K36" s="110">
        <f>SUM('1月:12月'!K36)</f>
        <v>0</v>
      </c>
      <c r="L36" s="110">
        <f>SUM('1月:12月'!L36)</f>
        <v>0</v>
      </c>
      <c r="M36" s="110">
        <f>SUM('1月:12月'!M36)</f>
        <v>89</v>
      </c>
      <c r="N36" s="110">
        <f>SUM('1月:12月'!N36)</f>
        <v>58.268500000000003</v>
      </c>
      <c r="O36" s="110">
        <f>SUM('1月:12月'!O36)</f>
        <v>8784.9320000000007</v>
      </c>
      <c r="P36" s="110">
        <f>SUM('1月:12月'!P36)</f>
        <v>1</v>
      </c>
      <c r="Q36" s="110">
        <f>SUM('1月:12月'!Q36)</f>
        <v>0.35</v>
      </c>
      <c r="R36" s="110">
        <f>SUM('1月:12月'!R36)</f>
        <v>72.953999999999994</v>
      </c>
      <c r="S36" s="110">
        <f>SUM('1月:12月'!S36)</f>
        <v>0</v>
      </c>
      <c r="T36" s="110">
        <f>SUM('1月:12月'!T36)</f>
        <v>0</v>
      </c>
      <c r="U36" s="110">
        <f>SUM('1月:12月'!U36)</f>
        <v>0</v>
      </c>
      <c r="V36" s="110">
        <f>SUM('1月:12月'!V36)</f>
        <v>1</v>
      </c>
      <c r="W36" s="110">
        <f>SUM('1月:12月'!W36)</f>
        <v>0.35</v>
      </c>
      <c r="X36" s="110">
        <f>SUM('1月:12月'!X36)</f>
        <v>72.953999999999994</v>
      </c>
      <c r="Y36" s="110">
        <f>SUM('1月:12月'!Y36)</f>
        <v>83</v>
      </c>
      <c r="Z36" s="110">
        <f>SUM('1月:12月'!Z36)</f>
        <v>54.344000000000001</v>
      </c>
      <c r="AA36" s="110">
        <f>SUM('1月:12月'!AA36)</f>
        <v>7618.2109999999993</v>
      </c>
      <c r="AB36" s="275">
        <f>SUM('1月:12月'!AB36)</f>
        <v>0</v>
      </c>
      <c r="AC36" s="110">
        <f>SUM('1月:12月'!AC36)</f>
        <v>0</v>
      </c>
      <c r="AD36" s="110">
        <f>SUM('1月:12月'!AD36)</f>
        <v>0</v>
      </c>
      <c r="AE36" s="110">
        <f>SUM('1月:12月'!AE36)</f>
        <v>0</v>
      </c>
      <c r="AF36" s="110">
        <f>SUM('1月:12月'!AF36)</f>
        <v>0</v>
      </c>
      <c r="AG36" s="110">
        <f>SUM('1月:12月'!AG36)</f>
        <v>0</v>
      </c>
      <c r="AH36" s="110">
        <f>SUM('1月:12月'!AH36)</f>
        <v>0</v>
      </c>
      <c r="AI36" s="110">
        <f>SUM('1月:12月'!AI36)</f>
        <v>0</v>
      </c>
      <c r="AJ36" s="110">
        <f>SUM('1月:12月'!AJ36)</f>
        <v>0</v>
      </c>
      <c r="AK36" s="110">
        <f>SUM('1月:12月'!AK36)</f>
        <v>17</v>
      </c>
      <c r="AL36" s="110">
        <f>SUM('1月:12月'!AL36)</f>
        <v>15.362100000000002</v>
      </c>
      <c r="AM36" s="110">
        <f>SUM('1月:12月'!AM36)</f>
        <v>1984.328</v>
      </c>
      <c r="AN36" s="110">
        <f>SUM('1月:12月'!AN36)</f>
        <v>0</v>
      </c>
      <c r="AO36" s="110">
        <f>SUM('1月:12月'!AO36)</f>
        <v>0</v>
      </c>
      <c r="AP36" s="110">
        <f>SUM('1月:12月'!AP36)</f>
        <v>0</v>
      </c>
      <c r="AQ36" s="107">
        <f t="shared" si="1"/>
        <v>190</v>
      </c>
      <c r="AR36" s="107">
        <f t="shared" si="2"/>
        <v>128.3246</v>
      </c>
      <c r="AS36" s="107">
        <f t="shared" si="3"/>
        <v>18460.425000000003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41">
        <f>SUM('1月:12月'!D37)</f>
        <v>0</v>
      </c>
      <c r="E37" s="41">
        <f>SUM('1月:12月'!E37)</f>
        <v>0</v>
      </c>
      <c r="F37" s="41">
        <f>SUM('1月:12月'!F37)</f>
        <v>0</v>
      </c>
      <c r="G37" s="41">
        <f>SUM('1月:12月'!G37)</f>
        <v>0</v>
      </c>
      <c r="H37" s="41">
        <f>SUM('1月:12月'!H37)</f>
        <v>0</v>
      </c>
      <c r="I37" s="41">
        <f>SUM('1月:12月'!I37)</f>
        <v>0</v>
      </c>
      <c r="J37" s="41">
        <f>SUM('1月:12月'!J37)</f>
        <v>0</v>
      </c>
      <c r="K37" s="41">
        <f>SUM('1月:12月'!K37)</f>
        <v>0</v>
      </c>
      <c r="L37" s="41">
        <f>SUM('1月:12月'!L37)</f>
        <v>0</v>
      </c>
      <c r="M37" s="41">
        <f>SUM('1月:12月'!M37)</f>
        <v>0</v>
      </c>
      <c r="N37" s="41">
        <f>SUM('1月:12月'!N37)</f>
        <v>0</v>
      </c>
      <c r="O37" s="41">
        <f>SUM('1月:12月'!O37)</f>
        <v>0</v>
      </c>
      <c r="P37" s="41">
        <f>SUM('1月:12月'!P37)</f>
        <v>0</v>
      </c>
      <c r="Q37" s="41">
        <f>SUM('1月:12月'!Q37)</f>
        <v>0</v>
      </c>
      <c r="R37" s="41">
        <f>SUM('1月:12月'!R37)</f>
        <v>0</v>
      </c>
      <c r="S37" s="41">
        <f>SUM('1月:12月'!S37)</f>
        <v>0</v>
      </c>
      <c r="T37" s="41">
        <f>SUM('1月:12月'!T37)</f>
        <v>0</v>
      </c>
      <c r="U37" s="41">
        <f>SUM('1月:12月'!U37)</f>
        <v>0</v>
      </c>
      <c r="V37" s="41">
        <f>SUM('1月:12月'!V37)</f>
        <v>0</v>
      </c>
      <c r="W37" s="41">
        <f>SUM('1月:12月'!W37)</f>
        <v>0</v>
      </c>
      <c r="X37" s="41">
        <f>SUM('1月:12月'!X37)</f>
        <v>0</v>
      </c>
      <c r="Y37" s="41">
        <f>SUM('1月:12月'!Y37)</f>
        <v>0</v>
      </c>
      <c r="Z37" s="41">
        <f>SUM('1月:12月'!Z37)</f>
        <v>0</v>
      </c>
      <c r="AA37" s="41">
        <f>SUM('1月:12月'!AA37)</f>
        <v>0</v>
      </c>
      <c r="AB37" s="276">
        <f>SUM('1月:12月'!AB37)</f>
        <v>0</v>
      </c>
      <c r="AC37" s="41">
        <f>SUM('1月:12月'!AC37)</f>
        <v>0</v>
      </c>
      <c r="AD37" s="41">
        <f>SUM('1月:12月'!AD37)</f>
        <v>0</v>
      </c>
      <c r="AE37" s="41">
        <f>SUM('1月:12月'!AE37)</f>
        <v>0</v>
      </c>
      <c r="AF37" s="41">
        <f>SUM('1月:12月'!AF37)</f>
        <v>0</v>
      </c>
      <c r="AG37" s="41">
        <f>SUM('1月:12月'!AG37)</f>
        <v>0</v>
      </c>
      <c r="AH37" s="41">
        <f>SUM('1月:12月'!AH37)</f>
        <v>0</v>
      </c>
      <c r="AI37" s="41">
        <f>SUM('1月:12月'!AI37)</f>
        <v>0</v>
      </c>
      <c r="AJ37" s="41">
        <f>SUM('1月:12月'!AJ37)</f>
        <v>0</v>
      </c>
      <c r="AK37" s="41">
        <f>SUM('1月:12月'!AK37)</f>
        <v>0</v>
      </c>
      <c r="AL37" s="41">
        <f>SUM('1月:12月'!AL37)</f>
        <v>0</v>
      </c>
      <c r="AM37" s="41">
        <f>SUM('1月:12月'!AM37)</f>
        <v>0</v>
      </c>
      <c r="AN37" s="41">
        <f>SUM('1月:12月'!AN37)</f>
        <v>0</v>
      </c>
      <c r="AO37" s="41">
        <f>SUM('1月:12月'!AO37)</f>
        <v>0</v>
      </c>
      <c r="AP37" s="41">
        <f>SUM('1月:12月'!AP37)</f>
        <v>0</v>
      </c>
      <c r="AQ37" s="45">
        <f t="shared" si="1"/>
        <v>0</v>
      </c>
      <c r="AR37" s="45">
        <f t="shared" si="2"/>
        <v>0</v>
      </c>
      <c r="AS37" s="45">
        <f t="shared" si="3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10">
        <f>SUM('1月:12月'!D38)</f>
        <v>222</v>
      </c>
      <c r="E38" s="110">
        <f>SUM('1月:12月'!E38)</f>
        <v>22.721999999999998</v>
      </c>
      <c r="F38" s="110">
        <f>SUM('1月:12月'!F38)</f>
        <v>18467.353123913996</v>
      </c>
      <c r="G38" s="110">
        <f>SUM('1月:12月'!G38)</f>
        <v>0</v>
      </c>
      <c r="H38" s="110">
        <f>SUM('1月:12月'!H38)</f>
        <v>0</v>
      </c>
      <c r="I38" s="110">
        <f>SUM('1月:12月'!I38)</f>
        <v>0</v>
      </c>
      <c r="J38" s="110">
        <f>SUM('1月:12月'!J38)</f>
        <v>222</v>
      </c>
      <c r="K38" s="110">
        <f>SUM('1月:12月'!K38)</f>
        <v>22.721999999999998</v>
      </c>
      <c r="L38" s="110">
        <f>SUM('1月:12月'!L38)</f>
        <v>18467.353123913996</v>
      </c>
      <c r="M38" s="110">
        <f>SUM('1月:12月'!M38)</f>
        <v>421</v>
      </c>
      <c r="N38" s="110">
        <f>SUM('1月:12月'!N38)</f>
        <v>2268.84</v>
      </c>
      <c r="O38" s="110">
        <f>SUM('1月:12月'!O38)</f>
        <v>206231.516</v>
      </c>
      <c r="P38" s="110">
        <f>SUM('1月:12月'!P38)</f>
        <v>0</v>
      </c>
      <c r="Q38" s="110">
        <f>SUM('1月:12月'!Q38)</f>
        <v>0</v>
      </c>
      <c r="R38" s="110">
        <f>SUM('1月:12月'!R38)</f>
        <v>0</v>
      </c>
      <c r="S38" s="110">
        <f>SUM('1月:12月'!S38)</f>
        <v>0</v>
      </c>
      <c r="T38" s="110">
        <f>SUM('1月:12月'!T38)</f>
        <v>0</v>
      </c>
      <c r="U38" s="110">
        <f>SUM('1月:12月'!U38)</f>
        <v>0</v>
      </c>
      <c r="V38" s="110">
        <f>SUM('1月:12月'!V38)</f>
        <v>0</v>
      </c>
      <c r="W38" s="110">
        <f>SUM('1月:12月'!W38)</f>
        <v>0</v>
      </c>
      <c r="X38" s="110">
        <f>SUM('1月:12月'!X38)</f>
        <v>0</v>
      </c>
      <c r="Y38" s="110">
        <f>SUM('1月:12月'!Y38)</f>
        <v>518</v>
      </c>
      <c r="Z38" s="110">
        <f>SUM('1月:12月'!Z38)</f>
        <v>3127.71</v>
      </c>
      <c r="AA38" s="110">
        <f>SUM('1月:12月'!AA38)</f>
        <v>286687.59999999998</v>
      </c>
      <c r="AB38" s="275">
        <f>SUM('1月:12月'!AB38)</f>
        <v>1930</v>
      </c>
      <c r="AC38" s="110">
        <f>SUM('1月:12月'!AC38)</f>
        <v>2139.2982999999995</v>
      </c>
      <c r="AD38" s="110">
        <f>SUM('1月:12月'!AD38)</f>
        <v>275597.89999999997</v>
      </c>
      <c r="AE38" s="110">
        <f>SUM('1月:12月'!AE38)</f>
        <v>202</v>
      </c>
      <c r="AF38" s="110">
        <f>SUM('1月:12月'!AF38)</f>
        <v>87.597300000000004</v>
      </c>
      <c r="AG38" s="110">
        <f>SUM('1月:12月'!AG38)</f>
        <v>37650.117000000006</v>
      </c>
      <c r="AH38" s="110">
        <f>SUM('1月:12月'!AH38)</f>
        <v>19</v>
      </c>
      <c r="AI38" s="110">
        <f>SUM('1月:12月'!AI38)</f>
        <v>15.148199999999999</v>
      </c>
      <c r="AJ38" s="110">
        <f>SUM('1月:12月'!AJ38)</f>
        <v>7388.6889999999994</v>
      </c>
      <c r="AK38" s="110">
        <f>SUM('1月:12月'!AK38)</f>
        <v>0</v>
      </c>
      <c r="AL38" s="110">
        <f>SUM('1月:12月'!AL38)</f>
        <v>0</v>
      </c>
      <c r="AM38" s="110">
        <f>SUM('1月:12月'!AM38)</f>
        <v>0</v>
      </c>
      <c r="AN38" s="110">
        <f>SUM('1月:12月'!AN38)</f>
        <v>18</v>
      </c>
      <c r="AO38" s="110">
        <f>SUM('1月:12月'!AO38)</f>
        <v>0.7327999999999999</v>
      </c>
      <c r="AP38" s="110">
        <f>SUM('1月:12月'!AP38)</f>
        <v>1437.3510000000001</v>
      </c>
      <c r="AQ38" s="107">
        <f t="shared" si="1"/>
        <v>3330</v>
      </c>
      <c r="AR38" s="107">
        <f t="shared" si="2"/>
        <v>7662.0486000000001</v>
      </c>
      <c r="AS38" s="107">
        <f t="shared" si="3"/>
        <v>833460.52612391394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41">
        <f>SUM('1月:12月'!D39)</f>
        <v>0</v>
      </c>
      <c r="E39" s="41">
        <f>SUM('1月:12月'!E39)</f>
        <v>0</v>
      </c>
      <c r="F39" s="41">
        <f>SUM('1月:12月'!F39)</f>
        <v>0</v>
      </c>
      <c r="G39" s="41">
        <f>SUM('1月:12月'!G39)</f>
        <v>0</v>
      </c>
      <c r="H39" s="41">
        <f>SUM('1月:12月'!H39)</f>
        <v>0</v>
      </c>
      <c r="I39" s="41">
        <f>SUM('1月:12月'!I39)</f>
        <v>0</v>
      </c>
      <c r="J39" s="41">
        <f>SUM('1月:12月'!J39)</f>
        <v>0</v>
      </c>
      <c r="K39" s="41">
        <f>SUM('1月:12月'!K39)</f>
        <v>0</v>
      </c>
      <c r="L39" s="41">
        <f>SUM('1月:12月'!L39)</f>
        <v>0</v>
      </c>
      <c r="M39" s="41">
        <f>SUM('1月:12月'!M39)</f>
        <v>0</v>
      </c>
      <c r="N39" s="41">
        <f>SUM('1月:12月'!N39)</f>
        <v>0</v>
      </c>
      <c r="O39" s="41">
        <f>SUM('1月:12月'!O39)</f>
        <v>0</v>
      </c>
      <c r="P39" s="41">
        <f>SUM('1月:12月'!P39)</f>
        <v>0</v>
      </c>
      <c r="Q39" s="41">
        <f>SUM('1月:12月'!Q39)</f>
        <v>0</v>
      </c>
      <c r="R39" s="41">
        <f>SUM('1月:12月'!R39)</f>
        <v>0</v>
      </c>
      <c r="S39" s="41">
        <f>SUM('1月:12月'!S39)</f>
        <v>0</v>
      </c>
      <c r="T39" s="41">
        <f>SUM('1月:12月'!T39)</f>
        <v>0</v>
      </c>
      <c r="U39" s="41">
        <f>SUM('1月:12月'!U39)</f>
        <v>0</v>
      </c>
      <c r="V39" s="41">
        <f>SUM('1月:12月'!V39)</f>
        <v>0</v>
      </c>
      <c r="W39" s="41">
        <f>SUM('1月:12月'!W39)</f>
        <v>0</v>
      </c>
      <c r="X39" s="41">
        <f>SUM('1月:12月'!X39)</f>
        <v>0</v>
      </c>
      <c r="Y39" s="41">
        <f>SUM('1月:12月'!Y39)</f>
        <v>0</v>
      </c>
      <c r="Z39" s="41">
        <f>SUM('1月:12月'!Z39)</f>
        <v>0</v>
      </c>
      <c r="AA39" s="41">
        <f>SUM('1月:12月'!AA39)</f>
        <v>0</v>
      </c>
      <c r="AB39" s="276">
        <f>SUM('1月:12月'!AB39)</f>
        <v>0</v>
      </c>
      <c r="AC39" s="41">
        <f>SUM('1月:12月'!AC39)</f>
        <v>0</v>
      </c>
      <c r="AD39" s="41">
        <f>SUM('1月:12月'!AD39)</f>
        <v>0</v>
      </c>
      <c r="AE39" s="41">
        <f>SUM('1月:12月'!AE39)</f>
        <v>0</v>
      </c>
      <c r="AF39" s="41">
        <f>SUM('1月:12月'!AF39)</f>
        <v>0</v>
      </c>
      <c r="AG39" s="41">
        <f>SUM('1月:12月'!AG39)</f>
        <v>0</v>
      </c>
      <c r="AH39" s="41">
        <f>SUM('1月:12月'!AH39)</f>
        <v>0</v>
      </c>
      <c r="AI39" s="41">
        <f>SUM('1月:12月'!AI39)</f>
        <v>0</v>
      </c>
      <c r="AJ39" s="41">
        <f>SUM('1月:12月'!AJ39)</f>
        <v>0</v>
      </c>
      <c r="AK39" s="41">
        <f>SUM('1月:12月'!AK39)</f>
        <v>0</v>
      </c>
      <c r="AL39" s="41">
        <f>SUM('1月:12月'!AL39)</f>
        <v>0</v>
      </c>
      <c r="AM39" s="41">
        <f>SUM('1月:12月'!AM39)</f>
        <v>0</v>
      </c>
      <c r="AN39" s="41">
        <f>SUM('1月:12月'!AN39)</f>
        <v>0</v>
      </c>
      <c r="AO39" s="41">
        <f>SUM('1月:12月'!AO39)</f>
        <v>0</v>
      </c>
      <c r="AP39" s="41">
        <f>SUM('1月:12月'!AP39)</f>
        <v>0</v>
      </c>
      <c r="AQ39" s="45">
        <f t="shared" si="1"/>
        <v>0</v>
      </c>
      <c r="AR39" s="45">
        <f t="shared" si="2"/>
        <v>0</v>
      </c>
      <c r="AS39" s="45">
        <f t="shared" si="3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10">
        <f>SUM('1月:12月'!D40)</f>
        <v>0</v>
      </c>
      <c r="E40" s="110">
        <f>SUM('1月:12月'!E40)</f>
        <v>0</v>
      </c>
      <c r="F40" s="110">
        <f>SUM('1月:12月'!F40)</f>
        <v>0</v>
      </c>
      <c r="G40" s="110">
        <f>SUM('1月:12月'!G40)</f>
        <v>0</v>
      </c>
      <c r="H40" s="110">
        <f>SUM('1月:12月'!H40)</f>
        <v>0</v>
      </c>
      <c r="I40" s="110">
        <f>SUM('1月:12月'!I40)</f>
        <v>0</v>
      </c>
      <c r="J40" s="110">
        <f>SUM('1月:12月'!J40)</f>
        <v>0</v>
      </c>
      <c r="K40" s="110">
        <f>SUM('1月:12月'!K40)</f>
        <v>0</v>
      </c>
      <c r="L40" s="110">
        <f>SUM('1月:12月'!L40)</f>
        <v>0</v>
      </c>
      <c r="M40" s="110">
        <f>SUM('1月:12月'!M40)</f>
        <v>8</v>
      </c>
      <c r="N40" s="110">
        <f>SUM('1月:12月'!N40)</f>
        <v>238.07829999999998</v>
      </c>
      <c r="O40" s="110">
        <f>SUM('1月:12月'!O40)</f>
        <v>187682.29299999998</v>
      </c>
      <c r="P40" s="110">
        <f>SUM('1月:12月'!P40)</f>
        <v>0</v>
      </c>
      <c r="Q40" s="110">
        <f>SUM('1月:12月'!Q40)</f>
        <v>0</v>
      </c>
      <c r="R40" s="110">
        <f>SUM('1月:12月'!R40)</f>
        <v>0</v>
      </c>
      <c r="S40" s="110">
        <f>SUM('1月:12月'!S40)</f>
        <v>0</v>
      </c>
      <c r="T40" s="110">
        <f>SUM('1月:12月'!T40)</f>
        <v>0</v>
      </c>
      <c r="U40" s="110">
        <f>SUM('1月:12月'!U40)</f>
        <v>0</v>
      </c>
      <c r="V40" s="110">
        <f>SUM('1月:12月'!V40)</f>
        <v>0</v>
      </c>
      <c r="W40" s="110">
        <f>SUM('1月:12月'!W40)</f>
        <v>0</v>
      </c>
      <c r="X40" s="110">
        <f>SUM('1月:12月'!X40)</f>
        <v>0</v>
      </c>
      <c r="Y40" s="110">
        <f>SUM('1月:12月'!Y40)</f>
        <v>0</v>
      </c>
      <c r="Z40" s="110">
        <f>SUM('1月:12月'!Z40)</f>
        <v>0</v>
      </c>
      <c r="AA40" s="110">
        <f>SUM('1月:12月'!AA40)</f>
        <v>0</v>
      </c>
      <c r="AB40" s="275">
        <f>SUM('1月:12月'!AB40)</f>
        <v>0</v>
      </c>
      <c r="AC40" s="110">
        <f>SUM('1月:12月'!AC40)</f>
        <v>0</v>
      </c>
      <c r="AD40" s="110">
        <f>SUM('1月:12月'!AD40)</f>
        <v>0</v>
      </c>
      <c r="AE40" s="110">
        <f>SUM('1月:12月'!AE40)</f>
        <v>0</v>
      </c>
      <c r="AF40" s="110">
        <f>SUM('1月:12月'!AF40)</f>
        <v>0</v>
      </c>
      <c r="AG40" s="110">
        <f>SUM('1月:12月'!AG40)</f>
        <v>0</v>
      </c>
      <c r="AH40" s="110">
        <f>SUM('1月:12月'!AH40)</f>
        <v>0</v>
      </c>
      <c r="AI40" s="110">
        <f>SUM('1月:12月'!AI40)</f>
        <v>0</v>
      </c>
      <c r="AJ40" s="110">
        <f>SUM('1月:12月'!AJ40)</f>
        <v>0</v>
      </c>
      <c r="AK40" s="110">
        <f>SUM('1月:12月'!AK40)</f>
        <v>0</v>
      </c>
      <c r="AL40" s="110">
        <f>SUM('1月:12月'!AL40)</f>
        <v>0</v>
      </c>
      <c r="AM40" s="110">
        <f>SUM('1月:12月'!AM40)</f>
        <v>0</v>
      </c>
      <c r="AN40" s="110">
        <f>SUM('1月:12月'!AN40)</f>
        <v>0</v>
      </c>
      <c r="AO40" s="110">
        <f>SUM('1月:12月'!AO40)</f>
        <v>0</v>
      </c>
      <c r="AP40" s="110">
        <f>SUM('1月:12月'!AP40)</f>
        <v>0</v>
      </c>
      <c r="AQ40" s="107">
        <f t="shared" si="1"/>
        <v>8</v>
      </c>
      <c r="AR40" s="107">
        <f t="shared" si="2"/>
        <v>238.07829999999998</v>
      </c>
      <c r="AS40" s="107">
        <f t="shared" si="3"/>
        <v>187682.29299999998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41">
        <f>SUM('1月:12月'!D41)</f>
        <v>0</v>
      </c>
      <c r="E41" s="41">
        <f>SUM('1月:12月'!E41)</f>
        <v>0</v>
      </c>
      <c r="F41" s="41">
        <f>SUM('1月:12月'!F41)</f>
        <v>0</v>
      </c>
      <c r="G41" s="41">
        <f>SUM('1月:12月'!G41)</f>
        <v>0</v>
      </c>
      <c r="H41" s="41">
        <f>SUM('1月:12月'!H41)</f>
        <v>0</v>
      </c>
      <c r="I41" s="41">
        <f>SUM('1月:12月'!I41)</f>
        <v>0</v>
      </c>
      <c r="J41" s="41">
        <f>SUM('1月:12月'!J41)</f>
        <v>0</v>
      </c>
      <c r="K41" s="41">
        <f>SUM('1月:12月'!K41)</f>
        <v>0</v>
      </c>
      <c r="L41" s="41">
        <f>SUM('1月:12月'!L41)</f>
        <v>0</v>
      </c>
      <c r="M41" s="41">
        <f>SUM('1月:12月'!M41)</f>
        <v>0</v>
      </c>
      <c r="N41" s="41">
        <f>SUM('1月:12月'!N41)</f>
        <v>0</v>
      </c>
      <c r="O41" s="41">
        <f>SUM('1月:12月'!O41)</f>
        <v>0</v>
      </c>
      <c r="P41" s="41">
        <f>SUM('1月:12月'!P41)</f>
        <v>0</v>
      </c>
      <c r="Q41" s="41">
        <f>SUM('1月:12月'!Q41)</f>
        <v>0</v>
      </c>
      <c r="R41" s="41">
        <f>SUM('1月:12月'!R41)</f>
        <v>0</v>
      </c>
      <c r="S41" s="41">
        <f>SUM('1月:12月'!S41)</f>
        <v>0</v>
      </c>
      <c r="T41" s="41">
        <f>SUM('1月:12月'!T41)</f>
        <v>0</v>
      </c>
      <c r="U41" s="41">
        <f>SUM('1月:12月'!U41)</f>
        <v>0</v>
      </c>
      <c r="V41" s="41">
        <f>SUM('1月:12月'!V41)</f>
        <v>0</v>
      </c>
      <c r="W41" s="41">
        <f>SUM('1月:12月'!W41)</f>
        <v>0</v>
      </c>
      <c r="X41" s="41">
        <f>SUM('1月:12月'!X41)</f>
        <v>0</v>
      </c>
      <c r="Y41" s="41">
        <f>SUM('1月:12月'!Y41)</f>
        <v>0</v>
      </c>
      <c r="Z41" s="41">
        <f>SUM('1月:12月'!Z41)</f>
        <v>0</v>
      </c>
      <c r="AA41" s="41">
        <f>SUM('1月:12月'!AA41)</f>
        <v>0</v>
      </c>
      <c r="AB41" s="276">
        <f>SUM('1月:12月'!AB41)</f>
        <v>0</v>
      </c>
      <c r="AC41" s="41">
        <f>SUM('1月:12月'!AC41)</f>
        <v>0</v>
      </c>
      <c r="AD41" s="41">
        <f>SUM('1月:12月'!AD41)</f>
        <v>0</v>
      </c>
      <c r="AE41" s="41">
        <f>SUM('1月:12月'!AE41)</f>
        <v>0</v>
      </c>
      <c r="AF41" s="41">
        <f>SUM('1月:12月'!AF41)</f>
        <v>0</v>
      </c>
      <c r="AG41" s="41">
        <f>SUM('1月:12月'!AG41)</f>
        <v>0</v>
      </c>
      <c r="AH41" s="41">
        <f>SUM('1月:12月'!AH41)</f>
        <v>0</v>
      </c>
      <c r="AI41" s="41">
        <f>SUM('1月:12月'!AI41)</f>
        <v>0</v>
      </c>
      <c r="AJ41" s="41">
        <f>SUM('1月:12月'!AJ41)</f>
        <v>0</v>
      </c>
      <c r="AK41" s="41">
        <f>SUM('1月:12月'!AK41)</f>
        <v>0</v>
      </c>
      <c r="AL41" s="41">
        <f>SUM('1月:12月'!AL41)</f>
        <v>0</v>
      </c>
      <c r="AM41" s="41">
        <f>SUM('1月:12月'!AM41)</f>
        <v>0</v>
      </c>
      <c r="AN41" s="41">
        <f>SUM('1月:12月'!AN41)</f>
        <v>0</v>
      </c>
      <c r="AO41" s="41">
        <f>SUM('1月:12月'!AO41)</f>
        <v>0</v>
      </c>
      <c r="AP41" s="41">
        <f>SUM('1月:12月'!AP41)</f>
        <v>0</v>
      </c>
      <c r="AQ41" s="45">
        <f t="shared" si="1"/>
        <v>0</v>
      </c>
      <c r="AR41" s="45">
        <f t="shared" si="2"/>
        <v>0</v>
      </c>
      <c r="AS41" s="45">
        <f t="shared" si="3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10">
        <f>SUM('1月:12月'!D42)</f>
        <v>0</v>
      </c>
      <c r="E42" s="110">
        <f>SUM('1月:12月'!E42)</f>
        <v>0</v>
      </c>
      <c r="F42" s="110">
        <f>SUM('1月:12月'!F42)</f>
        <v>0</v>
      </c>
      <c r="G42" s="110">
        <f>SUM('1月:12月'!G42)</f>
        <v>17</v>
      </c>
      <c r="H42" s="110">
        <f>SUM('1月:12月'!H42)</f>
        <v>161.7004</v>
      </c>
      <c r="I42" s="110">
        <f>SUM('1月:12月'!I42)</f>
        <v>95206.863000000012</v>
      </c>
      <c r="J42" s="110">
        <f>SUM('1月:12月'!J42)</f>
        <v>17</v>
      </c>
      <c r="K42" s="110">
        <f>SUM('1月:12月'!K42)</f>
        <v>161.7004</v>
      </c>
      <c r="L42" s="110">
        <f>SUM('1月:12月'!L42)</f>
        <v>95206.863000000012</v>
      </c>
      <c r="M42" s="110">
        <f>SUM('1月:12月'!M42)</f>
        <v>203</v>
      </c>
      <c r="N42" s="110">
        <f>SUM('1月:12月'!N42)</f>
        <v>7063.156500000001</v>
      </c>
      <c r="O42" s="110">
        <f>SUM('1月:12月'!O42)</f>
        <v>2543158.0959999994</v>
      </c>
      <c r="P42" s="110">
        <f>SUM('1月:12月'!P42)</f>
        <v>0</v>
      </c>
      <c r="Q42" s="110">
        <f>SUM('1月:12月'!Q42)</f>
        <v>0</v>
      </c>
      <c r="R42" s="110">
        <f>SUM('1月:12月'!R42)</f>
        <v>0</v>
      </c>
      <c r="S42" s="110">
        <f>SUM('1月:12月'!S42)</f>
        <v>0</v>
      </c>
      <c r="T42" s="110">
        <f>SUM('1月:12月'!T42)</f>
        <v>0</v>
      </c>
      <c r="U42" s="110">
        <f>SUM('1月:12月'!U42)</f>
        <v>0</v>
      </c>
      <c r="V42" s="110">
        <f>SUM('1月:12月'!V42)</f>
        <v>0</v>
      </c>
      <c r="W42" s="110">
        <f>SUM('1月:12月'!W42)</f>
        <v>0</v>
      </c>
      <c r="X42" s="110">
        <f>SUM('1月:12月'!X42)</f>
        <v>0</v>
      </c>
      <c r="Y42" s="110">
        <f>SUM('1月:12月'!Y42)</f>
        <v>0</v>
      </c>
      <c r="Z42" s="110">
        <f>SUM('1月:12月'!Z42)</f>
        <v>0</v>
      </c>
      <c r="AA42" s="110">
        <f>SUM('1月:12月'!AA42)</f>
        <v>0</v>
      </c>
      <c r="AB42" s="275">
        <f>SUM('1月:12月'!AB42)</f>
        <v>0</v>
      </c>
      <c r="AC42" s="110">
        <f>SUM('1月:12月'!AC42)</f>
        <v>0</v>
      </c>
      <c r="AD42" s="110">
        <f>SUM('1月:12月'!AD42)</f>
        <v>0</v>
      </c>
      <c r="AE42" s="110">
        <f>SUM('1月:12月'!AE42)</f>
        <v>0</v>
      </c>
      <c r="AF42" s="110">
        <f>SUM('1月:12月'!AF42)</f>
        <v>0</v>
      </c>
      <c r="AG42" s="110">
        <f>SUM('1月:12月'!AG42)</f>
        <v>0</v>
      </c>
      <c r="AH42" s="110">
        <f>SUM('1月:12月'!AH42)</f>
        <v>0</v>
      </c>
      <c r="AI42" s="110">
        <f>SUM('1月:12月'!AI42)</f>
        <v>0</v>
      </c>
      <c r="AJ42" s="110">
        <f>SUM('1月:12月'!AJ42)</f>
        <v>0</v>
      </c>
      <c r="AK42" s="110">
        <f>SUM('1月:12月'!AK42)</f>
        <v>0</v>
      </c>
      <c r="AL42" s="110">
        <f>SUM('1月:12月'!AL42)</f>
        <v>0</v>
      </c>
      <c r="AM42" s="110">
        <f>SUM('1月:12月'!AM42)</f>
        <v>0</v>
      </c>
      <c r="AN42" s="110">
        <f>SUM('1月:12月'!AN42)</f>
        <v>0</v>
      </c>
      <c r="AO42" s="110">
        <f>SUM('1月:12月'!AO42)</f>
        <v>0</v>
      </c>
      <c r="AP42" s="110">
        <f>SUM('1月:12月'!AP42)</f>
        <v>0</v>
      </c>
      <c r="AQ42" s="107">
        <f t="shared" si="1"/>
        <v>220</v>
      </c>
      <c r="AR42" s="107">
        <f t="shared" si="2"/>
        <v>7224.8569000000007</v>
      </c>
      <c r="AS42" s="107">
        <f t="shared" si="3"/>
        <v>2638364.9589999993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41">
        <f>SUM('1月:12月'!D43)</f>
        <v>243</v>
      </c>
      <c r="E43" s="41">
        <f>SUM('1月:12月'!E43)</f>
        <v>2553.4220000000005</v>
      </c>
      <c r="F43" s="41">
        <f>SUM('1月:12月'!F43)</f>
        <v>2085252.2607600233</v>
      </c>
      <c r="G43" s="41">
        <f>SUM('1月:12月'!G43)</f>
        <v>214</v>
      </c>
      <c r="H43" s="41">
        <f>SUM('1月:12月'!H43)</f>
        <v>2379.7393999999999</v>
      </c>
      <c r="I43" s="41">
        <f>SUM('1月:12月'!I43)</f>
        <v>1763038.5760000004</v>
      </c>
      <c r="J43" s="41">
        <f>SUM('1月:12月'!J43)</f>
        <v>457</v>
      </c>
      <c r="K43" s="41">
        <f>SUM('1月:12月'!K43)</f>
        <v>4933.1614000000009</v>
      </c>
      <c r="L43" s="41">
        <f>SUM('1月:12月'!L43)</f>
        <v>3848290.8367600231</v>
      </c>
      <c r="M43" s="41">
        <f>SUM('1月:12月'!M43)</f>
        <v>244</v>
      </c>
      <c r="N43" s="41">
        <f>SUM('1月:12月'!N43)</f>
        <v>3505.6737000000003</v>
      </c>
      <c r="O43" s="41">
        <f>SUM('1月:12月'!O43)</f>
        <v>711112.81199999992</v>
      </c>
      <c r="P43" s="41">
        <f>SUM('1月:12月'!P43)</f>
        <v>0</v>
      </c>
      <c r="Q43" s="41">
        <f>SUM('1月:12月'!Q43)</f>
        <v>0</v>
      </c>
      <c r="R43" s="41">
        <f>SUM('1月:12月'!R43)</f>
        <v>0</v>
      </c>
      <c r="S43" s="41">
        <f>SUM('1月:12月'!S43)</f>
        <v>0</v>
      </c>
      <c r="T43" s="41">
        <f>SUM('1月:12月'!T43)</f>
        <v>0</v>
      </c>
      <c r="U43" s="41">
        <f>SUM('1月:12月'!U43)</f>
        <v>0</v>
      </c>
      <c r="V43" s="41">
        <f>SUM('1月:12月'!V43)</f>
        <v>0</v>
      </c>
      <c r="W43" s="41">
        <f>SUM('1月:12月'!W43)</f>
        <v>0</v>
      </c>
      <c r="X43" s="41">
        <f>SUM('1月:12月'!X43)</f>
        <v>0</v>
      </c>
      <c r="Y43" s="41">
        <f>SUM('1月:12月'!Y43)</f>
        <v>0</v>
      </c>
      <c r="Z43" s="41">
        <f>SUM('1月:12月'!Z43)</f>
        <v>0</v>
      </c>
      <c r="AA43" s="41">
        <f>SUM('1月:12月'!AA43)</f>
        <v>0</v>
      </c>
      <c r="AB43" s="276">
        <f>SUM('1月:12月'!AB43)</f>
        <v>0</v>
      </c>
      <c r="AC43" s="41">
        <f>SUM('1月:12月'!AC43)</f>
        <v>0</v>
      </c>
      <c r="AD43" s="41">
        <f>SUM('1月:12月'!AD43)</f>
        <v>0</v>
      </c>
      <c r="AE43" s="41">
        <f>SUM('1月:12月'!AE43)</f>
        <v>0</v>
      </c>
      <c r="AF43" s="41">
        <f>SUM('1月:12月'!AF43)</f>
        <v>0</v>
      </c>
      <c r="AG43" s="41">
        <f>SUM('1月:12月'!AG43)</f>
        <v>0</v>
      </c>
      <c r="AH43" s="41">
        <f>SUM('1月:12月'!AH43)</f>
        <v>0</v>
      </c>
      <c r="AI43" s="41">
        <f>SUM('1月:12月'!AI43)</f>
        <v>0</v>
      </c>
      <c r="AJ43" s="41">
        <f>SUM('1月:12月'!AJ43)</f>
        <v>0</v>
      </c>
      <c r="AK43" s="41">
        <f>SUM('1月:12月'!AK43)</f>
        <v>0</v>
      </c>
      <c r="AL43" s="41">
        <f>SUM('1月:12月'!AL43)</f>
        <v>0</v>
      </c>
      <c r="AM43" s="41">
        <f>SUM('1月:12月'!AM43)</f>
        <v>0</v>
      </c>
      <c r="AN43" s="41">
        <f>SUM('1月:12月'!AN43)</f>
        <v>0</v>
      </c>
      <c r="AO43" s="41">
        <f>SUM('1月:12月'!AO43)</f>
        <v>0</v>
      </c>
      <c r="AP43" s="41">
        <f>SUM('1月:12月'!AP43)</f>
        <v>0</v>
      </c>
      <c r="AQ43" s="45">
        <f t="shared" si="1"/>
        <v>701</v>
      </c>
      <c r="AR43" s="45">
        <f t="shared" si="2"/>
        <v>8438.8351000000002</v>
      </c>
      <c r="AS43" s="45">
        <f t="shared" si="3"/>
        <v>4559403.6487600226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10">
        <f>SUM('1月:12月'!D44)</f>
        <v>0</v>
      </c>
      <c r="E44" s="110">
        <f>SUM('1月:12月'!E44)</f>
        <v>0</v>
      </c>
      <c r="F44" s="110">
        <f>SUM('1月:12月'!F44)</f>
        <v>0</v>
      </c>
      <c r="G44" s="110">
        <f>SUM('1月:12月'!G44)</f>
        <v>0</v>
      </c>
      <c r="H44" s="110">
        <f>SUM('1月:12月'!H44)</f>
        <v>0</v>
      </c>
      <c r="I44" s="110">
        <f>SUM('1月:12月'!I44)</f>
        <v>0</v>
      </c>
      <c r="J44" s="110">
        <f>SUM('1月:12月'!J44)</f>
        <v>0</v>
      </c>
      <c r="K44" s="110">
        <f>SUM('1月:12月'!K44)</f>
        <v>0</v>
      </c>
      <c r="L44" s="110">
        <f>SUM('1月:12月'!L44)</f>
        <v>0</v>
      </c>
      <c r="M44" s="110">
        <f>SUM('1月:12月'!M44)</f>
        <v>379</v>
      </c>
      <c r="N44" s="110">
        <f>SUM('1月:12月'!N44)</f>
        <v>15.767700000000001</v>
      </c>
      <c r="O44" s="110">
        <f>SUM('1月:12月'!O44)</f>
        <v>8890.4480000000003</v>
      </c>
      <c r="P44" s="110">
        <f>SUM('1月:12月'!P44)</f>
        <v>0</v>
      </c>
      <c r="Q44" s="110">
        <f>SUM('1月:12月'!Q44)</f>
        <v>0</v>
      </c>
      <c r="R44" s="110">
        <f>SUM('1月:12月'!R44)</f>
        <v>0</v>
      </c>
      <c r="S44" s="110">
        <f>SUM('1月:12月'!S44)</f>
        <v>0</v>
      </c>
      <c r="T44" s="110">
        <f>SUM('1月:12月'!T44)</f>
        <v>0</v>
      </c>
      <c r="U44" s="110">
        <f>SUM('1月:12月'!U44)</f>
        <v>0</v>
      </c>
      <c r="V44" s="110">
        <f>SUM('1月:12月'!V44)</f>
        <v>0</v>
      </c>
      <c r="W44" s="110">
        <f>SUM('1月:12月'!W44)</f>
        <v>0</v>
      </c>
      <c r="X44" s="110">
        <f>SUM('1月:12月'!X44)</f>
        <v>0</v>
      </c>
      <c r="Y44" s="110">
        <f>SUM('1月:12月'!Y44)</f>
        <v>0</v>
      </c>
      <c r="Z44" s="110">
        <f>SUM('1月:12月'!Z44)</f>
        <v>0</v>
      </c>
      <c r="AA44" s="110">
        <f>SUM('1月:12月'!AA44)</f>
        <v>0</v>
      </c>
      <c r="AB44" s="275">
        <f>SUM('1月:12月'!AB44)</f>
        <v>0</v>
      </c>
      <c r="AC44" s="110">
        <f>SUM('1月:12月'!AC44)</f>
        <v>0</v>
      </c>
      <c r="AD44" s="110">
        <f>SUM('1月:12月'!AD44)</f>
        <v>0</v>
      </c>
      <c r="AE44" s="110">
        <f>SUM('1月:12月'!AE44)</f>
        <v>0</v>
      </c>
      <c r="AF44" s="110">
        <f>SUM('1月:12月'!AF44)</f>
        <v>0</v>
      </c>
      <c r="AG44" s="110">
        <f>SUM('1月:12月'!AG44)</f>
        <v>0</v>
      </c>
      <c r="AH44" s="110">
        <f>SUM('1月:12月'!AH44)</f>
        <v>0</v>
      </c>
      <c r="AI44" s="110">
        <f>SUM('1月:12月'!AI44)</f>
        <v>0</v>
      </c>
      <c r="AJ44" s="110">
        <f>SUM('1月:12月'!AJ44)</f>
        <v>0</v>
      </c>
      <c r="AK44" s="110">
        <f>SUM('1月:12月'!AK44)</f>
        <v>0</v>
      </c>
      <c r="AL44" s="110">
        <f>SUM('1月:12月'!AL44)</f>
        <v>0</v>
      </c>
      <c r="AM44" s="110">
        <f>SUM('1月:12月'!AM44)</f>
        <v>0</v>
      </c>
      <c r="AN44" s="110">
        <f>SUM('1月:12月'!AN44)</f>
        <v>0</v>
      </c>
      <c r="AO44" s="110">
        <f>SUM('1月:12月'!AO44)</f>
        <v>0</v>
      </c>
      <c r="AP44" s="110">
        <f>SUM('1月:12月'!AP44)</f>
        <v>0</v>
      </c>
      <c r="AQ44" s="107">
        <f t="shared" si="1"/>
        <v>379</v>
      </c>
      <c r="AR44" s="107">
        <f t="shared" si="2"/>
        <v>15.767700000000001</v>
      </c>
      <c r="AS44" s="107">
        <f t="shared" si="3"/>
        <v>8890.4480000000003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41">
        <f>SUM('1月:12月'!D45)</f>
        <v>0</v>
      </c>
      <c r="E45" s="41">
        <f>SUM('1月:12月'!E45)</f>
        <v>0</v>
      </c>
      <c r="F45" s="41">
        <f>SUM('1月:12月'!F45)</f>
        <v>0</v>
      </c>
      <c r="G45" s="41">
        <f>SUM('1月:12月'!G45)</f>
        <v>0</v>
      </c>
      <c r="H45" s="41">
        <f>SUM('1月:12月'!H45)</f>
        <v>0</v>
      </c>
      <c r="I45" s="41">
        <f>SUM('1月:12月'!I45)</f>
        <v>0</v>
      </c>
      <c r="J45" s="41">
        <f>SUM('1月:12月'!J45)</f>
        <v>0</v>
      </c>
      <c r="K45" s="41">
        <f>SUM('1月:12月'!K45)</f>
        <v>0</v>
      </c>
      <c r="L45" s="41">
        <f>SUM('1月:12月'!L45)</f>
        <v>0</v>
      </c>
      <c r="M45" s="41">
        <f>SUM('1月:12月'!M45)</f>
        <v>14</v>
      </c>
      <c r="N45" s="41">
        <f>SUM('1月:12月'!N45)</f>
        <v>0.186</v>
      </c>
      <c r="O45" s="41">
        <f>SUM('1月:12月'!O45)</f>
        <v>140.96600000000001</v>
      </c>
      <c r="P45" s="41">
        <f>SUM('1月:12月'!P45)</f>
        <v>0</v>
      </c>
      <c r="Q45" s="41">
        <f>SUM('1月:12月'!Q45)</f>
        <v>0</v>
      </c>
      <c r="R45" s="41">
        <f>SUM('1月:12月'!R45)</f>
        <v>0</v>
      </c>
      <c r="S45" s="41">
        <f>SUM('1月:12月'!S45)</f>
        <v>0</v>
      </c>
      <c r="T45" s="41">
        <f>SUM('1月:12月'!T45)</f>
        <v>0</v>
      </c>
      <c r="U45" s="41">
        <f>SUM('1月:12月'!U45)</f>
        <v>0</v>
      </c>
      <c r="V45" s="41">
        <f>SUM('1月:12月'!V45)</f>
        <v>0</v>
      </c>
      <c r="W45" s="41">
        <f>SUM('1月:12月'!W45)</f>
        <v>0</v>
      </c>
      <c r="X45" s="41">
        <f>SUM('1月:12月'!X45)</f>
        <v>0</v>
      </c>
      <c r="Y45" s="41">
        <f>SUM('1月:12月'!Y45)</f>
        <v>0</v>
      </c>
      <c r="Z45" s="41">
        <f>SUM('1月:12月'!Z45)</f>
        <v>0</v>
      </c>
      <c r="AA45" s="41">
        <f>SUM('1月:12月'!AA45)</f>
        <v>0</v>
      </c>
      <c r="AB45" s="276">
        <f>SUM('1月:12月'!AB45)</f>
        <v>0</v>
      </c>
      <c r="AC45" s="41">
        <f>SUM('1月:12月'!AC45)</f>
        <v>0</v>
      </c>
      <c r="AD45" s="41">
        <f>SUM('1月:12月'!AD45)</f>
        <v>0</v>
      </c>
      <c r="AE45" s="41">
        <f>SUM('1月:12月'!AE45)</f>
        <v>0</v>
      </c>
      <c r="AF45" s="41">
        <f>SUM('1月:12月'!AF45)</f>
        <v>0</v>
      </c>
      <c r="AG45" s="41">
        <f>SUM('1月:12月'!AG45)</f>
        <v>0</v>
      </c>
      <c r="AH45" s="41">
        <f>SUM('1月:12月'!AH45)</f>
        <v>0</v>
      </c>
      <c r="AI45" s="41">
        <f>SUM('1月:12月'!AI45)</f>
        <v>0</v>
      </c>
      <c r="AJ45" s="41">
        <f>SUM('1月:12月'!AJ45)</f>
        <v>0</v>
      </c>
      <c r="AK45" s="41">
        <f>SUM('1月:12月'!AK45)</f>
        <v>0</v>
      </c>
      <c r="AL45" s="41">
        <f>SUM('1月:12月'!AL45)</f>
        <v>0</v>
      </c>
      <c r="AM45" s="41">
        <f>SUM('1月:12月'!AM45)</f>
        <v>0</v>
      </c>
      <c r="AN45" s="41">
        <f>SUM('1月:12月'!AN45)</f>
        <v>0</v>
      </c>
      <c r="AO45" s="41">
        <f>SUM('1月:12月'!AO45)</f>
        <v>0</v>
      </c>
      <c r="AP45" s="41">
        <f>SUM('1月:12月'!AP45)</f>
        <v>0</v>
      </c>
      <c r="AQ45" s="45">
        <f t="shared" si="1"/>
        <v>14</v>
      </c>
      <c r="AR45" s="45">
        <f t="shared" si="2"/>
        <v>0.186</v>
      </c>
      <c r="AS45" s="45">
        <f t="shared" si="3"/>
        <v>140.96600000000001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10">
        <f>SUM('1月:12月'!D46)</f>
        <v>0</v>
      </c>
      <c r="E46" s="110">
        <f>SUM('1月:12月'!E46)</f>
        <v>0</v>
      </c>
      <c r="F46" s="110">
        <f>SUM('1月:12月'!F46)</f>
        <v>0</v>
      </c>
      <c r="G46" s="110">
        <f>SUM('1月:12月'!G46)</f>
        <v>0</v>
      </c>
      <c r="H46" s="110">
        <f>SUM('1月:12月'!H46)</f>
        <v>0</v>
      </c>
      <c r="I46" s="110">
        <f>SUM('1月:12月'!I46)</f>
        <v>0</v>
      </c>
      <c r="J46" s="110">
        <f>SUM('1月:12月'!J46)</f>
        <v>0</v>
      </c>
      <c r="K46" s="110">
        <f>SUM('1月:12月'!K46)</f>
        <v>0</v>
      </c>
      <c r="L46" s="110">
        <f>SUM('1月:12月'!L46)</f>
        <v>0</v>
      </c>
      <c r="M46" s="110">
        <f>SUM('1月:12月'!M46)</f>
        <v>0</v>
      </c>
      <c r="N46" s="110">
        <f>SUM('1月:12月'!N46)</f>
        <v>0</v>
      </c>
      <c r="O46" s="110">
        <f>SUM('1月:12月'!O46)</f>
        <v>0</v>
      </c>
      <c r="P46" s="110">
        <f>SUM('1月:12月'!P46)</f>
        <v>0</v>
      </c>
      <c r="Q46" s="110">
        <f>SUM('1月:12月'!Q46)</f>
        <v>0</v>
      </c>
      <c r="R46" s="110">
        <f>SUM('1月:12月'!R46)</f>
        <v>0</v>
      </c>
      <c r="S46" s="110">
        <f>SUM('1月:12月'!S46)</f>
        <v>0</v>
      </c>
      <c r="T46" s="110">
        <f>SUM('1月:12月'!T46)</f>
        <v>0</v>
      </c>
      <c r="U46" s="110">
        <f>SUM('1月:12月'!U46)</f>
        <v>0</v>
      </c>
      <c r="V46" s="110">
        <f>SUM('1月:12月'!V46)</f>
        <v>0</v>
      </c>
      <c r="W46" s="110">
        <f>SUM('1月:12月'!W46)</f>
        <v>0</v>
      </c>
      <c r="X46" s="110">
        <f>SUM('1月:12月'!X46)</f>
        <v>0</v>
      </c>
      <c r="Y46" s="110">
        <f>SUM('1月:12月'!Y46)</f>
        <v>0</v>
      </c>
      <c r="Z46" s="110">
        <f>SUM('1月:12月'!Z46)</f>
        <v>0</v>
      </c>
      <c r="AA46" s="110">
        <f>SUM('1月:12月'!AA46)</f>
        <v>0</v>
      </c>
      <c r="AB46" s="275">
        <f>SUM('1月:12月'!AB46)</f>
        <v>0</v>
      </c>
      <c r="AC46" s="110">
        <f>SUM('1月:12月'!AC46)</f>
        <v>0</v>
      </c>
      <c r="AD46" s="110">
        <f>SUM('1月:12月'!AD46)</f>
        <v>0</v>
      </c>
      <c r="AE46" s="110">
        <f>SUM('1月:12月'!AE46)</f>
        <v>0</v>
      </c>
      <c r="AF46" s="110">
        <f>SUM('1月:12月'!AF46)</f>
        <v>0</v>
      </c>
      <c r="AG46" s="110">
        <f>SUM('1月:12月'!AG46)</f>
        <v>0</v>
      </c>
      <c r="AH46" s="110">
        <f>SUM('1月:12月'!AH46)</f>
        <v>0</v>
      </c>
      <c r="AI46" s="110">
        <f>SUM('1月:12月'!AI46)</f>
        <v>0</v>
      </c>
      <c r="AJ46" s="110">
        <f>SUM('1月:12月'!AJ46)</f>
        <v>0</v>
      </c>
      <c r="AK46" s="110">
        <f>SUM('1月:12月'!AK46)</f>
        <v>1</v>
      </c>
      <c r="AL46" s="110">
        <f>SUM('1月:12月'!AL46)</f>
        <v>4.0000000000000001E-3</v>
      </c>
      <c r="AM46" s="110">
        <f>SUM('1月:12月'!AM46)</f>
        <v>5.4</v>
      </c>
      <c r="AN46" s="110">
        <f>SUM('1月:12月'!AN46)</f>
        <v>0</v>
      </c>
      <c r="AO46" s="110">
        <f>SUM('1月:12月'!AO46)</f>
        <v>0</v>
      </c>
      <c r="AP46" s="110">
        <f>SUM('1月:12月'!AP46)</f>
        <v>0</v>
      </c>
      <c r="AQ46" s="107">
        <f t="shared" si="1"/>
        <v>1</v>
      </c>
      <c r="AR46" s="107">
        <f t="shared" si="2"/>
        <v>4.0000000000000001E-3</v>
      </c>
      <c r="AS46" s="107">
        <f t="shared" si="3"/>
        <v>5.4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41">
        <f>SUM('1月:12月'!D47)</f>
        <v>0</v>
      </c>
      <c r="E47" s="41">
        <f>SUM('1月:12月'!E47)</f>
        <v>0</v>
      </c>
      <c r="F47" s="41">
        <f>SUM('1月:12月'!F47)</f>
        <v>0</v>
      </c>
      <c r="G47" s="41">
        <f>SUM('1月:12月'!G47)</f>
        <v>0</v>
      </c>
      <c r="H47" s="41">
        <f>SUM('1月:12月'!H47)</f>
        <v>0</v>
      </c>
      <c r="I47" s="41">
        <f>SUM('1月:12月'!I47)</f>
        <v>0</v>
      </c>
      <c r="J47" s="41">
        <f>SUM('1月:12月'!J47)</f>
        <v>0</v>
      </c>
      <c r="K47" s="41">
        <f>SUM('1月:12月'!K47)</f>
        <v>0</v>
      </c>
      <c r="L47" s="41">
        <f>SUM('1月:12月'!L47)</f>
        <v>0</v>
      </c>
      <c r="M47" s="41">
        <f>SUM('1月:12月'!M47)</f>
        <v>0</v>
      </c>
      <c r="N47" s="41">
        <f>SUM('1月:12月'!N47)</f>
        <v>0</v>
      </c>
      <c r="O47" s="41">
        <f>SUM('1月:12月'!O47)</f>
        <v>0</v>
      </c>
      <c r="P47" s="41">
        <f>SUM('1月:12月'!P47)</f>
        <v>0</v>
      </c>
      <c r="Q47" s="41">
        <f>SUM('1月:12月'!Q47)</f>
        <v>0</v>
      </c>
      <c r="R47" s="41">
        <f>SUM('1月:12月'!R47)</f>
        <v>0</v>
      </c>
      <c r="S47" s="41">
        <f>SUM('1月:12月'!S47)</f>
        <v>0</v>
      </c>
      <c r="T47" s="41">
        <f>SUM('1月:12月'!T47)</f>
        <v>0</v>
      </c>
      <c r="U47" s="41">
        <f>SUM('1月:12月'!U47)</f>
        <v>0</v>
      </c>
      <c r="V47" s="41">
        <f>SUM('1月:12月'!V47)</f>
        <v>0</v>
      </c>
      <c r="W47" s="41">
        <f>SUM('1月:12月'!W47)</f>
        <v>0</v>
      </c>
      <c r="X47" s="41">
        <f>SUM('1月:12月'!X47)</f>
        <v>0</v>
      </c>
      <c r="Y47" s="41">
        <f>SUM('1月:12月'!Y47)</f>
        <v>0</v>
      </c>
      <c r="Z47" s="41">
        <f>SUM('1月:12月'!Z47)</f>
        <v>0</v>
      </c>
      <c r="AA47" s="41">
        <f>SUM('1月:12月'!AA47)</f>
        <v>0</v>
      </c>
      <c r="AB47" s="276">
        <f>SUM('1月:12月'!AB47)</f>
        <v>0</v>
      </c>
      <c r="AC47" s="41">
        <f>SUM('1月:12月'!AC47)</f>
        <v>0</v>
      </c>
      <c r="AD47" s="41">
        <f>SUM('1月:12月'!AD47)</f>
        <v>0</v>
      </c>
      <c r="AE47" s="41">
        <f>SUM('1月:12月'!AE47)</f>
        <v>0</v>
      </c>
      <c r="AF47" s="41">
        <f>SUM('1月:12月'!AF47)</f>
        <v>0</v>
      </c>
      <c r="AG47" s="41">
        <f>SUM('1月:12月'!AG47)</f>
        <v>0</v>
      </c>
      <c r="AH47" s="41">
        <f>SUM('1月:12月'!AH47)</f>
        <v>0</v>
      </c>
      <c r="AI47" s="41">
        <f>SUM('1月:12月'!AI47)</f>
        <v>0</v>
      </c>
      <c r="AJ47" s="41">
        <f>SUM('1月:12月'!AJ47)</f>
        <v>0</v>
      </c>
      <c r="AK47" s="41">
        <f>SUM('1月:12月'!AK47)</f>
        <v>0</v>
      </c>
      <c r="AL47" s="41">
        <f>SUM('1月:12月'!AL47)</f>
        <v>0</v>
      </c>
      <c r="AM47" s="41">
        <f>SUM('1月:12月'!AM47)</f>
        <v>0</v>
      </c>
      <c r="AN47" s="41">
        <f>SUM('1月:12月'!AN47)</f>
        <v>0</v>
      </c>
      <c r="AO47" s="41">
        <f>SUM('1月:12月'!AO47)</f>
        <v>0</v>
      </c>
      <c r="AP47" s="41">
        <f>SUM('1月:12月'!AP47)</f>
        <v>0</v>
      </c>
      <c r="AQ47" s="45">
        <f t="shared" si="1"/>
        <v>0</v>
      </c>
      <c r="AR47" s="45">
        <f t="shared" si="2"/>
        <v>0</v>
      </c>
      <c r="AS47" s="45">
        <f t="shared" si="3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10">
        <f>SUM('1月:12月'!D48)</f>
        <v>0</v>
      </c>
      <c r="E48" s="110">
        <f>SUM('1月:12月'!E48)</f>
        <v>0</v>
      </c>
      <c r="F48" s="110">
        <f>SUM('1月:12月'!F48)</f>
        <v>0</v>
      </c>
      <c r="G48" s="110">
        <f>SUM('1月:12月'!G48)</f>
        <v>0</v>
      </c>
      <c r="H48" s="110">
        <f>SUM('1月:12月'!H48)</f>
        <v>0</v>
      </c>
      <c r="I48" s="110">
        <f>SUM('1月:12月'!I48)</f>
        <v>0</v>
      </c>
      <c r="J48" s="110">
        <f>SUM('1月:12月'!J48)</f>
        <v>0</v>
      </c>
      <c r="K48" s="110">
        <f>SUM('1月:12月'!K48)</f>
        <v>0</v>
      </c>
      <c r="L48" s="110">
        <f>SUM('1月:12月'!L48)</f>
        <v>0</v>
      </c>
      <c r="M48" s="110">
        <f>SUM('1月:12月'!M48)</f>
        <v>210</v>
      </c>
      <c r="N48" s="110">
        <f>SUM('1月:12月'!N48)</f>
        <v>37.581699999999998</v>
      </c>
      <c r="O48" s="110">
        <f>SUM('1月:12月'!O48)</f>
        <v>35470.619999999995</v>
      </c>
      <c r="P48" s="110">
        <f>SUM('1月:12月'!P48)</f>
        <v>108</v>
      </c>
      <c r="Q48" s="110">
        <f>SUM('1月:12月'!Q48)</f>
        <v>22.727</v>
      </c>
      <c r="R48" s="110">
        <f>SUM('1月:12月'!R48)</f>
        <v>23445.555</v>
      </c>
      <c r="S48" s="110">
        <f>SUM('1月:12月'!S48)</f>
        <v>0</v>
      </c>
      <c r="T48" s="110">
        <f>SUM('1月:12月'!T48)</f>
        <v>0</v>
      </c>
      <c r="U48" s="110">
        <f>SUM('1月:12月'!U48)</f>
        <v>0</v>
      </c>
      <c r="V48" s="110">
        <f>SUM('1月:12月'!V48)</f>
        <v>108</v>
      </c>
      <c r="W48" s="110">
        <f>SUM('1月:12月'!W48)</f>
        <v>22.727</v>
      </c>
      <c r="X48" s="110">
        <f>SUM('1月:12月'!X48)</f>
        <v>23445.555</v>
      </c>
      <c r="Y48" s="110">
        <f>SUM('1月:12月'!Y48)</f>
        <v>19</v>
      </c>
      <c r="Z48" s="110">
        <f>SUM('1月:12月'!Z48)</f>
        <v>4.4400000000000004</v>
      </c>
      <c r="AA48" s="110">
        <f>SUM('1月:12月'!AA48)</f>
        <v>3069.8999999999996</v>
      </c>
      <c r="AB48" s="275">
        <f>SUM('1月:12月'!AB48)</f>
        <v>0</v>
      </c>
      <c r="AC48" s="110">
        <f>SUM('1月:12月'!AC48)</f>
        <v>0</v>
      </c>
      <c r="AD48" s="110">
        <f>SUM('1月:12月'!AD48)</f>
        <v>0</v>
      </c>
      <c r="AE48" s="110">
        <f>SUM('1月:12月'!AE48)</f>
        <v>0</v>
      </c>
      <c r="AF48" s="110">
        <f>SUM('1月:12月'!AF48)</f>
        <v>0</v>
      </c>
      <c r="AG48" s="110">
        <f>SUM('1月:12月'!AG48)</f>
        <v>0</v>
      </c>
      <c r="AH48" s="110">
        <f>SUM('1月:12月'!AH48)</f>
        <v>0</v>
      </c>
      <c r="AI48" s="110">
        <f>SUM('1月:12月'!AI48)</f>
        <v>0</v>
      </c>
      <c r="AJ48" s="110">
        <f>SUM('1月:12月'!AJ48)</f>
        <v>0</v>
      </c>
      <c r="AK48" s="110">
        <f>SUM('1月:12月'!AK48)</f>
        <v>0</v>
      </c>
      <c r="AL48" s="110">
        <f>SUM('1月:12月'!AL48)</f>
        <v>0</v>
      </c>
      <c r="AM48" s="110">
        <f>SUM('1月:12月'!AM48)</f>
        <v>0</v>
      </c>
      <c r="AN48" s="110">
        <f>SUM('1月:12月'!AN48)</f>
        <v>0</v>
      </c>
      <c r="AO48" s="110">
        <f>SUM('1月:12月'!AO48)</f>
        <v>0</v>
      </c>
      <c r="AP48" s="110">
        <f>SUM('1月:12月'!AP48)</f>
        <v>0</v>
      </c>
      <c r="AQ48" s="107">
        <f t="shared" si="1"/>
        <v>337</v>
      </c>
      <c r="AR48" s="107">
        <f t="shared" si="2"/>
        <v>64.748699999999999</v>
      </c>
      <c r="AS48" s="107">
        <f t="shared" si="3"/>
        <v>61986.074999999997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41">
        <f>SUM('1月:12月'!D49)</f>
        <v>0</v>
      </c>
      <c r="E49" s="41">
        <f>SUM('1月:12月'!E49)</f>
        <v>0</v>
      </c>
      <c r="F49" s="41">
        <f>SUM('1月:12月'!F49)</f>
        <v>0</v>
      </c>
      <c r="G49" s="41">
        <f>SUM('1月:12月'!G49)</f>
        <v>0</v>
      </c>
      <c r="H49" s="41">
        <f>SUM('1月:12月'!H49)</f>
        <v>0</v>
      </c>
      <c r="I49" s="41">
        <f>SUM('1月:12月'!I49)</f>
        <v>0</v>
      </c>
      <c r="J49" s="41">
        <f>SUM('1月:12月'!J49)</f>
        <v>0</v>
      </c>
      <c r="K49" s="41">
        <f>SUM('1月:12月'!K49)</f>
        <v>0</v>
      </c>
      <c r="L49" s="41">
        <f>SUM('1月:12月'!L49)</f>
        <v>0</v>
      </c>
      <c r="M49" s="41">
        <f>SUM('1月:12月'!M49)</f>
        <v>0</v>
      </c>
      <c r="N49" s="41">
        <f>SUM('1月:12月'!N49)</f>
        <v>0</v>
      </c>
      <c r="O49" s="41">
        <f>SUM('1月:12月'!O49)</f>
        <v>0</v>
      </c>
      <c r="P49" s="41">
        <f>SUM('1月:12月'!P49)</f>
        <v>0</v>
      </c>
      <c r="Q49" s="41">
        <f>SUM('1月:12月'!Q49)</f>
        <v>0</v>
      </c>
      <c r="R49" s="41">
        <f>SUM('1月:12月'!R49)</f>
        <v>0</v>
      </c>
      <c r="S49" s="41">
        <f>SUM('1月:12月'!S49)</f>
        <v>0</v>
      </c>
      <c r="T49" s="41">
        <f>SUM('1月:12月'!T49)</f>
        <v>0</v>
      </c>
      <c r="U49" s="41">
        <f>SUM('1月:12月'!U49)</f>
        <v>0</v>
      </c>
      <c r="V49" s="41">
        <f>SUM('1月:12月'!V49)</f>
        <v>0</v>
      </c>
      <c r="W49" s="41">
        <f>SUM('1月:12月'!W49)</f>
        <v>0</v>
      </c>
      <c r="X49" s="41">
        <f>SUM('1月:12月'!X49)</f>
        <v>0</v>
      </c>
      <c r="Y49" s="41">
        <f>SUM('1月:12月'!Y49)</f>
        <v>0</v>
      </c>
      <c r="Z49" s="41">
        <f>SUM('1月:12月'!Z49)</f>
        <v>0</v>
      </c>
      <c r="AA49" s="41">
        <f>SUM('1月:12月'!AA49)</f>
        <v>0</v>
      </c>
      <c r="AB49" s="276">
        <f>SUM('1月:12月'!AB49)</f>
        <v>0</v>
      </c>
      <c r="AC49" s="41">
        <f>SUM('1月:12月'!AC49)</f>
        <v>0</v>
      </c>
      <c r="AD49" s="41">
        <f>SUM('1月:12月'!AD49)</f>
        <v>0</v>
      </c>
      <c r="AE49" s="41">
        <f>SUM('1月:12月'!AE49)</f>
        <v>0</v>
      </c>
      <c r="AF49" s="41">
        <f>SUM('1月:12月'!AF49)</f>
        <v>0</v>
      </c>
      <c r="AG49" s="41">
        <f>SUM('1月:12月'!AG49)</f>
        <v>0</v>
      </c>
      <c r="AH49" s="41">
        <f>SUM('1月:12月'!AH49)</f>
        <v>0</v>
      </c>
      <c r="AI49" s="41">
        <f>SUM('1月:12月'!AI49)</f>
        <v>0</v>
      </c>
      <c r="AJ49" s="41">
        <f>SUM('1月:12月'!AJ49)</f>
        <v>0</v>
      </c>
      <c r="AK49" s="41">
        <f>SUM('1月:12月'!AK49)</f>
        <v>0</v>
      </c>
      <c r="AL49" s="41">
        <f>SUM('1月:12月'!AL49)</f>
        <v>0</v>
      </c>
      <c r="AM49" s="41">
        <f>SUM('1月:12月'!AM49)</f>
        <v>0</v>
      </c>
      <c r="AN49" s="41">
        <f>SUM('1月:12月'!AN49)</f>
        <v>0</v>
      </c>
      <c r="AO49" s="41">
        <f>SUM('1月:12月'!AO49)</f>
        <v>0</v>
      </c>
      <c r="AP49" s="41">
        <f>SUM('1月:12月'!AP49)</f>
        <v>0</v>
      </c>
      <c r="AQ49" s="45">
        <f t="shared" si="1"/>
        <v>0</v>
      </c>
      <c r="AR49" s="45">
        <f t="shared" si="2"/>
        <v>0</v>
      </c>
      <c r="AS49" s="45">
        <f t="shared" si="3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10">
        <f>SUM('1月:12月'!D50)</f>
        <v>5</v>
      </c>
      <c r="E50" s="110">
        <f>SUM('1月:12月'!E50)</f>
        <v>1053.3210000000001</v>
      </c>
      <c r="F50" s="110">
        <f>SUM('1月:12月'!F50)</f>
        <v>360659.99936129234</v>
      </c>
      <c r="G50" s="110">
        <f>SUM('1月:12月'!G50)</f>
        <v>0</v>
      </c>
      <c r="H50" s="110">
        <f>SUM('1月:12月'!H50)</f>
        <v>0</v>
      </c>
      <c r="I50" s="110">
        <f>SUM('1月:12月'!I50)</f>
        <v>0</v>
      </c>
      <c r="J50" s="110">
        <f>SUM('1月:12月'!J50)</f>
        <v>5</v>
      </c>
      <c r="K50" s="110">
        <f>SUM('1月:12月'!K50)</f>
        <v>1053.3210000000001</v>
      </c>
      <c r="L50" s="110">
        <f>SUM('1月:12月'!L50)</f>
        <v>360659.99936129234</v>
      </c>
      <c r="M50" s="110">
        <f>SUM('1月:12月'!M50)</f>
        <v>1</v>
      </c>
      <c r="N50" s="110">
        <f>SUM('1月:12月'!N50)</f>
        <v>313.1782</v>
      </c>
      <c r="O50" s="110">
        <f>SUM('1月:12月'!O50)</f>
        <v>115638.87699999999</v>
      </c>
      <c r="P50" s="110">
        <f>SUM('1月:12月'!P50)</f>
        <v>1</v>
      </c>
      <c r="Q50" s="110">
        <f>SUM('1月:12月'!Q50)</f>
        <v>310.142</v>
      </c>
      <c r="R50" s="110">
        <f>SUM('1月:12月'!R50)</f>
        <v>110747.083</v>
      </c>
      <c r="S50" s="110">
        <f>SUM('1月:12月'!S50)</f>
        <v>0</v>
      </c>
      <c r="T50" s="110">
        <f>SUM('1月:12月'!T50)</f>
        <v>0</v>
      </c>
      <c r="U50" s="110">
        <f>SUM('1月:12月'!U50)</f>
        <v>0</v>
      </c>
      <c r="V50" s="110">
        <f>SUM('1月:12月'!V50)</f>
        <v>1</v>
      </c>
      <c r="W50" s="110">
        <f>SUM('1月:12月'!W50)</f>
        <v>310.142</v>
      </c>
      <c r="X50" s="110">
        <f>SUM('1月:12月'!X50)</f>
        <v>110747.083</v>
      </c>
      <c r="Y50" s="110">
        <f>SUM('1月:12月'!Y50)</f>
        <v>0</v>
      </c>
      <c r="Z50" s="110">
        <f>SUM('1月:12月'!Z50)</f>
        <v>0</v>
      </c>
      <c r="AA50" s="110">
        <f>SUM('1月:12月'!AA50)</f>
        <v>0</v>
      </c>
      <c r="AB50" s="275">
        <f>SUM('1月:12月'!AB50)</f>
        <v>0</v>
      </c>
      <c r="AC50" s="110">
        <f>SUM('1月:12月'!AC50)</f>
        <v>0</v>
      </c>
      <c r="AD50" s="110">
        <f>SUM('1月:12月'!AD50)</f>
        <v>0</v>
      </c>
      <c r="AE50" s="110">
        <f>SUM('1月:12月'!AE50)</f>
        <v>0</v>
      </c>
      <c r="AF50" s="110">
        <f>SUM('1月:12月'!AF50)</f>
        <v>0</v>
      </c>
      <c r="AG50" s="110">
        <f>SUM('1月:12月'!AG50)</f>
        <v>0</v>
      </c>
      <c r="AH50" s="110">
        <f>SUM('1月:12月'!AH50)</f>
        <v>0</v>
      </c>
      <c r="AI50" s="110">
        <f>SUM('1月:12月'!AI50)</f>
        <v>0</v>
      </c>
      <c r="AJ50" s="110">
        <f>SUM('1月:12月'!AJ50)</f>
        <v>0</v>
      </c>
      <c r="AK50" s="110">
        <f>SUM('1月:12月'!AK50)</f>
        <v>0</v>
      </c>
      <c r="AL50" s="110">
        <f>SUM('1月:12月'!AL50)</f>
        <v>0</v>
      </c>
      <c r="AM50" s="110">
        <f>SUM('1月:12月'!AM50)</f>
        <v>0</v>
      </c>
      <c r="AN50" s="110">
        <f>SUM('1月:12月'!AN50)</f>
        <v>0</v>
      </c>
      <c r="AO50" s="110">
        <f>SUM('1月:12月'!AO50)</f>
        <v>0</v>
      </c>
      <c r="AP50" s="110">
        <f>SUM('1月:12月'!AP50)</f>
        <v>0</v>
      </c>
      <c r="AQ50" s="107">
        <f t="shared" si="1"/>
        <v>7</v>
      </c>
      <c r="AR50" s="107">
        <f t="shared" si="2"/>
        <v>1676.6412000000003</v>
      </c>
      <c r="AS50" s="107">
        <f t="shared" si="3"/>
        <v>587045.95936129231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41">
        <f>SUM('1月:12月'!D51)</f>
        <v>2</v>
      </c>
      <c r="E51" s="41">
        <f>SUM('1月:12月'!E51)</f>
        <v>390.25200000000001</v>
      </c>
      <c r="F51" s="41">
        <f>SUM('1月:12月'!F51)</f>
        <v>137177.79027678922</v>
      </c>
      <c r="G51" s="41">
        <f>SUM('1月:12月'!G51)</f>
        <v>0</v>
      </c>
      <c r="H51" s="41">
        <f>SUM('1月:12月'!H51)</f>
        <v>0</v>
      </c>
      <c r="I51" s="41">
        <f>SUM('1月:12月'!I51)</f>
        <v>0</v>
      </c>
      <c r="J51" s="41">
        <f>SUM('1月:12月'!J51)</f>
        <v>2</v>
      </c>
      <c r="K51" s="41">
        <f>SUM('1月:12月'!K51)</f>
        <v>390.25200000000001</v>
      </c>
      <c r="L51" s="41">
        <f>SUM('1月:12月'!L51)</f>
        <v>137177.79027678922</v>
      </c>
      <c r="M51" s="41">
        <f>SUM('1月:12月'!M51)</f>
        <v>0</v>
      </c>
      <c r="N51" s="41">
        <f>SUM('1月:12月'!N51)</f>
        <v>0</v>
      </c>
      <c r="O51" s="41">
        <f>SUM('1月:12月'!O51)</f>
        <v>0</v>
      </c>
      <c r="P51" s="41">
        <f>SUM('1月:12月'!P51)</f>
        <v>0</v>
      </c>
      <c r="Q51" s="41">
        <f>SUM('1月:12月'!Q51)</f>
        <v>0</v>
      </c>
      <c r="R51" s="41">
        <f>SUM('1月:12月'!R51)</f>
        <v>0</v>
      </c>
      <c r="S51" s="41">
        <f>SUM('1月:12月'!S51)</f>
        <v>0</v>
      </c>
      <c r="T51" s="41">
        <f>SUM('1月:12月'!T51)</f>
        <v>0</v>
      </c>
      <c r="U51" s="41">
        <f>SUM('1月:12月'!U51)</f>
        <v>0</v>
      </c>
      <c r="V51" s="41">
        <f>SUM('1月:12月'!V51)</f>
        <v>0</v>
      </c>
      <c r="W51" s="41">
        <f>SUM('1月:12月'!W51)</f>
        <v>0</v>
      </c>
      <c r="X51" s="41">
        <f>SUM('1月:12月'!X51)</f>
        <v>0</v>
      </c>
      <c r="Y51" s="41">
        <f>SUM('1月:12月'!Y51)</f>
        <v>1</v>
      </c>
      <c r="Z51" s="41">
        <f>SUM('1月:12月'!Z51)</f>
        <v>335.44600000000003</v>
      </c>
      <c r="AA51" s="41">
        <f>SUM('1月:12月'!AA51)</f>
        <v>129656.87300000001</v>
      </c>
      <c r="AB51" s="276">
        <f>SUM('1月:12月'!AB51)</f>
        <v>0</v>
      </c>
      <c r="AC51" s="41">
        <f>SUM('1月:12月'!AC51)</f>
        <v>0</v>
      </c>
      <c r="AD51" s="41">
        <f>SUM('1月:12月'!AD51)</f>
        <v>0</v>
      </c>
      <c r="AE51" s="41">
        <f>SUM('1月:12月'!AE51)</f>
        <v>0</v>
      </c>
      <c r="AF51" s="41">
        <f>SUM('1月:12月'!AF51)</f>
        <v>0</v>
      </c>
      <c r="AG51" s="41">
        <f>SUM('1月:12月'!AG51)</f>
        <v>0</v>
      </c>
      <c r="AH51" s="41">
        <f>SUM('1月:12月'!AH51)</f>
        <v>0</v>
      </c>
      <c r="AI51" s="41">
        <f>SUM('1月:12月'!AI51)</f>
        <v>0</v>
      </c>
      <c r="AJ51" s="41">
        <f>SUM('1月:12月'!AJ51)</f>
        <v>0</v>
      </c>
      <c r="AK51" s="41">
        <f>SUM('1月:12月'!AK51)</f>
        <v>0</v>
      </c>
      <c r="AL51" s="41">
        <f>SUM('1月:12月'!AL51)</f>
        <v>0</v>
      </c>
      <c r="AM51" s="41">
        <f>SUM('1月:12月'!AM51)</f>
        <v>0</v>
      </c>
      <c r="AN51" s="41">
        <f>SUM('1月:12月'!AN51)</f>
        <v>0</v>
      </c>
      <c r="AO51" s="41">
        <f>SUM('1月:12月'!AO51)</f>
        <v>0</v>
      </c>
      <c r="AP51" s="41">
        <f>SUM('1月:12月'!AP51)</f>
        <v>0</v>
      </c>
      <c r="AQ51" s="45">
        <f t="shared" si="1"/>
        <v>3</v>
      </c>
      <c r="AR51" s="45">
        <f t="shared" si="2"/>
        <v>725.69800000000009</v>
      </c>
      <c r="AS51" s="45">
        <f t="shared" si="3"/>
        <v>266834.66327678924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10">
        <f>SUM('1月:12月'!D52)</f>
        <v>0</v>
      </c>
      <c r="E52" s="110">
        <f>SUM('1月:12月'!E52)</f>
        <v>0</v>
      </c>
      <c r="F52" s="110">
        <f>SUM('1月:12月'!F52)</f>
        <v>0</v>
      </c>
      <c r="G52" s="110">
        <f>SUM('1月:12月'!G52)</f>
        <v>0</v>
      </c>
      <c r="H52" s="110">
        <f>SUM('1月:12月'!H52)</f>
        <v>0</v>
      </c>
      <c r="I52" s="110">
        <f>SUM('1月:12月'!I52)</f>
        <v>0</v>
      </c>
      <c r="J52" s="110">
        <f>SUM('1月:12月'!J52)</f>
        <v>0</v>
      </c>
      <c r="K52" s="110">
        <f>SUM('1月:12月'!K52)</f>
        <v>0</v>
      </c>
      <c r="L52" s="110">
        <f>SUM('1月:12月'!L52)</f>
        <v>0</v>
      </c>
      <c r="M52" s="110">
        <f>SUM('1月:12月'!M52)</f>
        <v>0</v>
      </c>
      <c r="N52" s="110">
        <f>SUM('1月:12月'!N52)</f>
        <v>0</v>
      </c>
      <c r="O52" s="110">
        <f>SUM('1月:12月'!O52)</f>
        <v>0</v>
      </c>
      <c r="P52" s="110">
        <f>SUM('1月:12月'!P52)</f>
        <v>0</v>
      </c>
      <c r="Q52" s="110">
        <f>SUM('1月:12月'!Q52)</f>
        <v>0</v>
      </c>
      <c r="R52" s="110">
        <f>SUM('1月:12月'!R52)</f>
        <v>0</v>
      </c>
      <c r="S52" s="110">
        <f>SUM('1月:12月'!S52)</f>
        <v>0</v>
      </c>
      <c r="T52" s="110">
        <f>SUM('1月:12月'!T52)</f>
        <v>0</v>
      </c>
      <c r="U52" s="110">
        <f>SUM('1月:12月'!U52)</f>
        <v>0</v>
      </c>
      <c r="V52" s="110">
        <f>SUM('1月:12月'!V52)</f>
        <v>0</v>
      </c>
      <c r="W52" s="110">
        <f>SUM('1月:12月'!W52)</f>
        <v>0</v>
      </c>
      <c r="X52" s="110">
        <f>SUM('1月:12月'!X52)</f>
        <v>0</v>
      </c>
      <c r="Y52" s="110">
        <f>SUM('1月:12月'!Y52)</f>
        <v>0</v>
      </c>
      <c r="Z52" s="110">
        <f>SUM('1月:12月'!Z52)</f>
        <v>0</v>
      </c>
      <c r="AA52" s="110">
        <f>SUM('1月:12月'!AA52)</f>
        <v>0</v>
      </c>
      <c r="AB52" s="275">
        <f>SUM('1月:12月'!AB52)</f>
        <v>0</v>
      </c>
      <c r="AC52" s="110">
        <f>SUM('1月:12月'!AC52)</f>
        <v>0</v>
      </c>
      <c r="AD52" s="110">
        <f>SUM('1月:12月'!AD52)</f>
        <v>0</v>
      </c>
      <c r="AE52" s="110">
        <f>SUM('1月:12月'!AE52)</f>
        <v>0</v>
      </c>
      <c r="AF52" s="110">
        <f>SUM('1月:12月'!AF52)</f>
        <v>0</v>
      </c>
      <c r="AG52" s="110">
        <f>SUM('1月:12月'!AG52)</f>
        <v>0</v>
      </c>
      <c r="AH52" s="110">
        <f>SUM('1月:12月'!AH52)</f>
        <v>0</v>
      </c>
      <c r="AI52" s="110">
        <f>SUM('1月:12月'!AI52)</f>
        <v>0</v>
      </c>
      <c r="AJ52" s="110">
        <f>SUM('1月:12月'!AJ52)</f>
        <v>0</v>
      </c>
      <c r="AK52" s="110">
        <f>SUM('1月:12月'!AK52)</f>
        <v>0</v>
      </c>
      <c r="AL52" s="110">
        <f>SUM('1月:12月'!AL52)</f>
        <v>0</v>
      </c>
      <c r="AM52" s="110">
        <f>SUM('1月:12月'!AM52)</f>
        <v>0</v>
      </c>
      <c r="AN52" s="110">
        <f>SUM('1月:12月'!AN52)</f>
        <v>0</v>
      </c>
      <c r="AO52" s="110">
        <f>SUM('1月:12月'!AO52)</f>
        <v>0</v>
      </c>
      <c r="AP52" s="110">
        <f>SUM('1月:12月'!AP52)</f>
        <v>0</v>
      </c>
      <c r="AQ52" s="107">
        <f t="shared" si="1"/>
        <v>0</v>
      </c>
      <c r="AR52" s="107">
        <f t="shared" si="2"/>
        <v>0</v>
      </c>
      <c r="AS52" s="107">
        <f t="shared" si="3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41">
        <f>SUM('1月:12月'!D53)</f>
        <v>1</v>
      </c>
      <c r="E53" s="41">
        <f>SUM('1月:12月'!E53)</f>
        <v>3.0169999999999999</v>
      </c>
      <c r="F53" s="41">
        <f>SUM('1月:12月'!F53)</f>
        <v>706.89237181419139</v>
      </c>
      <c r="G53" s="41">
        <f>SUM('1月:12月'!G53)</f>
        <v>0</v>
      </c>
      <c r="H53" s="41">
        <f>SUM('1月:12月'!H53)</f>
        <v>0</v>
      </c>
      <c r="I53" s="41">
        <f>SUM('1月:12月'!I53)</f>
        <v>0</v>
      </c>
      <c r="J53" s="41">
        <f>SUM('1月:12月'!J53)</f>
        <v>1</v>
      </c>
      <c r="K53" s="41">
        <f>SUM('1月:12月'!K53)</f>
        <v>3.0169999999999999</v>
      </c>
      <c r="L53" s="41">
        <f>SUM('1月:12月'!L53)</f>
        <v>706.89237181419139</v>
      </c>
      <c r="M53" s="41">
        <f>SUM('1月:12月'!M53)</f>
        <v>815</v>
      </c>
      <c r="N53" s="41">
        <f>SUM('1月:12月'!N53)</f>
        <v>14501.04</v>
      </c>
      <c r="O53" s="41">
        <f>SUM('1月:12月'!O53)</f>
        <v>4878280.8729999987</v>
      </c>
      <c r="P53" s="41">
        <f>SUM('1月:12月'!P53)</f>
        <v>0</v>
      </c>
      <c r="Q53" s="41">
        <f>SUM('1月:12月'!Q53)</f>
        <v>0</v>
      </c>
      <c r="R53" s="41">
        <f>SUM('1月:12月'!R53)</f>
        <v>0</v>
      </c>
      <c r="S53" s="41">
        <f>SUM('1月:12月'!S53)</f>
        <v>0</v>
      </c>
      <c r="T53" s="41">
        <f>SUM('1月:12月'!T53)</f>
        <v>0</v>
      </c>
      <c r="U53" s="41">
        <f>SUM('1月:12月'!U53)</f>
        <v>0</v>
      </c>
      <c r="V53" s="41">
        <f>SUM('1月:12月'!V53)</f>
        <v>0</v>
      </c>
      <c r="W53" s="41">
        <f>SUM('1月:12月'!W53)</f>
        <v>0</v>
      </c>
      <c r="X53" s="41">
        <f>SUM('1月:12月'!X53)</f>
        <v>0</v>
      </c>
      <c r="Y53" s="41">
        <f>SUM('1月:12月'!Y53)</f>
        <v>0</v>
      </c>
      <c r="Z53" s="41">
        <f>SUM('1月:12月'!Z53)</f>
        <v>0</v>
      </c>
      <c r="AA53" s="41">
        <f>SUM('1月:12月'!AA53)</f>
        <v>0</v>
      </c>
      <c r="AB53" s="276">
        <f>SUM('1月:12月'!AB53)</f>
        <v>0</v>
      </c>
      <c r="AC53" s="41">
        <f>SUM('1月:12月'!AC53)</f>
        <v>0</v>
      </c>
      <c r="AD53" s="41">
        <f>SUM('1月:12月'!AD53)</f>
        <v>0</v>
      </c>
      <c r="AE53" s="41">
        <f>SUM('1月:12月'!AE53)</f>
        <v>0</v>
      </c>
      <c r="AF53" s="41">
        <f>SUM('1月:12月'!AF53)</f>
        <v>0</v>
      </c>
      <c r="AG53" s="41">
        <f>SUM('1月:12月'!AG53)</f>
        <v>0</v>
      </c>
      <c r="AH53" s="41">
        <f>SUM('1月:12月'!AH53)</f>
        <v>0</v>
      </c>
      <c r="AI53" s="41">
        <f>SUM('1月:12月'!AI53)</f>
        <v>0</v>
      </c>
      <c r="AJ53" s="41">
        <f>SUM('1月:12月'!AJ53)</f>
        <v>0</v>
      </c>
      <c r="AK53" s="41">
        <f>SUM('1月:12月'!AK53)</f>
        <v>0</v>
      </c>
      <c r="AL53" s="41">
        <f>SUM('1月:12月'!AL53)</f>
        <v>0</v>
      </c>
      <c r="AM53" s="41">
        <f>SUM('1月:12月'!AM53)</f>
        <v>0</v>
      </c>
      <c r="AN53" s="41">
        <f>SUM('1月:12月'!AN53)</f>
        <v>0</v>
      </c>
      <c r="AO53" s="41">
        <f>SUM('1月:12月'!AO53)</f>
        <v>0</v>
      </c>
      <c r="AP53" s="41">
        <f>SUM('1月:12月'!AP53)</f>
        <v>0</v>
      </c>
      <c r="AQ53" s="45">
        <f t="shared" si="1"/>
        <v>816</v>
      </c>
      <c r="AR53" s="45">
        <f t="shared" si="2"/>
        <v>14504.057000000001</v>
      </c>
      <c r="AS53" s="45">
        <f t="shared" si="3"/>
        <v>4878987.7653718125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10">
        <f>SUM('1月:12月'!D54)</f>
        <v>0</v>
      </c>
      <c r="E54" s="110">
        <f>SUM('1月:12月'!E54)</f>
        <v>0</v>
      </c>
      <c r="F54" s="110">
        <f>SUM('1月:12月'!F54)</f>
        <v>0</v>
      </c>
      <c r="G54" s="110">
        <f>SUM('1月:12月'!G54)</f>
        <v>0</v>
      </c>
      <c r="H54" s="110">
        <f>SUM('1月:12月'!H54)</f>
        <v>0</v>
      </c>
      <c r="I54" s="110">
        <f>SUM('1月:12月'!I54)</f>
        <v>0</v>
      </c>
      <c r="J54" s="110">
        <f>SUM('1月:12月'!J54)</f>
        <v>0</v>
      </c>
      <c r="K54" s="110">
        <f>SUM('1月:12月'!K54)</f>
        <v>0</v>
      </c>
      <c r="L54" s="110">
        <f>SUM('1月:12月'!L54)</f>
        <v>0</v>
      </c>
      <c r="M54" s="110">
        <f>SUM('1月:12月'!M54)</f>
        <v>0</v>
      </c>
      <c r="N54" s="110">
        <f>SUM('1月:12月'!N54)</f>
        <v>0</v>
      </c>
      <c r="O54" s="110">
        <f>SUM('1月:12月'!O54)</f>
        <v>0</v>
      </c>
      <c r="P54" s="110">
        <f>SUM('1月:12月'!P54)</f>
        <v>0</v>
      </c>
      <c r="Q54" s="110">
        <f>SUM('1月:12月'!Q54)</f>
        <v>0</v>
      </c>
      <c r="R54" s="110">
        <f>SUM('1月:12月'!R54)</f>
        <v>0</v>
      </c>
      <c r="S54" s="110">
        <f>SUM('1月:12月'!S54)</f>
        <v>0</v>
      </c>
      <c r="T54" s="110">
        <f>SUM('1月:12月'!T54)</f>
        <v>0</v>
      </c>
      <c r="U54" s="110">
        <f>SUM('1月:12月'!U54)</f>
        <v>0</v>
      </c>
      <c r="V54" s="110">
        <f>SUM('1月:12月'!V54)</f>
        <v>0</v>
      </c>
      <c r="W54" s="110">
        <f>SUM('1月:12月'!W54)</f>
        <v>0</v>
      </c>
      <c r="X54" s="110">
        <f>SUM('1月:12月'!X54)</f>
        <v>0</v>
      </c>
      <c r="Y54" s="110">
        <f>SUM('1月:12月'!Y54)</f>
        <v>0</v>
      </c>
      <c r="Z54" s="110">
        <f>SUM('1月:12月'!Z54)</f>
        <v>0</v>
      </c>
      <c r="AA54" s="110">
        <f>SUM('1月:12月'!AA54)</f>
        <v>0</v>
      </c>
      <c r="AB54" s="275">
        <f>SUM('1月:12月'!AB54)</f>
        <v>0</v>
      </c>
      <c r="AC54" s="110">
        <f>SUM('1月:12月'!AC54)</f>
        <v>0</v>
      </c>
      <c r="AD54" s="110">
        <f>SUM('1月:12月'!AD54)</f>
        <v>0</v>
      </c>
      <c r="AE54" s="110">
        <f>SUM('1月:12月'!AE54)</f>
        <v>0</v>
      </c>
      <c r="AF54" s="110">
        <f>SUM('1月:12月'!AF54)</f>
        <v>0</v>
      </c>
      <c r="AG54" s="110">
        <f>SUM('1月:12月'!AG54)</f>
        <v>0</v>
      </c>
      <c r="AH54" s="110">
        <f>SUM('1月:12月'!AH54)</f>
        <v>0</v>
      </c>
      <c r="AI54" s="110">
        <f>SUM('1月:12月'!AI54)</f>
        <v>0</v>
      </c>
      <c r="AJ54" s="110">
        <f>SUM('1月:12月'!AJ54)</f>
        <v>0</v>
      </c>
      <c r="AK54" s="110">
        <f>SUM('1月:12月'!AK54)</f>
        <v>118</v>
      </c>
      <c r="AL54" s="110">
        <f>SUM('1月:12月'!AL54)</f>
        <v>2.1698</v>
      </c>
      <c r="AM54" s="110">
        <f>SUM('1月:12月'!AM54)</f>
        <v>2086.12</v>
      </c>
      <c r="AN54" s="110">
        <f>SUM('1月:12月'!AN54)</f>
        <v>172</v>
      </c>
      <c r="AO54" s="110">
        <f>SUM('1月:12月'!AO54)</f>
        <v>4.7683999999999997</v>
      </c>
      <c r="AP54" s="110">
        <f>SUM('1月:12月'!AP54)</f>
        <v>5341.527</v>
      </c>
      <c r="AQ54" s="107">
        <f t="shared" si="1"/>
        <v>290</v>
      </c>
      <c r="AR54" s="107">
        <f t="shared" si="2"/>
        <v>6.9382000000000001</v>
      </c>
      <c r="AS54" s="107">
        <f t="shared" si="3"/>
        <v>7427.6469999999999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41">
        <f>SUM('1月:12月'!D55)</f>
        <v>0</v>
      </c>
      <c r="E55" s="41">
        <f>SUM('1月:12月'!E55)</f>
        <v>0</v>
      </c>
      <c r="F55" s="41">
        <f>SUM('1月:12月'!F55)</f>
        <v>0</v>
      </c>
      <c r="G55" s="41">
        <f>SUM('1月:12月'!G55)</f>
        <v>0</v>
      </c>
      <c r="H55" s="41">
        <f>SUM('1月:12月'!H55)</f>
        <v>0</v>
      </c>
      <c r="I55" s="41">
        <f>SUM('1月:12月'!I55)</f>
        <v>0</v>
      </c>
      <c r="J55" s="41">
        <f>SUM('1月:12月'!J55)</f>
        <v>0</v>
      </c>
      <c r="K55" s="41">
        <f>SUM('1月:12月'!K55)</f>
        <v>0</v>
      </c>
      <c r="L55" s="41">
        <f>SUM('1月:12月'!L55)</f>
        <v>0</v>
      </c>
      <c r="M55" s="41">
        <f>SUM('1月:12月'!M55)</f>
        <v>0</v>
      </c>
      <c r="N55" s="41">
        <f>SUM('1月:12月'!N55)</f>
        <v>0</v>
      </c>
      <c r="O55" s="41">
        <f>SUM('1月:12月'!O55)</f>
        <v>0</v>
      </c>
      <c r="P55" s="41">
        <f>SUM('1月:12月'!P55)</f>
        <v>0</v>
      </c>
      <c r="Q55" s="41">
        <f>SUM('1月:12月'!Q55)</f>
        <v>0</v>
      </c>
      <c r="R55" s="41">
        <f>SUM('1月:12月'!R55)</f>
        <v>0</v>
      </c>
      <c r="S55" s="41">
        <f>SUM('1月:12月'!S55)</f>
        <v>0</v>
      </c>
      <c r="T55" s="41">
        <f>SUM('1月:12月'!T55)</f>
        <v>0</v>
      </c>
      <c r="U55" s="41">
        <f>SUM('1月:12月'!U55)</f>
        <v>0</v>
      </c>
      <c r="V55" s="41">
        <f>SUM('1月:12月'!V55)</f>
        <v>0</v>
      </c>
      <c r="W55" s="41">
        <f>SUM('1月:12月'!W55)</f>
        <v>0</v>
      </c>
      <c r="X55" s="41">
        <f>SUM('1月:12月'!X55)</f>
        <v>0</v>
      </c>
      <c r="Y55" s="41">
        <f>SUM('1月:12月'!Y55)</f>
        <v>0</v>
      </c>
      <c r="Z55" s="41">
        <f>SUM('1月:12月'!Z55)</f>
        <v>0</v>
      </c>
      <c r="AA55" s="41">
        <f>SUM('1月:12月'!AA55)</f>
        <v>0</v>
      </c>
      <c r="AB55" s="276">
        <f>SUM('1月:12月'!AB55)</f>
        <v>0</v>
      </c>
      <c r="AC55" s="41">
        <f>SUM('1月:12月'!AC55)</f>
        <v>0</v>
      </c>
      <c r="AD55" s="41">
        <f>SUM('1月:12月'!AD55)</f>
        <v>0</v>
      </c>
      <c r="AE55" s="41">
        <f>SUM('1月:12月'!AE55)</f>
        <v>0</v>
      </c>
      <c r="AF55" s="41">
        <f>SUM('1月:12月'!AF55)</f>
        <v>0</v>
      </c>
      <c r="AG55" s="41">
        <f>SUM('1月:12月'!AG55)</f>
        <v>0</v>
      </c>
      <c r="AH55" s="41">
        <f>SUM('1月:12月'!AH55)</f>
        <v>0</v>
      </c>
      <c r="AI55" s="41">
        <f>SUM('1月:12月'!AI55)</f>
        <v>0</v>
      </c>
      <c r="AJ55" s="41">
        <f>SUM('1月:12月'!AJ55)</f>
        <v>0</v>
      </c>
      <c r="AK55" s="41">
        <f>SUM('1月:12月'!AK55)</f>
        <v>0</v>
      </c>
      <c r="AL55" s="41">
        <f>SUM('1月:12月'!AL55)</f>
        <v>0</v>
      </c>
      <c r="AM55" s="41">
        <f>SUM('1月:12月'!AM55)</f>
        <v>0</v>
      </c>
      <c r="AN55" s="41">
        <f>SUM('1月:12月'!AN55)</f>
        <v>0</v>
      </c>
      <c r="AO55" s="41">
        <f>SUM('1月:12月'!AO55)</f>
        <v>0</v>
      </c>
      <c r="AP55" s="41">
        <f>SUM('1月:12月'!AP55)</f>
        <v>0</v>
      </c>
      <c r="AQ55" s="45">
        <f t="shared" si="1"/>
        <v>0</v>
      </c>
      <c r="AR55" s="45">
        <f t="shared" si="2"/>
        <v>0</v>
      </c>
      <c r="AS55" s="45">
        <f t="shared" si="3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100</v>
      </c>
      <c r="B56" s="327" t="s">
        <v>62</v>
      </c>
      <c r="C56" s="101" t="s">
        <v>23</v>
      </c>
      <c r="D56" s="110">
        <f>SUM('1月:12月'!D56)</f>
        <v>0</v>
      </c>
      <c r="E56" s="110">
        <f>SUM('1月:12月'!E56)</f>
        <v>0</v>
      </c>
      <c r="F56" s="110">
        <f>SUM('1月:12月'!F56)</f>
        <v>0</v>
      </c>
      <c r="G56" s="110">
        <f>SUM('1月:12月'!G56)</f>
        <v>0</v>
      </c>
      <c r="H56" s="110">
        <f>SUM('1月:12月'!H56)</f>
        <v>0</v>
      </c>
      <c r="I56" s="110">
        <f>SUM('1月:12月'!I56)</f>
        <v>0</v>
      </c>
      <c r="J56" s="110">
        <f>SUM('1月:12月'!J56)</f>
        <v>0</v>
      </c>
      <c r="K56" s="110">
        <f>SUM('1月:12月'!K56)</f>
        <v>0</v>
      </c>
      <c r="L56" s="110">
        <f>SUM('1月:12月'!L56)</f>
        <v>0</v>
      </c>
      <c r="M56" s="110">
        <f>SUM('1月:12月'!M56)</f>
        <v>420</v>
      </c>
      <c r="N56" s="110">
        <f>SUM('1月:12月'!N56)</f>
        <v>168.01230000000001</v>
      </c>
      <c r="O56" s="110">
        <f>SUM('1月:12月'!O56)</f>
        <v>173409.66099999999</v>
      </c>
      <c r="P56" s="110">
        <f>SUM('1月:12月'!P56)</f>
        <v>0</v>
      </c>
      <c r="Q56" s="110">
        <f>SUM('1月:12月'!Q56)</f>
        <v>0</v>
      </c>
      <c r="R56" s="110">
        <f>SUM('1月:12月'!R56)</f>
        <v>0</v>
      </c>
      <c r="S56" s="110">
        <f>SUM('1月:12月'!S56)</f>
        <v>0</v>
      </c>
      <c r="T56" s="110">
        <f>SUM('1月:12月'!T56)</f>
        <v>0</v>
      </c>
      <c r="U56" s="110">
        <f>SUM('1月:12月'!U56)</f>
        <v>0</v>
      </c>
      <c r="V56" s="110">
        <f>SUM('1月:12月'!V56)</f>
        <v>0</v>
      </c>
      <c r="W56" s="110">
        <f>SUM('1月:12月'!W56)</f>
        <v>0</v>
      </c>
      <c r="X56" s="110">
        <f>SUM('1月:12月'!X56)</f>
        <v>0</v>
      </c>
      <c r="Y56" s="110">
        <f>SUM('1月:12月'!Y56)</f>
        <v>0</v>
      </c>
      <c r="Z56" s="110">
        <f>SUM('1月:12月'!Z56)</f>
        <v>0</v>
      </c>
      <c r="AA56" s="110">
        <f>SUM('1月:12月'!AA56)</f>
        <v>0</v>
      </c>
      <c r="AB56" s="275">
        <f>SUM('1月:12月'!AB56)</f>
        <v>7</v>
      </c>
      <c r="AC56" s="110">
        <f>SUM('1月:12月'!AC56)</f>
        <v>0.52669999999999995</v>
      </c>
      <c r="AD56" s="110">
        <f>SUM('1月:12月'!AD56)</f>
        <v>540.79600000000005</v>
      </c>
      <c r="AE56" s="110">
        <f>SUM('1月:12月'!AE56)</f>
        <v>0</v>
      </c>
      <c r="AF56" s="110">
        <f>SUM('1月:12月'!AF56)</f>
        <v>0</v>
      </c>
      <c r="AG56" s="110">
        <f>SUM('1月:12月'!AG56)</f>
        <v>0</v>
      </c>
      <c r="AH56" s="110">
        <f>SUM('1月:12月'!AH56)</f>
        <v>0</v>
      </c>
      <c r="AI56" s="110">
        <f>SUM('1月:12月'!AI56)</f>
        <v>0</v>
      </c>
      <c r="AJ56" s="110">
        <f>SUM('1月:12月'!AJ56)</f>
        <v>0</v>
      </c>
      <c r="AK56" s="110">
        <f>SUM('1月:12月'!AK56)</f>
        <v>0</v>
      </c>
      <c r="AL56" s="110">
        <f>SUM('1月:12月'!AL56)</f>
        <v>0</v>
      </c>
      <c r="AM56" s="110">
        <f>SUM('1月:12月'!AM56)</f>
        <v>0</v>
      </c>
      <c r="AN56" s="110">
        <f>SUM('1月:12月'!AN56)</f>
        <v>0</v>
      </c>
      <c r="AO56" s="110">
        <f>SUM('1月:12月'!AO56)</f>
        <v>0</v>
      </c>
      <c r="AP56" s="110">
        <f>SUM('1月:12月'!AP56)</f>
        <v>0</v>
      </c>
      <c r="AQ56" s="107">
        <f t="shared" si="1"/>
        <v>427</v>
      </c>
      <c r="AR56" s="107">
        <f t="shared" si="2"/>
        <v>168.53900000000002</v>
      </c>
      <c r="AS56" s="107">
        <f t="shared" si="3"/>
        <v>173950.45699999999</v>
      </c>
      <c r="AT56" s="31" t="s">
        <v>23</v>
      </c>
      <c r="AU56" s="349" t="s">
        <v>100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41">
        <f>SUM('1月:12月'!D57)</f>
        <v>0</v>
      </c>
      <c r="E57" s="41">
        <f>SUM('1月:12月'!E57)</f>
        <v>0</v>
      </c>
      <c r="F57" s="41">
        <f>SUM('1月:12月'!F57)</f>
        <v>0</v>
      </c>
      <c r="G57" s="41">
        <f>SUM('1月:12月'!G57)</f>
        <v>0</v>
      </c>
      <c r="H57" s="41">
        <f>SUM('1月:12月'!H57)</f>
        <v>0</v>
      </c>
      <c r="I57" s="41">
        <f>SUM('1月:12月'!I57)</f>
        <v>0</v>
      </c>
      <c r="J57" s="41">
        <f>SUM('1月:12月'!J57)</f>
        <v>0</v>
      </c>
      <c r="K57" s="41">
        <f>SUM('1月:12月'!K57)</f>
        <v>0</v>
      </c>
      <c r="L57" s="41">
        <f>SUM('1月:12月'!L57)</f>
        <v>0</v>
      </c>
      <c r="M57" s="41">
        <f>SUM('1月:12月'!M57)</f>
        <v>224</v>
      </c>
      <c r="N57" s="41">
        <f>SUM('1月:12月'!N57)</f>
        <v>104.27489999999999</v>
      </c>
      <c r="O57" s="41">
        <f>SUM('1月:12月'!O57)</f>
        <v>111710.77400000002</v>
      </c>
      <c r="P57" s="41">
        <f>SUM('1月:12月'!P57)</f>
        <v>0</v>
      </c>
      <c r="Q57" s="41">
        <f>SUM('1月:12月'!Q57)</f>
        <v>0</v>
      </c>
      <c r="R57" s="41">
        <f>SUM('1月:12月'!R57)</f>
        <v>0</v>
      </c>
      <c r="S57" s="41">
        <f>SUM('1月:12月'!S57)</f>
        <v>0</v>
      </c>
      <c r="T57" s="41">
        <f>SUM('1月:12月'!T57)</f>
        <v>0</v>
      </c>
      <c r="U57" s="41">
        <f>SUM('1月:12月'!U57)</f>
        <v>0</v>
      </c>
      <c r="V57" s="41">
        <f>SUM('1月:12月'!V57)</f>
        <v>0</v>
      </c>
      <c r="W57" s="41">
        <f>SUM('1月:12月'!W57)</f>
        <v>0</v>
      </c>
      <c r="X57" s="41">
        <f>SUM('1月:12月'!X57)</f>
        <v>0</v>
      </c>
      <c r="Y57" s="41">
        <f>SUM('1月:12月'!Y57)</f>
        <v>0</v>
      </c>
      <c r="Z57" s="41">
        <f>SUM('1月:12月'!Z57)</f>
        <v>0</v>
      </c>
      <c r="AA57" s="41">
        <f>SUM('1月:12月'!AA57)</f>
        <v>0</v>
      </c>
      <c r="AB57" s="276">
        <f>SUM('1月:12月'!AB57)</f>
        <v>0</v>
      </c>
      <c r="AC57" s="41">
        <f>SUM('1月:12月'!AC57)</f>
        <v>0</v>
      </c>
      <c r="AD57" s="41">
        <f>SUM('1月:12月'!AD57)</f>
        <v>0</v>
      </c>
      <c r="AE57" s="41">
        <f>SUM('1月:12月'!AE57)</f>
        <v>0</v>
      </c>
      <c r="AF57" s="41">
        <f>SUM('1月:12月'!AF57)</f>
        <v>0</v>
      </c>
      <c r="AG57" s="41">
        <f>SUM('1月:12月'!AG57)</f>
        <v>0</v>
      </c>
      <c r="AH57" s="41">
        <f>SUM('1月:12月'!AH57)</f>
        <v>0</v>
      </c>
      <c r="AI57" s="41">
        <f>SUM('1月:12月'!AI57)</f>
        <v>0</v>
      </c>
      <c r="AJ57" s="41">
        <f>SUM('1月:12月'!AJ57)</f>
        <v>0</v>
      </c>
      <c r="AK57" s="41">
        <f>SUM('1月:12月'!AK57)</f>
        <v>0</v>
      </c>
      <c r="AL57" s="41">
        <f>SUM('1月:12月'!AL57)</f>
        <v>0</v>
      </c>
      <c r="AM57" s="41">
        <f>SUM('1月:12月'!AM57)</f>
        <v>0</v>
      </c>
      <c r="AN57" s="41">
        <f>SUM('1月:12月'!AN57)</f>
        <v>0</v>
      </c>
      <c r="AO57" s="41">
        <f>SUM('1月:12月'!AO57)</f>
        <v>0</v>
      </c>
      <c r="AP57" s="41">
        <f>SUM('1月:12月'!AP57)</f>
        <v>0</v>
      </c>
      <c r="AQ57" s="45">
        <f t="shared" si="1"/>
        <v>224</v>
      </c>
      <c r="AR57" s="45">
        <f t="shared" si="2"/>
        <v>104.27489999999999</v>
      </c>
      <c r="AS57" s="45">
        <f t="shared" si="3"/>
        <v>111710.77400000002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10">
        <f>SUM('1月:12月'!D58)</f>
        <v>0</v>
      </c>
      <c r="E58" s="110">
        <f>SUM('1月:12月'!E58)</f>
        <v>0</v>
      </c>
      <c r="F58" s="110">
        <f>SUM('1月:12月'!F58)</f>
        <v>0</v>
      </c>
      <c r="G58" s="110">
        <f>SUM('1月:12月'!G58)</f>
        <v>21</v>
      </c>
      <c r="H58" s="110">
        <f>SUM('1月:12月'!H58)</f>
        <v>0.86010000000000009</v>
      </c>
      <c r="I58" s="110">
        <f>SUM('1月:12月'!I58)</f>
        <v>1125.231</v>
      </c>
      <c r="J58" s="110">
        <f>SUM('1月:12月'!J58)</f>
        <v>21</v>
      </c>
      <c r="K58" s="110">
        <f>SUM('1月:12月'!K58)</f>
        <v>0.86010000000000009</v>
      </c>
      <c r="L58" s="110">
        <f>SUM('1月:12月'!L58)</f>
        <v>1125.231</v>
      </c>
      <c r="M58" s="110">
        <f>SUM('1月:12月'!M58)</f>
        <v>20657</v>
      </c>
      <c r="N58" s="110">
        <f>SUM('1月:12月'!N58)</f>
        <v>731.04989999999987</v>
      </c>
      <c r="O58" s="110">
        <f>SUM('1月:12月'!O58)</f>
        <v>459099.59300000005</v>
      </c>
      <c r="P58" s="110">
        <f>SUM('1月:12月'!P58)</f>
        <v>0</v>
      </c>
      <c r="Q58" s="110">
        <f>SUM('1月:12月'!Q58)</f>
        <v>0</v>
      </c>
      <c r="R58" s="110">
        <f>SUM('1月:12月'!R58)</f>
        <v>0</v>
      </c>
      <c r="S58" s="110">
        <f>SUM('1月:12月'!S58)</f>
        <v>0</v>
      </c>
      <c r="T58" s="110">
        <f>SUM('1月:12月'!T58)</f>
        <v>0</v>
      </c>
      <c r="U58" s="110">
        <f>SUM('1月:12月'!U58)</f>
        <v>0</v>
      </c>
      <c r="V58" s="110">
        <f>SUM('1月:12月'!V58)</f>
        <v>0</v>
      </c>
      <c r="W58" s="110">
        <f>SUM('1月:12月'!W58)</f>
        <v>0</v>
      </c>
      <c r="X58" s="110">
        <f>SUM('1月:12月'!X58)</f>
        <v>0</v>
      </c>
      <c r="Y58" s="110">
        <f>SUM('1月:12月'!Y58)</f>
        <v>3156</v>
      </c>
      <c r="Z58" s="110">
        <f>SUM('1月:12月'!Z58)</f>
        <v>5620.9350000000004</v>
      </c>
      <c r="AA58" s="110">
        <f>SUM('1月:12月'!AA58)</f>
        <v>3544353.44</v>
      </c>
      <c r="AB58" s="275">
        <f>SUM('1月:12月'!AB58)</f>
        <v>13802</v>
      </c>
      <c r="AC58" s="110">
        <f>SUM('1月:12月'!AC58)</f>
        <v>2196.9787499999998</v>
      </c>
      <c r="AD58" s="110">
        <f>SUM('1月:12月'!AD58)</f>
        <v>1221416.746</v>
      </c>
      <c r="AE58" s="110">
        <f>SUM('1月:12月'!AE58)</f>
        <v>63</v>
      </c>
      <c r="AF58" s="110">
        <f>SUM('1月:12月'!AF58)</f>
        <v>5.6620999999999997</v>
      </c>
      <c r="AG58" s="110">
        <f>SUM('1月:12月'!AG58)</f>
        <v>3049.6440000000002</v>
      </c>
      <c r="AH58" s="110">
        <f>SUM('1月:12月'!AH58)</f>
        <v>290</v>
      </c>
      <c r="AI58" s="110">
        <f>SUM('1月:12月'!AI58)</f>
        <v>25.8536</v>
      </c>
      <c r="AJ58" s="110">
        <f>SUM('1月:12月'!AJ58)</f>
        <v>16497.201000000001</v>
      </c>
      <c r="AK58" s="110">
        <f>SUM('1月:12月'!AK58)</f>
        <v>1492</v>
      </c>
      <c r="AL58" s="110">
        <f>SUM('1月:12月'!AL58)</f>
        <v>60.244599999999998</v>
      </c>
      <c r="AM58" s="110">
        <f>SUM('1月:12月'!AM58)</f>
        <v>48671.833999999995</v>
      </c>
      <c r="AN58" s="110">
        <f>SUM('1月:12月'!AN58)</f>
        <v>1297</v>
      </c>
      <c r="AO58" s="110">
        <f>SUM('1月:12月'!AO58)</f>
        <v>170.17589999999998</v>
      </c>
      <c r="AP58" s="110">
        <f>SUM('1月:12月'!AP58)</f>
        <v>97454.40400000001</v>
      </c>
      <c r="AQ58" s="107">
        <f t="shared" ref="AQ58:AQ60" si="4">SUM(J58,M58,V58,Y58,AB58,AE58,AH58,AK58,AN58)</f>
        <v>40778</v>
      </c>
      <c r="AR58" s="107">
        <f t="shared" ref="AR58:AR60" si="5">SUM(K58,N58,W58,Z58,AC58,AF58,AI58,AL58,AO58)</f>
        <v>8811.7599499999997</v>
      </c>
      <c r="AS58" s="107">
        <f t="shared" ref="AS58:AS60" si="6">SUM(L58,O58,X58,AA58,AD58,AG58,AJ58,AM58,AP58)</f>
        <v>5391668.0930000003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89">
        <f>SUM('1月:12月'!D59)</f>
        <v>0</v>
      </c>
      <c r="E59" s="89">
        <f>SUM('1月:12月'!E59)</f>
        <v>0</v>
      </c>
      <c r="F59" s="89">
        <f>SUM('1月:12月'!F59)</f>
        <v>0</v>
      </c>
      <c r="G59" s="89">
        <f>SUM('1月:12月'!G59)</f>
        <v>0</v>
      </c>
      <c r="H59" s="89">
        <f>SUM('1月:12月'!H59)</f>
        <v>0</v>
      </c>
      <c r="I59" s="89">
        <f>SUM('1月:12月'!I59)</f>
        <v>0</v>
      </c>
      <c r="J59" s="89">
        <f>SUM('1月:12月'!J59)</f>
        <v>0</v>
      </c>
      <c r="K59" s="89">
        <f>SUM('1月:12月'!K59)</f>
        <v>0</v>
      </c>
      <c r="L59" s="89">
        <f>SUM('1月:12月'!L59)</f>
        <v>0</v>
      </c>
      <c r="M59" s="89">
        <f>SUM('1月:12月'!M59)</f>
        <v>0</v>
      </c>
      <c r="N59" s="89">
        <f>SUM('1月:12月'!N59)</f>
        <v>0</v>
      </c>
      <c r="O59" s="89">
        <f>SUM('1月:12月'!O59)</f>
        <v>0</v>
      </c>
      <c r="P59" s="89">
        <f>SUM('1月:12月'!P59)</f>
        <v>0</v>
      </c>
      <c r="Q59" s="89">
        <f>SUM('1月:12月'!Q59)</f>
        <v>0</v>
      </c>
      <c r="R59" s="89">
        <f>SUM('1月:12月'!R59)</f>
        <v>0</v>
      </c>
      <c r="S59" s="89">
        <f>SUM('1月:12月'!S59)</f>
        <v>0</v>
      </c>
      <c r="T59" s="89">
        <f>SUM('1月:12月'!T59)</f>
        <v>0</v>
      </c>
      <c r="U59" s="89">
        <f>SUM('1月:12月'!U59)</f>
        <v>0</v>
      </c>
      <c r="V59" s="89">
        <f>SUM('1月:12月'!V59)</f>
        <v>0</v>
      </c>
      <c r="W59" s="89">
        <f>SUM('1月:12月'!W59)</f>
        <v>0</v>
      </c>
      <c r="X59" s="89">
        <f>SUM('1月:12月'!X59)</f>
        <v>0</v>
      </c>
      <c r="Y59" s="89">
        <f>SUM('1月:12月'!Y59)</f>
        <v>0</v>
      </c>
      <c r="Z59" s="89">
        <f>SUM('1月:12月'!Z59)</f>
        <v>0</v>
      </c>
      <c r="AA59" s="89">
        <f>SUM('1月:12月'!AA59)</f>
        <v>0</v>
      </c>
      <c r="AB59" s="277">
        <f>SUM('1月:12月'!AB59)</f>
        <v>0</v>
      </c>
      <c r="AC59" s="89">
        <f>SUM('1月:12月'!AC59)</f>
        <v>0</v>
      </c>
      <c r="AD59" s="89">
        <f>SUM('1月:12月'!AD59)</f>
        <v>0</v>
      </c>
      <c r="AE59" s="89">
        <f>SUM('1月:12月'!AE59)</f>
        <v>0</v>
      </c>
      <c r="AF59" s="89">
        <f>SUM('1月:12月'!AF59)</f>
        <v>0</v>
      </c>
      <c r="AG59" s="89">
        <f>SUM('1月:12月'!AG59)</f>
        <v>0</v>
      </c>
      <c r="AH59" s="89">
        <f>SUM('1月:12月'!AH59)</f>
        <v>0</v>
      </c>
      <c r="AI59" s="89">
        <f>SUM('1月:12月'!AI59)</f>
        <v>0</v>
      </c>
      <c r="AJ59" s="89">
        <f>SUM('1月:12月'!AJ59)</f>
        <v>0</v>
      </c>
      <c r="AK59" s="89">
        <f>SUM('1月:12月'!AK59)</f>
        <v>0</v>
      </c>
      <c r="AL59" s="89">
        <f>SUM('1月:12月'!AL59)</f>
        <v>0</v>
      </c>
      <c r="AM59" s="89">
        <f>SUM('1月:12月'!AM59)</f>
        <v>0</v>
      </c>
      <c r="AN59" s="89">
        <f>SUM('1月:12月'!AN59)</f>
        <v>0</v>
      </c>
      <c r="AO59" s="89">
        <f>SUM('1月:12月'!AO59)</f>
        <v>0</v>
      </c>
      <c r="AP59" s="89">
        <f>SUM('1月:12月'!AP59)</f>
        <v>0</v>
      </c>
      <c r="AQ59" s="107">
        <f t="shared" si="4"/>
        <v>0</v>
      </c>
      <c r="AR59" s="107">
        <f t="shared" si="5"/>
        <v>0</v>
      </c>
      <c r="AS59" s="107">
        <f t="shared" si="6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41">
        <f>SUM('1月:12月'!D60)</f>
        <v>0</v>
      </c>
      <c r="E60" s="41">
        <f>SUM('1月:12月'!E60)</f>
        <v>0</v>
      </c>
      <c r="F60" s="41">
        <f>SUM('1月:12月'!F60)</f>
        <v>0</v>
      </c>
      <c r="G60" s="41">
        <f>SUM('1月:12月'!G60)</f>
        <v>0</v>
      </c>
      <c r="H60" s="41">
        <f>SUM('1月:12月'!H60)</f>
        <v>0</v>
      </c>
      <c r="I60" s="41">
        <f>SUM('1月:12月'!I60)</f>
        <v>0</v>
      </c>
      <c r="J60" s="41">
        <f>SUM('1月:12月'!J60)</f>
        <v>0</v>
      </c>
      <c r="K60" s="41">
        <f>SUM('1月:12月'!K60)</f>
        <v>0</v>
      </c>
      <c r="L60" s="41">
        <f>SUM('1月:12月'!L60)</f>
        <v>0</v>
      </c>
      <c r="M60" s="41">
        <f>SUM('1月:12月'!M60)</f>
        <v>1597</v>
      </c>
      <c r="N60" s="41">
        <f>SUM('1月:12月'!N60)</f>
        <v>138.92409999999998</v>
      </c>
      <c r="O60" s="41">
        <f>SUM('1月:12月'!O60)</f>
        <v>54162.279000000002</v>
      </c>
      <c r="P60" s="41">
        <f>SUM('1月:12月'!P60)</f>
        <v>0</v>
      </c>
      <c r="Q60" s="41">
        <f>SUM('1月:12月'!Q60)</f>
        <v>0</v>
      </c>
      <c r="R60" s="41">
        <f>SUM('1月:12月'!R60)</f>
        <v>0</v>
      </c>
      <c r="S60" s="41">
        <f>SUM('1月:12月'!S60)</f>
        <v>0</v>
      </c>
      <c r="T60" s="41">
        <f>SUM('1月:12月'!T60)</f>
        <v>0</v>
      </c>
      <c r="U60" s="41">
        <f>SUM('1月:12月'!U60)</f>
        <v>0</v>
      </c>
      <c r="V60" s="41">
        <f>SUM('1月:12月'!V60)</f>
        <v>0</v>
      </c>
      <c r="W60" s="41">
        <f>SUM('1月:12月'!W60)</f>
        <v>0</v>
      </c>
      <c r="X60" s="41">
        <f>SUM('1月:12月'!X60)</f>
        <v>0</v>
      </c>
      <c r="Y60" s="41">
        <f>SUM('1月:12月'!Y60)</f>
        <v>0</v>
      </c>
      <c r="Z60" s="41">
        <f>SUM('1月:12月'!Z60)</f>
        <v>0</v>
      </c>
      <c r="AA60" s="41">
        <f>SUM('1月:12月'!AA60)</f>
        <v>0</v>
      </c>
      <c r="AB60" s="276">
        <f>SUM('1月:12月'!AB60)</f>
        <v>0</v>
      </c>
      <c r="AC60" s="41">
        <f>SUM('1月:12月'!AC60)</f>
        <v>0</v>
      </c>
      <c r="AD60" s="41">
        <f>SUM('1月:12月'!AD60)</f>
        <v>0</v>
      </c>
      <c r="AE60" s="41">
        <f>SUM('1月:12月'!AE60)</f>
        <v>0</v>
      </c>
      <c r="AF60" s="41">
        <f>SUM('1月:12月'!AF60)</f>
        <v>0</v>
      </c>
      <c r="AG60" s="41">
        <f>SUM('1月:12月'!AG60)</f>
        <v>0</v>
      </c>
      <c r="AH60" s="41">
        <f>SUM('1月:12月'!AH60)</f>
        <v>0</v>
      </c>
      <c r="AI60" s="41">
        <f>SUM('1月:12月'!AI60)</f>
        <v>0</v>
      </c>
      <c r="AJ60" s="41">
        <f>SUM('1月:12月'!AJ60)</f>
        <v>0</v>
      </c>
      <c r="AK60" s="41">
        <f>SUM('1月:12月'!AK60)</f>
        <v>0</v>
      </c>
      <c r="AL60" s="41">
        <f>SUM('1月:12月'!AL60)</f>
        <v>0</v>
      </c>
      <c r="AM60" s="41">
        <f>SUM('1月:12月'!AM60)</f>
        <v>0</v>
      </c>
      <c r="AN60" s="41">
        <f>SUM('1月:12月'!AN60)</f>
        <v>0</v>
      </c>
      <c r="AO60" s="41">
        <f>SUM('1月:12月'!AO60)</f>
        <v>0</v>
      </c>
      <c r="AP60" s="41">
        <f>SUM('1月:12月'!AP60)</f>
        <v>0</v>
      </c>
      <c r="AQ60" s="45">
        <f t="shared" si="4"/>
        <v>1597</v>
      </c>
      <c r="AR60" s="45">
        <f t="shared" si="5"/>
        <v>138.92409999999998</v>
      </c>
      <c r="AS60" s="45">
        <f t="shared" si="6"/>
        <v>54162.279000000002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10">
        <f>SUM('1月:12月'!D61)</f>
        <v>624</v>
      </c>
      <c r="E61" s="110">
        <f>SUM('1月:12月'!E61)</f>
        <v>1280.9297000000001</v>
      </c>
      <c r="F61" s="110">
        <f>SUM('1月:12月'!F61)</f>
        <v>529793.15588908945</v>
      </c>
      <c r="G61" s="110">
        <f>SUM('1月:12月'!G61)</f>
        <v>561</v>
      </c>
      <c r="H61" s="110">
        <f>SUM('1月:12月'!H61)</f>
        <v>431.15899999999999</v>
      </c>
      <c r="I61" s="110">
        <f>SUM('1月:12月'!I61)</f>
        <v>288527.40099999995</v>
      </c>
      <c r="J61" s="110">
        <f>SUM('1月:12月'!J61)</f>
        <v>1185</v>
      </c>
      <c r="K61" s="110">
        <f>SUM('1月:12月'!K61)</f>
        <v>1712.0887</v>
      </c>
      <c r="L61" s="110">
        <f>SUM('1月:12月'!L61)</f>
        <v>818320.55688908952</v>
      </c>
      <c r="M61" s="110">
        <f>SUM('1月:12月'!M61)</f>
        <v>25205</v>
      </c>
      <c r="N61" s="110">
        <f>SUM('1月:12月'!N61)</f>
        <v>20757.883299999994</v>
      </c>
      <c r="O61" s="110">
        <f>SUM('1月:12月'!O61)</f>
        <v>5779317.2479999997</v>
      </c>
      <c r="P61" s="110">
        <f>SUM('1月:12月'!P61)</f>
        <v>9385</v>
      </c>
      <c r="Q61" s="110">
        <f>SUM('1月:12月'!Q61)</f>
        <v>43788.346160000008</v>
      </c>
      <c r="R61" s="110">
        <f>SUM('1月:12月'!R61)</f>
        <v>9449770.7149999999</v>
      </c>
      <c r="S61" s="110">
        <f>SUM('1月:12月'!S61)</f>
        <v>0</v>
      </c>
      <c r="T61" s="110">
        <f>SUM('1月:12月'!T61)</f>
        <v>0</v>
      </c>
      <c r="U61" s="110">
        <f>SUM('1月:12月'!U61)</f>
        <v>0</v>
      </c>
      <c r="V61" s="110">
        <f>SUM('1月:12月'!V61)</f>
        <v>9385</v>
      </c>
      <c r="W61" s="110">
        <f>SUM('1月:12月'!W61)</f>
        <v>43788.346160000008</v>
      </c>
      <c r="X61" s="110">
        <f>SUM('1月:12月'!X61)</f>
        <v>9449770.7149999999</v>
      </c>
      <c r="Y61" s="110">
        <f>SUM('1月:12月'!Y61)</f>
        <v>6573</v>
      </c>
      <c r="Z61" s="110">
        <f>SUM('1月:12月'!Z61)</f>
        <v>24518.013600000002</v>
      </c>
      <c r="AA61" s="110">
        <f>SUM('1月:12月'!AA61)</f>
        <v>6032860.8420000002</v>
      </c>
      <c r="AB61" s="275">
        <f>SUM('1月:12月'!AB61)</f>
        <v>28699</v>
      </c>
      <c r="AC61" s="110">
        <f>SUM('1月:12月'!AC61)</f>
        <v>5861.8384500000002</v>
      </c>
      <c r="AD61" s="110">
        <f>SUM('1月:12月'!AD61)</f>
        <v>2205360.4879999999</v>
      </c>
      <c r="AE61" s="110">
        <f>SUM('1月:12月'!AE61)</f>
        <v>1962</v>
      </c>
      <c r="AF61" s="110">
        <f>SUM('1月:12月'!AF61)</f>
        <v>182.67663999999999</v>
      </c>
      <c r="AG61" s="110">
        <f>SUM('1月:12月'!AG61)</f>
        <v>160410.58199999997</v>
      </c>
      <c r="AH61" s="110">
        <f>SUM('1月:12月'!AH61)</f>
        <v>3261</v>
      </c>
      <c r="AI61" s="110">
        <f>SUM('1月:12月'!AI61)</f>
        <v>1146.6021999999998</v>
      </c>
      <c r="AJ61" s="110">
        <f>SUM('1月:12月'!AJ61)</f>
        <v>708943.299</v>
      </c>
      <c r="AK61" s="110">
        <f>SUM('1月:12月'!AK61)</f>
        <v>3053</v>
      </c>
      <c r="AL61" s="110">
        <f>SUM('1月:12月'!AL61)</f>
        <v>159.08990000000003</v>
      </c>
      <c r="AM61" s="110">
        <f>SUM('1月:12月'!AM61)</f>
        <v>113375.38799999999</v>
      </c>
      <c r="AN61" s="110">
        <f>SUM('1月:12月'!AN61)</f>
        <v>6521</v>
      </c>
      <c r="AO61" s="110">
        <f>SUM('1月:12月'!AO61)</f>
        <v>851.48543999999993</v>
      </c>
      <c r="AP61" s="110">
        <f>SUM('1月:12月'!AP61)</f>
        <v>620674.79799999995</v>
      </c>
      <c r="AQ61" s="107">
        <f t="shared" ref="AQ61:AQ69" si="7">SUM(J61,M61,V61,Y61,AB61,AE61,AH61,AK61,AN61)</f>
        <v>85844</v>
      </c>
      <c r="AR61" s="107">
        <f t="shared" ref="AR61:AR69" si="8">SUM(K61,N61,W61,Z61,AC61,AF61,AI61,AL61,AO61)</f>
        <v>98978.024390000006</v>
      </c>
      <c r="AS61" s="107">
        <f t="shared" ref="AS61:AS69" si="9">SUM(L61,O61,X61,AA61,AD61,AG61,AJ61,AM61,AP61)</f>
        <v>25889033.91688909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101</v>
      </c>
      <c r="B62" s="346" t="s">
        <v>68</v>
      </c>
      <c r="C62" s="101" t="s">
        <v>66</v>
      </c>
      <c r="D62" s="89">
        <f>SUM('1月:12月'!D62)</f>
        <v>0</v>
      </c>
      <c r="E62" s="89">
        <f>SUM('1月:12月'!E62)</f>
        <v>0</v>
      </c>
      <c r="F62" s="89">
        <f>SUM('1月:12月'!F62)</f>
        <v>0</v>
      </c>
      <c r="G62" s="89">
        <f>SUM('1月:12月'!G62)</f>
        <v>0</v>
      </c>
      <c r="H62" s="89">
        <f>SUM('1月:12月'!H62)</f>
        <v>0</v>
      </c>
      <c r="I62" s="89">
        <f>SUM('1月:12月'!I62)</f>
        <v>0</v>
      </c>
      <c r="J62" s="89">
        <f>SUM('1月:12月'!J62)</f>
        <v>0</v>
      </c>
      <c r="K62" s="89">
        <f>SUM('1月:12月'!K62)</f>
        <v>0</v>
      </c>
      <c r="L62" s="89">
        <f>SUM('1月:12月'!L62)</f>
        <v>0</v>
      </c>
      <c r="M62" s="89">
        <f>SUM('1月:12月'!M62)</f>
        <v>0</v>
      </c>
      <c r="N62" s="89">
        <f>SUM('1月:12月'!N62)</f>
        <v>0</v>
      </c>
      <c r="O62" s="89">
        <f>SUM('1月:12月'!O62)</f>
        <v>0</v>
      </c>
      <c r="P62" s="89">
        <f>SUM('1月:12月'!P62)</f>
        <v>0</v>
      </c>
      <c r="Q62" s="89">
        <f>SUM('1月:12月'!Q62)</f>
        <v>0</v>
      </c>
      <c r="R62" s="89">
        <f>SUM('1月:12月'!R62)</f>
        <v>0</v>
      </c>
      <c r="S62" s="89">
        <f>SUM('1月:12月'!S62)</f>
        <v>0</v>
      </c>
      <c r="T62" s="89">
        <f>SUM('1月:12月'!T62)</f>
        <v>0</v>
      </c>
      <c r="U62" s="89">
        <f>SUM('1月:12月'!U62)</f>
        <v>0</v>
      </c>
      <c r="V62" s="89">
        <f>SUM('1月:12月'!V62)</f>
        <v>0</v>
      </c>
      <c r="W62" s="89">
        <f>SUM('1月:12月'!W62)</f>
        <v>0</v>
      </c>
      <c r="X62" s="89">
        <f>SUM('1月:12月'!X62)</f>
        <v>0</v>
      </c>
      <c r="Y62" s="89">
        <f>SUM('1月:12月'!Y62)</f>
        <v>0</v>
      </c>
      <c r="Z62" s="89">
        <f>SUM('1月:12月'!Z62)</f>
        <v>0</v>
      </c>
      <c r="AA62" s="89">
        <f>SUM('1月:12月'!AA62)</f>
        <v>0</v>
      </c>
      <c r="AB62" s="277">
        <f>SUM('1月:12月'!AB62)</f>
        <v>0</v>
      </c>
      <c r="AC62" s="89">
        <f>SUM('1月:12月'!AC62)</f>
        <v>0</v>
      </c>
      <c r="AD62" s="89">
        <f>SUM('1月:12月'!AD62)</f>
        <v>0</v>
      </c>
      <c r="AE62" s="89">
        <f>SUM('1月:12月'!AE62)</f>
        <v>0</v>
      </c>
      <c r="AF62" s="89">
        <f>SUM('1月:12月'!AF62)</f>
        <v>0</v>
      </c>
      <c r="AG62" s="89">
        <f>SUM('1月:12月'!AG62)</f>
        <v>0</v>
      </c>
      <c r="AH62" s="89">
        <f>SUM('1月:12月'!AH62)</f>
        <v>0</v>
      </c>
      <c r="AI62" s="89">
        <f>SUM('1月:12月'!AI62)</f>
        <v>0</v>
      </c>
      <c r="AJ62" s="89">
        <f>SUM('1月:12月'!AJ62)</f>
        <v>0</v>
      </c>
      <c r="AK62" s="89">
        <f>SUM('1月:12月'!AK62)</f>
        <v>0</v>
      </c>
      <c r="AL62" s="89">
        <f>SUM('1月:12月'!AL62)</f>
        <v>0</v>
      </c>
      <c r="AM62" s="89">
        <f>SUM('1月:12月'!AM62)</f>
        <v>0</v>
      </c>
      <c r="AN62" s="89">
        <f>SUM('1月:12月'!AN62)</f>
        <v>0</v>
      </c>
      <c r="AO62" s="89">
        <f>SUM('1月:12月'!AO62)</f>
        <v>0</v>
      </c>
      <c r="AP62" s="89">
        <f>SUM('1月:12月'!AP62)</f>
        <v>0</v>
      </c>
      <c r="AQ62" s="107">
        <f t="shared" si="7"/>
        <v>0</v>
      </c>
      <c r="AR62" s="107">
        <f t="shared" si="8"/>
        <v>0</v>
      </c>
      <c r="AS62" s="107">
        <f t="shared" si="9"/>
        <v>0</v>
      </c>
      <c r="AT62" s="55" t="s">
        <v>66</v>
      </c>
      <c r="AU62" s="343" t="s">
        <v>101</v>
      </c>
      <c r="AV62" s="344"/>
      <c r="AW62" s="12"/>
    </row>
    <row r="63" spans="1:49" ht="24" customHeight="1">
      <c r="A63" s="15"/>
      <c r="B63" s="16"/>
      <c r="C63" s="100" t="s">
        <v>24</v>
      </c>
      <c r="D63" s="41">
        <f>SUM('1月:12月'!D63)</f>
        <v>305</v>
      </c>
      <c r="E63" s="41">
        <f>SUM('1月:12月'!E63)</f>
        <v>9414.9060000000009</v>
      </c>
      <c r="F63" s="41">
        <f>SUM('1月:12月'!F63)</f>
        <v>3625647.2525444906</v>
      </c>
      <c r="G63" s="41">
        <f>SUM('1月:12月'!G63)</f>
        <v>231</v>
      </c>
      <c r="H63" s="41">
        <f>SUM('1月:12月'!H63)</f>
        <v>3320.4253999999996</v>
      </c>
      <c r="I63" s="41">
        <f>SUM('1月:12月'!I63)</f>
        <v>2489968.3820000002</v>
      </c>
      <c r="J63" s="41">
        <f>SUM('1月:12月'!J63)</f>
        <v>536</v>
      </c>
      <c r="K63" s="41">
        <f>SUM('1月:12月'!K63)</f>
        <v>12735.331399999999</v>
      </c>
      <c r="L63" s="41">
        <f>SUM('1月:12月'!L63)</f>
        <v>6115615.6345444908</v>
      </c>
      <c r="M63" s="41">
        <f>SUM('1月:12月'!M63)</f>
        <v>3783</v>
      </c>
      <c r="N63" s="41">
        <f>SUM('1月:12月'!N63)</f>
        <v>52257.246500000001</v>
      </c>
      <c r="O63" s="41">
        <f>SUM('1月:12月'!O63)</f>
        <v>12205759.674999999</v>
      </c>
      <c r="P63" s="41">
        <f>SUM('1月:12月'!P63)</f>
        <v>606</v>
      </c>
      <c r="Q63" s="41">
        <f>SUM('1月:12月'!Q63)</f>
        <v>59586.074000000008</v>
      </c>
      <c r="R63" s="41">
        <f>SUM('1月:12月'!R63)</f>
        <v>5651736.4300000006</v>
      </c>
      <c r="S63" s="41">
        <f>SUM('1月:12月'!S63)</f>
        <v>0</v>
      </c>
      <c r="T63" s="41">
        <f>SUM('1月:12月'!T63)</f>
        <v>0</v>
      </c>
      <c r="U63" s="41">
        <f>SUM('1月:12月'!U63)</f>
        <v>0</v>
      </c>
      <c r="V63" s="41">
        <f>SUM('1月:12月'!V63)</f>
        <v>606</v>
      </c>
      <c r="W63" s="41">
        <f>SUM('1月:12月'!W63)</f>
        <v>59586.074000000008</v>
      </c>
      <c r="X63" s="41">
        <f>SUM('1月:12月'!X63)</f>
        <v>5651736.4300000006</v>
      </c>
      <c r="Y63" s="41">
        <f>SUM('1月:12月'!Y63)</f>
        <v>172</v>
      </c>
      <c r="Z63" s="41">
        <f>SUM('1月:12月'!Z63)</f>
        <v>6500.4929999999995</v>
      </c>
      <c r="AA63" s="41">
        <f>SUM('1月:12月'!AA63)</f>
        <v>1510670.385</v>
      </c>
      <c r="AB63" s="276">
        <f>SUM('1月:12月'!AB63)</f>
        <v>0</v>
      </c>
      <c r="AC63" s="41">
        <f>SUM('1月:12月'!AC63)</f>
        <v>0</v>
      </c>
      <c r="AD63" s="41">
        <f>SUM('1月:12月'!AD63)</f>
        <v>0</v>
      </c>
      <c r="AE63" s="41">
        <f>SUM('1月:12月'!AE63)</f>
        <v>0</v>
      </c>
      <c r="AF63" s="41">
        <f>SUM('1月:12月'!AF63)</f>
        <v>0</v>
      </c>
      <c r="AG63" s="41">
        <f>SUM('1月:12月'!AG63)</f>
        <v>0</v>
      </c>
      <c r="AH63" s="41">
        <f>SUM('1月:12月'!AH63)</f>
        <v>0</v>
      </c>
      <c r="AI63" s="41">
        <f>SUM('1月:12月'!AI63)</f>
        <v>0</v>
      </c>
      <c r="AJ63" s="41">
        <f>SUM('1月:12月'!AJ63)</f>
        <v>0</v>
      </c>
      <c r="AK63" s="41">
        <f>SUM('1月:12月'!AK63)</f>
        <v>0</v>
      </c>
      <c r="AL63" s="41">
        <f>SUM('1月:12月'!AL63)</f>
        <v>0</v>
      </c>
      <c r="AM63" s="41">
        <f>SUM('1月:12月'!AM63)</f>
        <v>0</v>
      </c>
      <c r="AN63" s="41">
        <f>SUM('1月:12月'!AN63)</f>
        <v>0</v>
      </c>
      <c r="AO63" s="41">
        <f>SUM('1月:12月'!AO63)</f>
        <v>0</v>
      </c>
      <c r="AP63" s="41">
        <f>SUM('1月:12月'!AP63)</f>
        <v>0</v>
      </c>
      <c r="AQ63" s="45">
        <f t="shared" si="7"/>
        <v>5097</v>
      </c>
      <c r="AR63" s="45">
        <f t="shared" si="8"/>
        <v>131079.14490000001</v>
      </c>
      <c r="AS63" s="45">
        <f t="shared" si="9"/>
        <v>25483782.12454449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10">
        <f>SUM('1月:12月'!D64)</f>
        <v>0</v>
      </c>
      <c r="E64" s="110">
        <f>SUM('1月:12月'!E64)</f>
        <v>0</v>
      </c>
      <c r="F64" s="110">
        <f>SUM('1月:12月'!F64)</f>
        <v>0</v>
      </c>
      <c r="G64" s="110">
        <f>SUM('1月:12月'!G64)</f>
        <v>2005</v>
      </c>
      <c r="H64" s="110">
        <f>SUM('1月:12月'!H64)</f>
        <v>3444.26694</v>
      </c>
      <c r="I64" s="110">
        <f>SUM('1月:12月'!I64)</f>
        <v>1795934.5510000002</v>
      </c>
      <c r="J64" s="110">
        <f>SUM('1月:12月'!J64)</f>
        <v>2005</v>
      </c>
      <c r="K64" s="110">
        <f>SUM('1月:12月'!K64)</f>
        <v>3444.26694</v>
      </c>
      <c r="L64" s="110">
        <f>SUM('1月:12月'!L64)</f>
        <v>1795934.5510000002</v>
      </c>
      <c r="M64" s="110">
        <f>SUM('1月:12月'!M64)</f>
        <v>8118</v>
      </c>
      <c r="N64" s="110">
        <f>SUM('1月:12月'!N64)</f>
        <v>825.01569999999992</v>
      </c>
      <c r="O64" s="110">
        <f>SUM('1月:12月'!O64)</f>
        <v>849066.39900000021</v>
      </c>
      <c r="P64" s="110">
        <f>SUM('1月:12月'!P64)</f>
        <v>40243</v>
      </c>
      <c r="Q64" s="110">
        <f>SUM('1月:12月'!Q64)</f>
        <v>9054.8055700000004</v>
      </c>
      <c r="R64" s="110">
        <f>SUM('1月:12月'!R64)</f>
        <v>5652031.0950000007</v>
      </c>
      <c r="S64" s="110">
        <f>SUM('1月:12月'!S64)</f>
        <v>0</v>
      </c>
      <c r="T64" s="110">
        <f>SUM('1月:12月'!T64)</f>
        <v>0</v>
      </c>
      <c r="U64" s="110">
        <f>SUM('1月:12月'!U64)</f>
        <v>0</v>
      </c>
      <c r="V64" s="110">
        <f>SUM('1月:12月'!V64)</f>
        <v>40243</v>
      </c>
      <c r="W64" s="110">
        <f>SUM('1月:12月'!W64)</f>
        <v>9054.8055700000004</v>
      </c>
      <c r="X64" s="110">
        <f>SUM('1月:12月'!X64)</f>
        <v>5652031.0950000007</v>
      </c>
      <c r="Y64" s="110">
        <f>SUM('1月:12月'!Y64)</f>
        <v>417</v>
      </c>
      <c r="Z64" s="110">
        <f>SUM('1月:12月'!Z64)</f>
        <v>4556.1909999999998</v>
      </c>
      <c r="AA64" s="110">
        <f>SUM('1月:12月'!AA64)</f>
        <v>496015.80499999993</v>
      </c>
      <c r="AB64" s="275">
        <f>SUM('1月:12月'!AB64)</f>
        <v>85</v>
      </c>
      <c r="AC64" s="110">
        <f>SUM('1月:12月'!AC64)</f>
        <v>65.8078</v>
      </c>
      <c r="AD64" s="110">
        <f>SUM('1月:12月'!AD64)</f>
        <v>6832.4000000000005</v>
      </c>
      <c r="AE64" s="110">
        <f>SUM('1月:12月'!AE64)</f>
        <v>0</v>
      </c>
      <c r="AF64" s="110">
        <f>SUM('1月:12月'!AF64)</f>
        <v>0</v>
      </c>
      <c r="AG64" s="110">
        <f>SUM('1月:12月'!AG64)</f>
        <v>0</v>
      </c>
      <c r="AH64" s="110">
        <f>SUM('1月:12月'!AH64)</f>
        <v>11</v>
      </c>
      <c r="AI64" s="110">
        <f>SUM('1月:12月'!AI64)</f>
        <v>1.948</v>
      </c>
      <c r="AJ64" s="110">
        <f>SUM('1月:12月'!AJ64)</f>
        <v>167.07599999999999</v>
      </c>
      <c r="AK64" s="110">
        <f>SUM('1月:12月'!AK64)</f>
        <v>0</v>
      </c>
      <c r="AL64" s="110">
        <f>SUM('1月:12月'!AL64)</f>
        <v>0</v>
      </c>
      <c r="AM64" s="110">
        <f>SUM('1月:12月'!AM64)</f>
        <v>0</v>
      </c>
      <c r="AN64" s="110">
        <f>SUM('1月:12月'!AN64)</f>
        <v>0</v>
      </c>
      <c r="AO64" s="110">
        <f>SUM('1月:12月'!AO64)</f>
        <v>0</v>
      </c>
      <c r="AP64" s="110">
        <f>SUM('1月:12月'!AP64)</f>
        <v>0</v>
      </c>
      <c r="AQ64" s="107">
        <f t="shared" si="7"/>
        <v>50879</v>
      </c>
      <c r="AR64" s="107">
        <f t="shared" si="8"/>
        <v>17948.03501</v>
      </c>
      <c r="AS64" s="107">
        <f t="shared" si="9"/>
        <v>8800047.3260000013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41">
        <f>SUM('1月:12月'!D65)</f>
        <v>3498</v>
      </c>
      <c r="E65" s="41">
        <f>SUM('1月:12月'!E65)</f>
        <v>377.75928999999996</v>
      </c>
      <c r="F65" s="41">
        <f>SUM('1月:12月'!F65)</f>
        <v>436192.85756641987</v>
      </c>
      <c r="G65" s="41">
        <f>SUM('1月:12月'!G65)</f>
        <v>778</v>
      </c>
      <c r="H65" s="41">
        <f>SUM('1月:12月'!H65)</f>
        <v>4287.8828000000003</v>
      </c>
      <c r="I65" s="41">
        <f>SUM('1月:12月'!I65)</f>
        <v>1569591.4669999999</v>
      </c>
      <c r="J65" s="41">
        <f>SUM('1月:12月'!J65)</f>
        <v>4276</v>
      </c>
      <c r="K65" s="41">
        <f>SUM('1月:12月'!K65)</f>
        <v>4665.6420900000003</v>
      </c>
      <c r="L65" s="41">
        <f>SUM('1月:12月'!L65)</f>
        <v>2005784.3245664199</v>
      </c>
      <c r="M65" s="41">
        <f>SUM('1月:12月'!M65)</f>
        <v>263</v>
      </c>
      <c r="N65" s="41">
        <f>SUM('1月:12月'!N65)</f>
        <v>30.062200000000001</v>
      </c>
      <c r="O65" s="41">
        <f>SUM('1月:12月'!O65)</f>
        <v>17310.480000000003</v>
      </c>
      <c r="P65" s="41">
        <f>SUM('1月:12月'!P65)</f>
        <v>233</v>
      </c>
      <c r="Q65" s="41">
        <f>SUM('1月:12月'!Q65)</f>
        <v>227.48899999999998</v>
      </c>
      <c r="R65" s="41">
        <f>SUM('1月:12月'!R65)</f>
        <v>78632.019</v>
      </c>
      <c r="S65" s="41">
        <f>SUM('1月:12月'!S65)</f>
        <v>0</v>
      </c>
      <c r="T65" s="41">
        <f>SUM('1月:12月'!T65)</f>
        <v>0</v>
      </c>
      <c r="U65" s="41">
        <f>SUM('1月:12月'!U65)</f>
        <v>0</v>
      </c>
      <c r="V65" s="41">
        <f>SUM('1月:12月'!V65)</f>
        <v>233</v>
      </c>
      <c r="W65" s="41">
        <f>SUM('1月:12月'!W65)</f>
        <v>227.48899999999998</v>
      </c>
      <c r="X65" s="41">
        <f>SUM('1月:12月'!X65)</f>
        <v>78632.019</v>
      </c>
      <c r="Y65" s="41">
        <f>SUM('1月:12月'!Y65)</f>
        <v>9</v>
      </c>
      <c r="Z65" s="41">
        <f>SUM('1月:12月'!Z65)</f>
        <v>44.088999999999999</v>
      </c>
      <c r="AA65" s="41">
        <f>SUM('1月:12月'!AA65)</f>
        <v>16139.235000000001</v>
      </c>
      <c r="AB65" s="276">
        <f>SUM('1月:12月'!AB65)</f>
        <v>0</v>
      </c>
      <c r="AC65" s="41">
        <f>SUM('1月:12月'!AC65)</f>
        <v>0</v>
      </c>
      <c r="AD65" s="41">
        <f>SUM('1月:12月'!AD65)</f>
        <v>0</v>
      </c>
      <c r="AE65" s="41">
        <f>SUM('1月:12月'!AE65)</f>
        <v>0</v>
      </c>
      <c r="AF65" s="41">
        <f>SUM('1月:12月'!AF65)</f>
        <v>0</v>
      </c>
      <c r="AG65" s="41">
        <f>SUM('1月:12月'!AG65)</f>
        <v>0</v>
      </c>
      <c r="AH65" s="41">
        <f>SUM('1月:12月'!AH65)</f>
        <v>0</v>
      </c>
      <c r="AI65" s="41">
        <f>SUM('1月:12月'!AI65)</f>
        <v>0</v>
      </c>
      <c r="AJ65" s="41">
        <f>SUM('1月:12月'!AJ65)</f>
        <v>0</v>
      </c>
      <c r="AK65" s="41">
        <f>SUM('1月:12月'!AK65)</f>
        <v>0</v>
      </c>
      <c r="AL65" s="41">
        <f>SUM('1月:12月'!AL65)</f>
        <v>0</v>
      </c>
      <c r="AM65" s="41">
        <f>SUM('1月:12月'!AM65)</f>
        <v>0</v>
      </c>
      <c r="AN65" s="41">
        <f>SUM('1月:12月'!AN65)</f>
        <v>0</v>
      </c>
      <c r="AO65" s="41">
        <f>SUM('1月:12月'!AO65)</f>
        <v>0</v>
      </c>
      <c r="AP65" s="41">
        <f>SUM('1月:12月'!AP65)</f>
        <v>0</v>
      </c>
      <c r="AQ65" s="45">
        <f t="shared" si="7"/>
        <v>4781</v>
      </c>
      <c r="AR65" s="45">
        <f t="shared" si="8"/>
        <v>4967.2822900000001</v>
      </c>
      <c r="AS65" s="45">
        <f t="shared" si="9"/>
        <v>2117866.0585664199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10">
        <f>SUM('1月:12月'!D66)</f>
        <v>0</v>
      </c>
      <c r="E66" s="110">
        <f>SUM('1月:12月'!E66)</f>
        <v>0</v>
      </c>
      <c r="F66" s="110">
        <f>SUM('1月:12月'!F66)</f>
        <v>0</v>
      </c>
      <c r="G66" s="110">
        <f>SUM('1月:12月'!G66)</f>
        <v>0</v>
      </c>
      <c r="H66" s="110">
        <f>SUM('1月:12月'!H66)</f>
        <v>0</v>
      </c>
      <c r="I66" s="110">
        <f>SUM('1月:12月'!I66)</f>
        <v>0</v>
      </c>
      <c r="J66" s="110">
        <f>SUM('1月:12月'!J66)</f>
        <v>0</v>
      </c>
      <c r="K66" s="110">
        <f>SUM('1月:12月'!K66)</f>
        <v>0</v>
      </c>
      <c r="L66" s="110">
        <f>SUM('1月:12月'!L66)</f>
        <v>0</v>
      </c>
      <c r="M66" s="110">
        <f>SUM('1月:12月'!M66)</f>
        <v>0</v>
      </c>
      <c r="N66" s="110">
        <f>SUM('1月:12月'!N66)</f>
        <v>0</v>
      </c>
      <c r="O66" s="110">
        <f>SUM('1月:12月'!O66)</f>
        <v>0</v>
      </c>
      <c r="P66" s="110">
        <f>SUM('1月:12月'!P66)</f>
        <v>0</v>
      </c>
      <c r="Q66" s="110">
        <f>SUM('1月:12月'!Q66)</f>
        <v>0</v>
      </c>
      <c r="R66" s="110">
        <f>SUM('1月:12月'!R66)</f>
        <v>0</v>
      </c>
      <c r="S66" s="110">
        <f>SUM('1月:12月'!S66)</f>
        <v>0</v>
      </c>
      <c r="T66" s="110">
        <f>SUM('1月:12月'!T66)</f>
        <v>0</v>
      </c>
      <c r="U66" s="110">
        <f>SUM('1月:12月'!U66)</f>
        <v>0</v>
      </c>
      <c r="V66" s="110">
        <f>SUM('1月:12月'!V66)</f>
        <v>0</v>
      </c>
      <c r="W66" s="110">
        <f>SUM('1月:12月'!W66)</f>
        <v>0</v>
      </c>
      <c r="X66" s="110">
        <f>SUM('1月:12月'!X66)</f>
        <v>0</v>
      </c>
      <c r="Y66" s="110">
        <f>SUM('1月:12月'!Y66)</f>
        <v>0</v>
      </c>
      <c r="Z66" s="110">
        <f>SUM('1月:12月'!Z66)</f>
        <v>0</v>
      </c>
      <c r="AA66" s="110">
        <f>SUM('1月:12月'!AA66)</f>
        <v>0</v>
      </c>
      <c r="AB66" s="275">
        <f>SUM('1月:12月'!AB66)</f>
        <v>0</v>
      </c>
      <c r="AC66" s="110">
        <f>SUM('1月:12月'!AC66)</f>
        <v>0</v>
      </c>
      <c r="AD66" s="110">
        <f>SUM('1月:12月'!AD66)</f>
        <v>0</v>
      </c>
      <c r="AE66" s="110">
        <f>SUM('1月:12月'!AE66)</f>
        <v>0</v>
      </c>
      <c r="AF66" s="110">
        <f>SUM('1月:12月'!AF66)</f>
        <v>0</v>
      </c>
      <c r="AG66" s="110">
        <f>SUM('1月:12月'!AG66)</f>
        <v>0</v>
      </c>
      <c r="AH66" s="110">
        <f>SUM('1月:12月'!AH66)</f>
        <v>0</v>
      </c>
      <c r="AI66" s="110">
        <f>SUM('1月:12月'!AI66)</f>
        <v>0</v>
      </c>
      <c r="AJ66" s="110">
        <f>SUM('1月:12月'!AJ66)</f>
        <v>0</v>
      </c>
      <c r="AK66" s="110">
        <f>SUM('1月:12月'!AK66)</f>
        <v>0</v>
      </c>
      <c r="AL66" s="110">
        <f>SUM('1月:12月'!AL66)</f>
        <v>0</v>
      </c>
      <c r="AM66" s="110">
        <f>SUM('1月:12月'!AM66)</f>
        <v>0</v>
      </c>
      <c r="AN66" s="110">
        <f>SUM('1月:12月'!AN66)</f>
        <v>0</v>
      </c>
      <c r="AO66" s="110">
        <f>SUM('1月:12月'!AO66)</f>
        <v>0</v>
      </c>
      <c r="AP66" s="110">
        <f>SUM('1月:12月'!AP66)</f>
        <v>0</v>
      </c>
      <c r="AQ66" s="107">
        <f t="shared" si="7"/>
        <v>0</v>
      </c>
      <c r="AR66" s="107">
        <f t="shared" si="8"/>
        <v>0</v>
      </c>
      <c r="AS66" s="107">
        <f t="shared" si="9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41">
        <f>SUM('1月:12月'!D67)</f>
        <v>0</v>
      </c>
      <c r="E67" s="41">
        <f>SUM('1月:12月'!E67)</f>
        <v>0</v>
      </c>
      <c r="F67" s="41">
        <f>SUM('1月:12月'!F67)</f>
        <v>0</v>
      </c>
      <c r="G67" s="41">
        <f>SUM('1月:12月'!G67)</f>
        <v>0</v>
      </c>
      <c r="H67" s="41">
        <f>SUM('1月:12月'!H67)</f>
        <v>0</v>
      </c>
      <c r="I67" s="41">
        <f>SUM('1月:12月'!I67)</f>
        <v>0</v>
      </c>
      <c r="J67" s="41">
        <f>SUM('1月:12月'!J67)</f>
        <v>0</v>
      </c>
      <c r="K67" s="41">
        <f>SUM('1月:12月'!K67)</f>
        <v>0</v>
      </c>
      <c r="L67" s="41">
        <f>SUM('1月:12月'!L67)</f>
        <v>0</v>
      </c>
      <c r="M67" s="41">
        <f>SUM('1月:12月'!M67)</f>
        <v>0</v>
      </c>
      <c r="N67" s="41">
        <f>SUM('1月:12月'!N67)</f>
        <v>0</v>
      </c>
      <c r="O67" s="41">
        <f>SUM('1月:12月'!O67)</f>
        <v>0</v>
      </c>
      <c r="P67" s="41">
        <f>SUM('1月:12月'!P67)</f>
        <v>0</v>
      </c>
      <c r="Q67" s="41">
        <f>SUM('1月:12月'!Q67)</f>
        <v>0</v>
      </c>
      <c r="R67" s="41">
        <f>SUM('1月:12月'!R67)</f>
        <v>0</v>
      </c>
      <c r="S67" s="41">
        <f>SUM('1月:12月'!S67)</f>
        <v>0</v>
      </c>
      <c r="T67" s="41">
        <f>SUM('1月:12月'!T67)</f>
        <v>0</v>
      </c>
      <c r="U67" s="41">
        <f>SUM('1月:12月'!U67)</f>
        <v>0</v>
      </c>
      <c r="V67" s="41">
        <f>SUM('1月:12月'!V67)</f>
        <v>0</v>
      </c>
      <c r="W67" s="41">
        <f>SUM('1月:12月'!W67)</f>
        <v>0</v>
      </c>
      <c r="X67" s="41">
        <f>SUM('1月:12月'!X67)</f>
        <v>0</v>
      </c>
      <c r="Y67" s="41">
        <f>SUM('1月:12月'!Y67)</f>
        <v>0</v>
      </c>
      <c r="Z67" s="41">
        <f>SUM('1月:12月'!Z67)</f>
        <v>0</v>
      </c>
      <c r="AA67" s="41">
        <f>SUM('1月:12月'!AA67)</f>
        <v>0</v>
      </c>
      <c r="AB67" s="276">
        <f>SUM('1月:12月'!AB67)</f>
        <v>0</v>
      </c>
      <c r="AC67" s="41">
        <f>SUM('1月:12月'!AC67)</f>
        <v>0</v>
      </c>
      <c r="AD67" s="41">
        <f>SUM('1月:12月'!AD67)</f>
        <v>0</v>
      </c>
      <c r="AE67" s="41">
        <f>SUM('1月:12月'!AE67)</f>
        <v>0</v>
      </c>
      <c r="AF67" s="41">
        <f>SUM('1月:12月'!AF67)</f>
        <v>0</v>
      </c>
      <c r="AG67" s="41">
        <f>SUM('1月:12月'!AG67)</f>
        <v>0</v>
      </c>
      <c r="AH67" s="41">
        <f>SUM('1月:12月'!AH67)</f>
        <v>0</v>
      </c>
      <c r="AI67" s="41">
        <f>SUM('1月:12月'!AI67)</f>
        <v>0</v>
      </c>
      <c r="AJ67" s="41">
        <f>SUM('1月:12月'!AJ67)</f>
        <v>0</v>
      </c>
      <c r="AK67" s="41">
        <f>SUM('1月:12月'!AK67)</f>
        <v>0</v>
      </c>
      <c r="AL67" s="41">
        <f>SUM('1月:12月'!AL67)</f>
        <v>0</v>
      </c>
      <c r="AM67" s="41">
        <f>SUM('1月:12月'!AM67)</f>
        <v>0</v>
      </c>
      <c r="AN67" s="41">
        <f>SUM('1月:12月'!AN67)</f>
        <v>0</v>
      </c>
      <c r="AO67" s="41">
        <f>SUM('1月:12月'!AO67)</f>
        <v>0</v>
      </c>
      <c r="AP67" s="41">
        <f>SUM('1月:12月'!AP67)</f>
        <v>0</v>
      </c>
      <c r="AQ67" s="45">
        <f t="shared" si="7"/>
        <v>0</v>
      </c>
      <c r="AR67" s="45">
        <f t="shared" si="8"/>
        <v>0</v>
      </c>
      <c r="AS67" s="45">
        <f t="shared" si="9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102</v>
      </c>
      <c r="B68" s="330"/>
      <c r="C68" s="101" t="s">
        <v>23</v>
      </c>
      <c r="D68" s="110">
        <f>SUM('1月:12月'!D68)</f>
        <v>624</v>
      </c>
      <c r="E68" s="110">
        <f>SUM('1月:12月'!E68)</f>
        <v>1280.9297000000001</v>
      </c>
      <c r="F68" s="110">
        <f>SUM('1月:12月'!F68)</f>
        <v>529793.15588908945</v>
      </c>
      <c r="G68" s="110">
        <f>SUM('1月:12月'!G68)</f>
        <v>2566</v>
      </c>
      <c r="H68" s="110">
        <f>SUM('1月:12月'!H68)</f>
        <v>3875.4259400000001</v>
      </c>
      <c r="I68" s="110">
        <f>SUM('1月:12月'!I68)</f>
        <v>2084461.9519999998</v>
      </c>
      <c r="J68" s="110">
        <f>SUM('1月:12月'!J68)</f>
        <v>3190</v>
      </c>
      <c r="K68" s="110">
        <f>SUM('1月:12月'!K68)</f>
        <v>5156.3556399999998</v>
      </c>
      <c r="L68" s="110">
        <f>SUM('1月:12月'!L68)</f>
        <v>2614255.1078890897</v>
      </c>
      <c r="M68" s="110">
        <f>SUM('1月:12月'!M68)</f>
        <v>33323</v>
      </c>
      <c r="N68" s="110">
        <f>SUM('1月:12月'!N68)</f>
        <v>21582.898999999998</v>
      </c>
      <c r="O68" s="110">
        <f>SUM('1月:12月'!O68)</f>
        <v>6628383.6470000008</v>
      </c>
      <c r="P68" s="110">
        <f>SUM('1月:12月'!P68)</f>
        <v>49628</v>
      </c>
      <c r="Q68" s="110">
        <f>SUM('1月:12月'!Q68)</f>
        <v>52843.151729999998</v>
      </c>
      <c r="R68" s="110">
        <f>SUM('1月:12月'!R68)</f>
        <v>15101801.810000002</v>
      </c>
      <c r="S68" s="110">
        <f>SUM('1月:12月'!S68)</f>
        <v>0</v>
      </c>
      <c r="T68" s="110">
        <f>SUM('1月:12月'!T68)</f>
        <v>0</v>
      </c>
      <c r="U68" s="110">
        <f>SUM('1月:12月'!U68)</f>
        <v>0</v>
      </c>
      <c r="V68" s="110">
        <f>SUM('1月:12月'!V68)</f>
        <v>49628</v>
      </c>
      <c r="W68" s="110">
        <f>SUM('1月:12月'!W68)</f>
        <v>52843.151729999998</v>
      </c>
      <c r="X68" s="110">
        <f>SUM('1月:12月'!X68)</f>
        <v>15101801.810000002</v>
      </c>
      <c r="Y68" s="110">
        <f>SUM('1月:12月'!Y68)</f>
        <v>6990</v>
      </c>
      <c r="Z68" s="110">
        <f>SUM('1月:12月'!Z68)</f>
        <v>29074.204600000001</v>
      </c>
      <c r="AA68" s="110">
        <f>SUM('1月:12月'!AA68)</f>
        <v>6528876.6469999999</v>
      </c>
      <c r="AB68" s="275">
        <f>SUM('1月:12月'!AB68)</f>
        <v>28784</v>
      </c>
      <c r="AC68" s="110">
        <f>SUM('1月:12月'!AC68)</f>
        <v>5927.6462500000016</v>
      </c>
      <c r="AD68" s="110">
        <f>SUM('1月:12月'!AD68)</f>
        <v>2212192.8879999998</v>
      </c>
      <c r="AE68" s="110">
        <f>SUM('1月:12月'!AE68)</f>
        <v>1962</v>
      </c>
      <c r="AF68" s="110">
        <f>SUM('1月:12月'!AF68)</f>
        <v>182.67663999999999</v>
      </c>
      <c r="AG68" s="110">
        <f>SUM('1月:12月'!AG68)</f>
        <v>160410.58199999997</v>
      </c>
      <c r="AH68" s="110">
        <f>SUM('1月:12月'!AH68)</f>
        <v>3272</v>
      </c>
      <c r="AI68" s="110">
        <f>SUM('1月:12月'!AI68)</f>
        <v>1148.5501999999999</v>
      </c>
      <c r="AJ68" s="110">
        <f>SUM('1月:12月'!AJ68)</f>
        <v>709110.375</v>
      </c>
      <c r="AK68" s="110">
        <f>SUM('1月:12月'!AK68)</f>
        <v>3053</v>
      </c>
      <c r="AL68" s="110">
        <f>SUM('1月:12月'!AL68)</f>
        <v>159.08990000000003</v>
      </c>
      <c r="AM68" s="110">
        <f>SUM('1月:12月'!AM68)</f>
        <v>113375.38799999999</v>
      </c>
      <c r="AN68" s="110">
        <f>SUM('1月:12月'!AN68)</f>
        <v>6521</v>
      </c>
      <c r="AO68" s="110">
        <f>SUM('1月:12月'!AO68)</f>
        <v>851.48543999999993</v>
      </c>
      <c r="AP68" s="110">
        <f>SUM('1月:12月'!AP68)</f>
        <v>620674.79799999995</v>
      </c>
      <c r="AQ68" s="107">
        <f t="shared" si="7"/>
        <v>136723</v>
      </c>
      <c r="AR68" s="107">
        <f t="shared" si="8"/>
        <v>116926.05940000001</v>
      </c>
      <c r="AS68" s="107">
        <f t="shared" si="9"/>
        <v>34689081.242889084</v>
      </c>
      <c r="AT68" s="31" t="s">
        <v>23</v>
      </c>
      <c r="AU68" s="333" t="s">
        <v>102</v>
      </c>
      <c r="AV68" s="334"/>
      <c r="AW68" s="12"/>
    </row>
    <row r="69" spans="1:49" ht="24" customHeight="1">
      <c r="A69" s="331"/>
      <c r="B69" s="332"/>
      <c r="C69" s="100" t="s">
        <v>24</v>
      </c>
      <c r="D69" s="41">
        <f>SUM('1月:12月'!D69)</f>
        <v>3803</v>
      </c>
      <c r="E69" s="41">
        <f>SUM('1月:12月'!E69)</f>
        <v>9792.6652900000008</v>
      </c>
      <c r="F69" s="41">
        <f>SUM('1月:12月'!F69)</f>
        <v>4061840.1101109106</v>
      </c>
      <c r="G69" s="41">
        <f>SUM('1月:12月'!G69)</f>
        <v>1009</v>
      </c>
      <c r="H69" s="41">
        <f>SUM('1月:12月'!H69)</f>
        <v>7608.3082000000013</v>
      </c>
      <c r="I69" s="41">
        <f>SUM('1月:12月'!I69)</f>
        <v>4059559.8490000004</v>
      </c>
      <c r="J69" s="41">
        <f>SUM('1月:12月'!J69)</f>
        <v>4812</v>
      </c>
      <c r="K69" s="41">
        <f>SUM('1月:12月'!K69)</f>
        <v>17400.97349</v>
      </c>
      <c r="L69" s="41">
        <f>SUM('1月:12月'!L69)</f>
        <v>8121399.9591109101</v>
      </c>
      <c r="M69" s="41">
        <f>SUM('1月:12月'!M69)</f>
        <v>4046</v>
      </c>
      <c r="N69" s="41">
        <f>SUM('1月:12月'!N69)</f>
        <v>52287.308699999994</v>
      </c>
      <c r="O69" s="41">
        <f>SUM('1月:12月'!O69)</f>
        <v>12223070.155000001</v>
      </c>
      <c r="P69" s="41">
        <f>SUM('1月:12月'!P69)</f>
        <v>839</v>
      </c>
      <c r="Q69" s="41">
        <f>SUM('1月:12月'!Q69)</f>
        <v>59813.562999999995</v>
      </c>
      <c r="R69" s="41">
        <f>SUM('1月:12月'!R69)</f>
        <v>5730368.449000001</v>
      </c>
      <c r="S69" s="41">
        <f>SUM('1月:12月'!S69)</f>
        <v>0</v>
      </c>
      <c r="T69" s="41">
        <f>SUM('1月:12月'!T69)</f>
        <v>0</v>
      </c>
      <c r="U69" s="41">
        <f>SUM('1月:12月'!U69)</f>
        <v>0</v>
      </c>
      <c r="V69" s="41">
        <f>SUM('1月:12月'!V69)</f>
        <v>839</v>
      </c>
      <c r="W69" s="41">
        <f>SUM('1月:12月'!W69)</f>
        <v>59813.562999999995</v>
      </c>
      <c r="X69" s="41">
        <f>SUM('1月:12月'!X69)</f>
        <v>5730368.449000001</v>
      </c>
      <c r="Y69" s="41">
        <f>SUM('1月:12月'!Y69)</f>
        <v>181</v>
      </c>
      <c r="Z69" s="41">
        <f>SUM('1月:12月'!Z69)</f>
        <v>6544.5820000000003</v>
      </c>
      <c r="AA69" s="41">
        <f>SUM('1月:12月'!AA69)</f>
        <v>1526809.62</v>
      </c>
      <c r="AB69" s="276">
        <f>SUM('1月:12月'!AB69)</f>
        <v>0</v>
      </c>
      <c r="AC69" s="41">
        <f>SUM('1月:12月'!AC69)</f>
        <v>0</v>
      </c>
      <c r="AD69" s="41">
        <f>SUM('1月:12月'!AD69)</f>
        <v>0</v>
      </c>
      <c r="AE69" s="41">
        <f>SUM('1月:12月'!AE69)</f>
        <v>0</v>
      </c>
      <c r="AF69" s="41">
        <f>SUM('1月:12月'!AF69)</f>
        <v>0</v>
      </c>
      <c r="AG69" s="41">
        <f>SUM('1月:12月'!AG69)</f>
        <v>0</v>
      </c>
      <c r="AH69" s="41">
        <f>SUM('1月:12月'!AH69)</f>
        <v>0</v>
      </c>
      <c r="AI69" s="41">
        <f>SUM('1月:12月'!AI69)</f>
        <v>0</v>
      </c>
      <c r="AJ69" s="41">
        <f>SUM('1月:12月'!AJ69)</f>
        <v>0</v>
      </c>
      <c r="AK69" s="41">
        <f>SUM('1月:12月'!AK69)</f>
        <v>0</v>
      </c>
      <c r="AL69" s="41">
        <f>SUM('1月:12月'!AL69)</f>
        <v>0</v>
      </c>
      <c r="AM69" s="41">
        <f>SUM('1月:12月'!AM69)</f>
        <v>0</v>
      </c>
      <c r="AN69" s="41">
        <f>SUM('1月:12月'!AN69)</f>
        <v>0</v>
      </c>
      <c r="AO69" s="41">
        <f>SUM('1月:12月'!AO69)</f>
        <v>0</v>
      </c>
      <c r="AP69" s="41">
        <f>SUM('1月:12月'!AP69)</f>
        <v>0</v>
      </c>
      <c r="AQ69" s="45">
        <f t="shared" si="7"/>
        <v>9878</v>
      </c>
      <c r="AR69" s="45">
        <f t="shared" si="8"/>
        <v>136046.42718999999</v>
      </c>
      <c r="AS69" s="45">
        <f t="shared" si="9"/>
        <v>27601648.183110911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103</v>
      </c>
      <c r="B70" s="338" t="s">
        <v>75</v>
      </c>
      <c r="C70" s="338"/>
      <c r="D70" s="117">
        <f>SUM('1月:12月'!D70)</f>
        <v>0</v>
      </c>
      <c r="E70" s="117">
        <f>SUM('1月:12月'!E70)</f>
        <v>0</v>
      </c>
      <c r="F70" s="117">
        <f>SUM('1月:12月'!F70)</f>
        <v>0</v>
      </c>
      <c r="G70" s="117">
        <f>SUM('1月:12月'!G70)</f>
        <v>0</v>
      </c>
      <c r="H70" s="117">
        <f>SUM('1月:12月'!H70)</f>
        <v>0</v>
      </c>
      <c r="I70" s="117">
        <f>SUM('1月:12月'!I70)</f>
        <v>0</v>
      </c>
      <c r="J70" s="117">
        <f>SUM('1月:12月'!J70)</f>
        <v>0</v>
      </c>
      <c r="K70" s="117">
        <f>SUM('1月:12月'!K70)</f>
        <v>0</v>
      </c>
      <c r="L70" s="117">
        <f>SUM('1月:12月'!L70)</f>
        <v>0</v>
      </c>
      <c r="M70" s="117">
        <f>SUM('1月:12月'!M70)</f>
        <v>0</v>
      </c>
      <c r="N70" s="117">
        <f>SUM('1月:12月'!N70)</f>
        <v>0</v>
      </c>
      <c r="O70" s="117">
        <f>SUM('1月:12月'!O70)</f>
        <v>0</v>
      </c>
      <c r="P70" s="117">
        <f>SUM('1月:12月'!P70)</f>
        <v>0</v>
      </c>
      <c r="Q70" s="117">
        <f>SUM('1月:12月'!Q70)</f>
        <v>0</v>
      </c>
      <c r="R70" s="117">
        <f>SUM('1月:12月'!R70)</f>
        <v>0</v>
      </c>
      <c r="S70" s="117">
        <f>SUM('1月:12月'!S70)</f>
        <v>0</v>
      </c>
      <c r="T70" s="117">
        <f>SUM('1月:12月'!T70)</f>
        <v>0</v>
      </c>
      <c r="U70" s="117">
        <f>SUM('1月:12月'!U70)</f>
        <v>0</v>
      </c>
      <c r="V70" s="117">
        <f>SUM('1月:12月'!V70)</f>
        <v>0</v>
      </c>
      <c r="W70" s="117">
        <f>SUM('1月:12月'!W70)</f>
        <v>0</v>
      </c>
      <c r="X70" s="117">
        <f>SUM('1月:12月'!X70)</f>
        <v>0</v>
      </c>
      <c r="Y70" s="117">
        <f>SUM('1月:12月'!Y70)</f>
        <v>0</v>
      </c>
      <c r="Z70" s="117">
        <f>SUM('1月:12月'!Z70)</f>
        <v>0</v>
      </c>
      <c r="AA70" s="117">
        <f>SUM('1月:12月'!AA70)</f>
        <v>0</v>
      </c>
      <c r="AB70" s="278">
        <f>SUM('1月:12月'!AB70)</f>
        <v>0</v>
      </c>
      <c r="AC70" s="117">
        <f>SUM('1月:12月'!AC70)</f>
        <v>0</v>
      </c>
      <c r="AD70" s="117">
        <f>SUM('1月:12月'!AD70)</f>
        <v>0</v>
      </c>
      <c r="AE70" s="117">
        <f>SUM('1月:12月'!AE70)</f>
        <v>0</v>
      </c>
      <c r="AF70" s="117">
        <f>SUM('1月:12月'!AF70)</f>
        <v>0</v>
      </c>
      <c r="AG70" s="117">
        <f>SUM('1月:12月'!AG70)</f>
        <v>0</v>
      </c>
      <c r="AH70" s="117">
        <f>SUM('1月:12月'!AH70)</f>
        <v>0</v>
      </c>
      <c r="AI70" s="117">
        <f>SUM('1月:12月'!AI70)</f>
        <v>0</v>
      </c>
      <c r="AJ70" s="117">
        <f>SUM('1月:12月'!AJ70)</f>
        <v>0</v>
      </c>
      <c r="AK70" s="117">
        <f>SUM('1月:12月'!AK70)</f>
        <v>0</v>
      </c>
      <c r="AL70" s="117">
        <f>SUM('1月:12月'!AL70)</f>
        <v>0</v>
      </c>
      <c r="AM70" s="117">
        <f>SUM('1月:12月'!AM70)</f>
        <v>0</v>
      </c>
      <c r="AN70" s="117">
        <f>SUM('1月:12月'!AN70)</f>
        <v>0</v>
      </c>
      <c r="AO70" s="117">
        <f>SUM('1月:12月'!AO70)</f>
        <v>0</v>
      </c>
      <c r="AP70" s="117">
        <f>SUM('1月:12月'!AP70)</f>
        <v>0</v>
      </c>
      <c r="AQ70" s="47">
        <f t="shared" ref="AQ70:AQ71" si="10">SUM(J70,M70,V70,Y70,AB70,AE70,AH70,AK70,AN70)</f>
        <v>0</v>
      </c>
      <c r="AR70" s="47">
        <f t="shared" ref="AR70:AR71" si="11">SUM(K70,N70,W70,Z70,AC70,AF70,AI70,AL70,AO70)</f>
        <v>0</v>
      </c>
      <c r="AS70" s="47">
        <f t="shared" ref="AS70:AS71" si="12">SUM(L70,O70,X70,AA70,AD70,AG70,AJ70,AM70,AP70)</f>
        <v>0</v>
      </c>
      <c r="AT70" s="339" t="s">
        <v>103</v>
      </c>
      <c r="AU70" s="338" t="s">
        <v>75</v>
      </c>
      <c r="AV70" s="340"/>
      <c r="AW70" s="12"/>
    </row>
    <row r="71" spans="1:49" ht="24" customHeight="1" thickBot="1">
      <c r="A71" s="321" t="s">
        <v>104</v>
      </c>
      <c r="B71" s="322" t="s">
        <v>77</v>
      </c>
      <c r="C71" s="322"/>
      <c r="D71" s="118">
        <f>SUM('1月:12月'!D71)</f>
        <v>4427</v>
      </c>
      <c r="E71" s="118">
        <f>SUM('1月:12月'!E71)</f>
        <v>11073.594990000001</v>
      </c>
      <c r="F71" s="118">
        <f>SUM('1月:12月'!F71)</f>
        <v>4591633.2659999998</v>
      </c>
      <c r="G71" s="118">
        <f>SUM('1月:12月'!G71)</f>
        <v>3575</v>
      </c>
      <c r="H71" s="118">
        <f>SUM('1月:12月'!H71)</f>
        <v>11483.734139999999</v>
      </c>
      <c r="I71" s="118">
        <f>SUM('1月:12月'!I71)</f>
        <v>6144021.8010000009</v>
      </c>
      <c r="J71" s="118">
        <f>SUM('1月:12月'!J71)</f>
        <v>8002</v>
      </c>
      <c r="K71" s="118">
        <f>SUM('1月:12月'!K71)</f>
        <v>22557.329129999998</v>
      </c>
      <c r="L71" s="118">
        <f>SUM('1月:12月'!L71)</f>
        <v>10735655.067000002</v>
      </c>
      <c r="M71" s="118">
        <f>SUM('1月:12月'!M71)</f>
        <v>37369</v>
      </c>
      <c r="N71" s="118">
        <f>SUM('1月:12月'!N71)</f>
        <v>73870.207700000014</v>
      </c>
      <c r="O71" s="118">
        <f>SUM('1月:12月'!O71)</f>
        <v>18851453.802000005</v>
      </c>
      <c r="P71" s="118">
        <f>SUM('1月:12月'!P71)</f>
        <v>50467</v>
      </c>
      <c r="Q71" s="118">
        <f>SUM('1月:12月'!Q71)</f>
        <v>112656.71472999999</v>
      </c>
      <c r="R71" s="118">
        <f>SUM('1月:12月'!R71)</f>
        <v>20832170.259000003</v>
      </c>
      <c r="S71" s="118">
        <f>SUM('1月:12月'!S71)</f>
        <v>0</v>
      </c>
      <c r="T71" s="118">
        <f>SUM('1月:12月'!T71)</f>
        <v>0</v>
      </c>
      <c r="U71" s="118">
        <f>SUM('1月:12月'!U71)</f>
        <v>0</v>
      </c>
      <c r="V71" s="118">
        <f>SUM('1月:12月'!V71)</f>
        <v>50467</v>
      </c>
      <c r="W71" s="118">
        <f>SUM('1月:12月'!W71)</f>
        <v>112656.71472999999</v>
      </c>
      <c r="X71" s="118">
        <f>SUM('1月:12月'!X71)</f>
        <v>20832170.259000003</v>
      </c>
      <c r="Y71" s="118">
        <f>SUM('1月:12月'!Y71)</f>
        <v>7171</v>
      </c>
      <c r="Z71" s="118">
        <f>SUM('1月:12月'!Z71)</f>
        <v>35618.786599999999</v>
      </c>
      <c r="AA71" s="118">
        <f>SUM('1月:12月'!AA71)</f>
        <v>8055686.2670000009</v>
      </c>
      <c r="AB71" s="279">
        <f>SUM('1月:12月'!AB71)</f>
        <v>28784</v>
      </c>
      <c r="AC71" s="118">
        <f>SUM('1月:12月'!AC71)</f>
        <v>5927.6462500000016</v>
      </c>
      <c r="AD71" s="118">
        <f>SUM('1月:12月'!AD71)</f>
        <v>2212192.8879999998</v>
      </c>
      <c r="AE71" s="118">
        <f>SUM('1月:12月'!AE71)</f>
        <v>1962</v>
      </c>
      <c r="AF71" s="118">
        <f>SUM('1月:12月'!AF71)</f>
        <v>182.67663999999999</v>
      </c>
      <c r="AG71" s="118">
        <f>SUM('1月:12月'!AG71)</f>
        <v>160410.58199999997</v>
      </c>
      <c r="AH71" s="118">
        <f>SUM('1月:12月'!AH71)</f>
        <v>3272</v>
      </c>
      <c r="AI71" s="118">
        <f>SUM('1月:12月'!AI71)</f>
        <v>1148.5501999999999</v>
      </c>
      <c r="AJ71" s="118">
        <f>SUM('1月:12月'!AJ71)</f>
        <v>709110.375</v>
      </c>
      <c r="AK71" s="118">
        <f>SUM('1月:12月'!AK71)</f>
        <v>3053</v>
      </c>
      <c r="AL71" s="118">
        <f>SUM('1月:12月'!AL71)</f>
        <v>159.08990000000003</v>
      </c>
      <c r="AM71" s="118">
        <f>SUM('1月:12月'!AM71)</f>
        <v>113375.38799999999</v>
      </c>
      <c r="AN71" s="118">
        <f>SUM('1月:12月'!AN71)</f>
        <v>6521</v>
      </c>
      <c r="AO71" s="118">
        <f>SUM('1月:12月'!AO71)</f>
        <v>851.48543999999993</v>
      </c>
      <c r="AP71" s="118">
        <f>SUM('1月:12月'!AP71)</f>
        <v>620674.79799999995</v>
      </c>
      <c r="AQ71" s="46">
        <f t="shared" si="10"/>
        <v>146601</v>
      </c>
      <c r="AR71" s="46">
        <f t="shared" si="11"/>
        <v>252972.48658999996</v>
      </c>
      <c r="AS71" s="46">
        <f t="shared" si="12"/>
        <v>62290729.426000006</v>
      </c>
      <c r="AT71" s="323" t="s">
        <v>104</v>
      </c>
      <c r="AU71" s="322" t="s">
        <v>77</v>
      </c>
      <c r="AV71" s="324" t="s">
        <v>64</v>
      </c>
      <c r="AW71" s="12"/>
    </row>
    <row r="72" spans="1:49" ht="21.95" customHeight="1">
      <c r="X72" s="38" t="s">
        <v>86</v>
      </c>
      <c r="AU72" s="38" t="s">
        <v>86</v>
      </c>
    </row>
    <row r="73" spans="1:49">
      <c r="AR73" s="39"/>
      <c r="AS73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2" fitToWidth="2" orientation="landscape" r:id="rId1"/>
  <colBreaks count="1" manualBreakCount="1">
    <brk id="24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tabSelected="1" zoomScale="70" zoomScaleNormal="70" workbookViewId="0">
      <pane xSplit="3" ySplit="5" topLeftCell="AA60" activePane="bottomRight" state="frozen"/>
      <selection pane="topRight" activeCell="D1" sqref="D1"/>
      <selection pane="bottomLeft" activeCell="A6" sqref="A6"/>
      <selection pane="bottomRight" activeCell="AD69" sqref="AD69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9月</v>
      </c>
      <c r="AC2" s="65"/>
      <c r="AD2" s="65"/>
      <c r="AE2" s="96"/>
      <c r="AF2" s="96"/>
      <c r="AG2" s="96"/>
      <c r="AH2" s="65"/>
      <c r="AI2" s="65"/>
      <c r="AJ2" s="65"/>
      <c r="AK2" s="65"/>
      <c r="AL2" s="65"/>
      <c r="AM2" s="65"/>
      <c r="AN2" s="96"/>
      <c r="AO2" s="96"/>
      <c r="AP2" s="96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283" t="s">
        <v>64</v>
      </c>
      <c r="E6" s="284" t="s">
        <v>64</v>
      </c>
      <c r="F6" s="284" t="s">
        <v>64</v>
      </c>
      <c r="G6" s="76"/>
      <c r="H6" s="76"/>
      <c r="I6" s="76"/>
      <c r="J6" s="25">
        <f>SUM(D6,G6)</f>
        <v>0</v>
      </c>
      <c r="K6" s="25">
        <f t="shared" ref="K6:L6" si="0">SUM(E6,H6)</f>
        <v>0</v>
      </c>
      <c r="L6" s="25">
        <f t="shared" si="0"/>
        <v>0</v>
      </c>
      <c r="M6" s="76"/>
      <c r="N6" s="76"/>
      <c r="O6" s="254"/>
      <c r="P6" s="167">
        <v>1</v>
      </c>
      <c r="Q6" s="167">
        <v>133.55199999999999</v>
      </c>
      <c r="R6" s="167">
        <v>42297.752</v>
      </c>
      <c r="S6" s="25"/>
      <c r="T6" s="25"/>
      <c r="U6" s="25"/>
      <c r="V6" s="25">
        <f>SUM(P6,S6)</f>
        <v>1</v>
      </c>
      <c r="W6" s="25">
        <f t="shared" ref="W6:X6" si="1">SUM(Q6,T6)</f>
        <v>133.55199999999999</v>
      </c>
      <c r="X6" s="25">
        <f t="shared" si="1"/>
        <v>42297.752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1</v>
      </c>
      <c r="AR6" s="107">
        <f t="shared" ref="AR6:AS21" si="2">SUM(K6,N6,W6,Z6,AC6,AF6,AI6,AL6,AO6)</f>
        <v>133.55199999999999</v>
      </c>
      <c r="AS6" s="107">
        <f t="shared" si="2"/>
        <v>42297.752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285">
        <v>5</v>
      </c>
      <c r="E7" s="286">
        <v>102.11199999999999</v>
      </c>
      <c r="F7" s="152">
        <v>117842.77360735866</v>
      </c>
      <c r="G7" s="79">
        <v>3</v>
      </c>
      <c r="H7" s="79">
        <v>72.950999999999993</v>
      </c>
      <c r="I7" s="79">
        <v>94351.543000000005</v>
      </c>
      <c r="J7" s="114">
        <f t="shared" ref="J7:J69" si="3">SUM(D7,G7)</f>
        <v>8</v>
      </c>
      <c r="K7" s="114">
        <f t="shared" ref="K7:K69" si="4">SUM(E7,H7)</f>
        <v>175.06299999999999</v>
      </c>
      <c r="L7" s="114">
        <f t="shared" ref="L7:L69" si="5">SUM(F7,I7)</f>
        <v>212194.31660735866</v>
      </c>
      <c r="M7" s="77">
        <v>13</v>
      </c>
      <c r="N7" s="77">
        <v>198.62299999999999</v>
      </c>
      <c r="O7" s="255">
        <v>110587.723</v>
      </c>
      <c r="P7" s="210">
        <v>8</v>
      </c>
      <c r="Q7" s="210">
        <v>49.244</v>
      </c>
      <c r="R7" s="210">
        <v>24605.236000000001</v>
      </c>
      <c r="S7" s="24"/>
      <c r="T7" s="24"/>
      <c r="U7" s="24"/>
      <c r="V7" s="114">
        <f t="shared" ref="V7:V69" si="6">SUM(P7,S7)</f>
        <v>8</v>
      </c>
      <c r="W7" s="114">
        <f t="shared" ref="W7:W69" si="7">SUM(Q7,T7)</f>
        <v>49.244</v>
      </c>
      <c r="X7" s="114">
        <f t="shared" ref="X7:X69" si="8">SUM(R7,U7)</f>
        <v>24605.236000000001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29</v>
      </c>
      <c r="AR7" s="45">
        <f>SUM(K7,N7,W7,Z7,AC7,AF7,AI7,AL7,AO7)</f>
        <v>422.92999999999995</v>
      </c>
      <c r="AS7" s="45">
        <f t="shared" si="2"/>
        <v>347387.27560735861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283"/>
      <c r="E8" s="284"/>
      <c r="F8" s="284"/>
      <c r="G8" s="78"/>
      <c r="H8" s="78"/>
      <c r="I8" s="78"/>
      <c r="J8" s="25">
        <f t="shared" si="3"/>
        <v>0</v>
      </c>
      <c r="K8" s="25">
        <f t="shared" si="4"/>
        <v>0</v>
      </c>
      <c r="L8" s="25">
        <f t="shared" si="5"/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>
        <f t="shared" si="6"/>
        <v>0</v>
      </c>
      <c r="W8" s="25">
        <f t="shared" si="7"/>
        <v>0</v>
      </c>
      <c r="X8" s="25">
        <f t="shared" si="8"/>
        <v>0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9">SUM(J8,M8,V8,Y8,AB8,AE8,AH8,AK8,AN8)</f>
        <v>0</v>
      </c>
      <c r="AR8" s="107">
        <f t="shared" si="9"/>
        <v>0</v>
      </c>
      <c r="AS8" s="107">
        <f t="shared" si="2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285" t="s">
        <v>64</v>
      </c>
      <c r="E9" s="286" t="s">
        <v>64</v>
      </c>
      <c r="F9" s="286" t="s">
        <v>64</v>
      </c>
      <c r="G9" s="79"/>
      <c r="H9" s="79"/>
      <c r="I9" s="79"/>
      <c r="J9" s="114">
        <f t="shared" si="3"/>
        <v>0</v>
      </c>
      <c r="K9" s="114">
        <f t="shared" si="4"/>
        <v>0</v>
      </c>
      <c r="L9" s="114">
        <f t="shared" si="5"/>
        <v>0</v>
      </c>
      <c r="M9" s="77">
        <v>12</v>
      </c>
      <c r="N9" s="77">
        <v>898.72299999999996</v>
      </c>
      <c r="O9" s="255">
        <v>135373.258</v>
      </c>
      <c r="P9" s="210">
        <v>4</v>
      </c>
      <c r="Q9" s="210">
        <v>391.10700000000003</v>
      </c>
      <c r="R9" s="210">
        <v>56858.803</v>
      </c>
      <c r="S9" s="24"/>
      <c r="T9" s="24"/>
      <c r="U9" s="24"/>
      <c r="V9" s="114">
        <f t="shared" si="6"/>
        <v>4</v>
      </c>
      <c r="W9" s="114">
        <f t="shared" si="7"/>
        <v>391.10700000000003</v>
      </c>
      <c r="X9" s="114">
        <f t="shared" si="8"/>
        <v>56858.803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9"/>
        <v>16</v>
      </c>
      <c r="AR9" s="45">
        <f t="shared" si="9"/>
        <v>1289.83</v>
      </c>
      <c r="AS9" s="45">
        <f t="shared" si="2"/>
        <v>192232.06099999999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283" t="s">
        <v>64</v>
      </c>
      <c r="E10" s="284" t="s">
        <v>64</v>
      </c>
      <c r="F10" s="284" t="s">
        <v>64</v>
      </c>
      <c r="G10" s="78"/>
      <c r="H10" s="78"/>
      <c r="I10" s="78"/>
      <c r="J10" s="25">
        <f t="shared" si="3"/>
        <v>0</v>
      </c>
      <c r="K10" s="25">
        <f t="shared" si="4"/>
        <v>0</v>
      </c>
      <c r="L10" s="25">
        <f t="shared" si="5"/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f t="shared" si="6"/>
        <v>0</v>
      </c>
      <c r="W10" s="25">
        <f t="shared" si="7"/>
        <v>0</v>
      </c>
      <c r="X10" s="25">
        <f t="shared" si="8"/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9"/>
        <v>0</v>
      </c>
      <c r="AR10" s="107">
        <f t="shared" si="9"/>
        <v>0</v>
      </c>
      <c r="AS10" s="107">
        <f t="shared" si="2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285" t="s">
        <v>64</v>
      </c>
      <c r="E11" s="286" t="s">
        <v>64</v>
      </c>
      <c r="F11" s="286" t="s">
        <v>64</v>
      </c>
      <c r="G11" s="79"/>
      <c r="H11" s="79"/>
      <c r="I11" s="79"/>
      <c r="J11" s="114">
        <f t="shared" si="3"/>
        <v>0</v>
      </c>
      <c r="K11" s="114">
        <f t="shared" si="4"/>
        <v>0</v>
      </c>
      <c r="L11" s="114">
        <f t="shared" si="5"/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f t="shared" si="6"/>
        <v>0</v>
      </c>
      <c r="W11" s="114">
        <f t="shared" si="7"/>
        <v>0</v>
      </c>
      <c r="X11" s="114">
        <f t="shared" si="8"/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9"/>
        <v>0</v>
      </c>
      <c r="AR11" s="45">
        <f t="shared" si="9"/>
        <v>0</v>
      </c>
      <c r="AS11" s="45">
        <f t="shared" si="2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283" t="s">
        <v>64</v>
      </c>
      <c r="E12" s="284" t="s">
        <v>64</v>
      </c>
      <c r="F12" s="284" t="s">
        <v>64</v>
      </c>
      <c r="G12" s="78"/>
      <c r="H12" s="78"/>
      <c r="I12" s="78"/>
      <c r="J12" s="25">
        <f t="shared" si="3"/>
        <v>0</v>
      </c>
      <c r="K12" s="25">
        <f t="shared" si="4"/>
        <v>0</v>
      </c>
      <c r="L12" s="25">
        <f t="shared" si="5"/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f t="shared" si="6"/>
        <v>0</v>
      </c>
      <c r="W12" s="25">
        <f t="shared" si="7"/>
        <v>0</v>
      </c>
      <c r="X12" s="25">
        <f t="shared" si="8"/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9"/>
        <v>0</v>
      </c>
      <c r="AR12" s="107">
        <f t="shared" si="9"/>
        <v>0</v>
      </c>
      <c r="AS12" s="107">
        <f t="shared" si="2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285" t="s">
        <v>64</v>
      </c>
      <c r="E13" s="286" t="s">
        <v>64</v>
      </c>
      <c r="F13" s="286" t="s">
        <v>64</v>
      </c>
      <c r="G13" s="79"/>
      <c r="H13" s="79"/>
      <c r="I13" s="79"/>
      <c r="J13" s="114">
        <f t="shared" si="3"/>
        <v>0</v>
      </c>
      <c r="K13" s="114">
        <f t="shared" si="4"/>
        <v>0</v>
      </c>
      <c r="L13" s="114">
        <f t="shared" si="5"/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f t="shared" si="6"/>
        <v>0</v>
      </c>
      <c r="W13" s="114">
        <f t="shared" si="7"/>
        <v>0</v>
      </c>
      <c r="X13" s="114">
        <f t="shared" si="8"/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9"/>
        <v>0</v>
      </c>
      <c r="AR13" s="45">
        <f t="shared" si="9"/>
        <v>0</v>
      </c>
      <c r="AS13" s="45">
        <f t="shared" si="2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283" t="s">
        <v>64</v>
      </c>
      <c r="E14" s="284" t="s">
        <v>64</v>
      </c>
      <c r="F14" s="284" t="s">
        <v>64</v>
      </c>
      <c r="G14" s="78"/>
      <c r="H14" s="78"/>
      <c r="I14" s="78"/>
      <c r="J14" s="25">
        <f t="shared" si="3"/>
        <v>0</v>
      </c>
      <c r="K14" s="25">
        <f t="shared" si="4"/>
        <v>0</v>
      </c>
      <c r="L14" s="25">
        <f t="shared" si="5"/>
        <v>0</v>
      </c>
      <c r="M14" s="76"/>
      <c r="N14" s="76"/>
      <c r="O14" s="254"/>
      <c r="P14" s="167">
        <v>208</v>
      </c>
      <c r="Q14" s="167">
        <v>1109.3588</v>
      </c>
      <c r="R14" s="167">
        <v>424329.36900000001</v>
      </c>
      <c r="S14" s="40"/>
      <c r="T14" s="40"/>
      <c r="U14" s="40"/>
      <c r="V14" s="25">
        <f t="shared" si="6"/>
        <v>208</v>
      </c>
      <c r="W14" s="25">
        <f t="shared" si="7"/>
        <v>1109.3588</v>
      </c>
      <c r="X14" s="25">
        <f t="shared" si="8"/>
        <v>424329.36900000001</v>
      </c>
      <c r="Y14" s="167">
        <v>27</v>
      </c>
      <c r="Z14" s="167">
        <v>118.11109999999999</v>
      </c>
      <c r="AA14" s="107">
        <v>40843.142999999996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9"/>
        <v>235</v>
      </c>
      <c r="AR14" s="107">
        <f t="shared" si="9"/>
        <v>1227.4699000000001</v>
      </c>
      <c r="AS14" s="107">
        <f t="shared" si="2"/>
        <v>465172.51199999999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285" t="s">
        <v>64</v>
      </c>
      <c r="E15" s="286" t="s">
        <v>64</v>
      </c>
      <c r="F15" s="286" t="s">
        <v>64</v>
      </c>
      <c r="G15" s="79"/>
      <c r="H15" s="79"/>
      <c r="I15" s="79"/>
      <c r="J15" s="114">
        <f t="shared" si="3"/>
        <v>0</v>
      </c>
      <c r="K15" s="114">
        <f t="shared" si="4"/>
        <v>0</v>
      </c>
      <c r="L15" s="114">
        <f t="shared" si="5"/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f t="shared" si="6"/>
        <v>0</v>
      </c>
      <c r="W15" s="114">
        <f t="shared" si="7"/>
        <v>0</v>
      </c>
      <c r="X15" s="114">
        <f t="shared" si="8"/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9"/>
        <v>0</v>
      </c>
      <c r="AR15" s="45">
        <f t="shared" si="9"/>
        <v>0</v>
      </c>
      <c r="AS15" s="45">
        <f t="shared" si="2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283">
        <v>12</v>
      </c>
      <c r="E16" s="284">
        <v>7.9294000000000002</v>
      </c>
      <c r="F16" s="284">
        <v>3848.2203341158629</v>
      </c>
      <c r="G16" s="78">
        <v>12</v>
      </c>
      <c r="H16" s="78">
        <v>5.1886999999999999</v>
      </c>
      <c r="I16" s="78">
        <v>1904.7670000000001</v>
      </c>
      <c r="J16" s="25">
        <f t="shared" si="3"/>
        <v>24</v>
      </c>
      <c r="K16" s="25">
        <f t="shared" si="4"/>
        <v>13.1181</v>
      </c>
      <c r="L16" s="25">
        <f t="shared" si="5"/>
        <v>5752.9873341158627</v>
      </c>
      <c r="M16" s="76"/>
      <c r="N16" s="76"/>
      <c r="O16" s="254"/>
      <c r="P16" s="167">
        <v>198</v>
      </c>
      <c r="Q16" s="167">
        <v>504.88319999999999</v>
      </c>
      <c r="R16" s="167">
        <v>176358.82399999999</v>
      </c>
      <c r="S16" s="40"/>
      <c r="T16" s="40"/>
      <c r="U16" s="40"/>
      <c r="V16" s="25">
        <f t="shared" si="6"/>
        <v>198</v>
      </c>
      <c r="W16" s="25">
        <f t="shared" si="7"/>
        <v>504.88319999999999</v>
      </c>
      <c r="X16" s="25">
        <f t="shared" si="8"/>
        <v>176358.82399999999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32</v>
      </c>
      <c r="AI16" s="291">
        <v>31.130400000000002</v>
      </c>
      <c r="AJ16" s="291">
        <v>14214.44</v>
      </c>
      <c r="AK16" s="291"/>
      <c r="AL16" s="291"/>
      <c r="AM16" s="291"/>
      <c r="AN16" s="291"/>
      <c r="AO16" s="291"/>
      <c r="AP16" s="291"/>
      <c r="AQ16" s="107">
        <f t="shared" si="9"/>
        <v>254</v>
      </c>
      <c r="AR16" s="107">
        <f t="shared" si="9"/>
        <v>549.13170000000002</v>
      </c>
      <c r="AS16" s="107">
        <f t="shared" si="2"/>
        <v>196326.25133411586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285" t="s">
        <v>64</v>
      </c>
      <c r="E17" s="286" t="s">
        <v>64</v>
      </c>
      <c r="F17" s="286" t="s">
        <v>64</v>
      </c>
      <c r="G17" s="79"/>
      <c r="H17" s="79"/>
      <c r="I17" s="79"/>
      <c r="J17" s="114">
        <f t="shared" si="3"/>
        <v>0</v>
      </c>
      <c r="K17" s="114">
        <f t="shared" si="4"/>
        <v>0</v>
      </c>
      <c r="L17" s="114">
        <f t="shared" si="5"/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f t="shared" si="6"/>
        <v>0</v>
      </c>
      <c r="W17" s="114">
        <f t="shared" si="7"/>
        <v>0</v>
      </c>
      <c r="X17" s="114">
        <f t="shared" si="8"/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9"/>
        <v>0</v>
      </c>
      <c r="AR17" s="45">
        <f t="shared" si="9"/>
        <v>0</v>
      </c>
      <c r="AS17" s="45">
        <f t="shared" si="2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283" t="s">
        <v>64</v>
      </c>
      <c r="E18" s="284" t="s">
        <v>64</v>
      </c>
      <c r="F18" s="284" t="s">
        <v>64</v>
      </c>
      <c r="G18" s="78"/>
      <c r="H18" s="78"/>
      <c r="I18" s="78"/>
      <c r="J18" s="25">
        <f t="shared" si="3"/>
        <v>0</v>
      </c>
      <c r="K18" s="25">
        <f t="shared" si="4"/>
        <v>0</v>
      </c>
      <c r="L18" s="25">
        <f t="shared" si="5"/>
        <v>0</v>
      </c>
      <c r="M18" s="76"/>
      <c r="N18" s="76"/>
      <c r="O18" s="254"/>
      <c r="P18" s="167">
        <v>180</v>
      </c>
      <c r="Q18" s="167">
        <v>270.30700000000002</v>
      </c>
      <c r="R18" s="167">
        <v>84221.395000000004</v>
      </c>
      <c r="S18" s="109"/>
      <c r="T18" s="40"/>
      <c r="U18" s="40"/>
      <c r="V18" s="25">
        <f t="shared" si="6"/>
        <v>180</v>
      </c>
      <c r="W18" s="25">
        <f t="shared" si="7"/>
        <v>270.30700000000002</v>
      </c>
      <c r="X18" s="25">
        <f t="shared" si="8"/>
        <v>84221.395000000004</v>
      </c>
      <c r="Y18" s="167"/>
      <c r="Z18" s="167"/>
      <c r="AA18" s="107"/>
      <c r="AB18" s="291"/>
      <c r="AC18" s="291"/>
      <c r="AD18" s="291"/>
      <c r="AE18" s="291">
        <v>119</v>
      </c>
      <c r="AF18" s="291">
        <v>7.9268799999999997</v>
      </c>
      <c r="AG18" s="291">
        <v>11327.611000000001</v>
      </c>
      <c r="AH18" s="291">
        <v>24</v>
      </c>
      <c r="AI18" s="291">
        <v>4.5228000000000002</v>
      </c>
      <c r="AJ18" s="291">
        <v>2527.23</v>
      </c>
      <c r="AK18" s="291"/>
      <c r="AL18" s="291"/>
      <c r="AM18" s="291"/>
      <c r="AN18" s="291"/>
      <c r="AO18" s="291"/>
      <c r="AP18" s="291"/>
      <c r="AQ18" s="107">
        <f t="shared" si="9"/>
        <v>323</v>
      </c>
      <c r="AR18" s="107">
        <f t="shared" si="9"/>
        <v>282.75668000000002</v>
      </c>
      <c r="AS18" s="107">
        <f t="shared" si="2"/>
        <v>98076.236000000004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285" t="s">
        <v>64</v>
      </c>
      <c r="E19" s="286" t="s">
        <v>64</v>
      </c>
      <c r="F19" s="286" t="s">
        <v>64</v>
      </c>
      <c r="G19" s="79"/>
      <c r="H19" s="79"/>
      <c r="I19" s="79"/>
      <c r="J19" s="114">
        <f t="shared" si="3"/>
        <v>0</v>
      </c>
      <c r="K19" s="114">
        <f t="shared" si="4"/>
        <v>0</v>
      </c>
      <c r="L19" s="114">
        <f t="shared" si="5"/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f t="shared" si="6"/>
        <v>0</v>
      </c>
      <c r="W19" s="114">
        <f t="shared" si="7"/>
        <v>0</v>
      </c>
      <c r="X19" s="114">
        <f t="shared" si="8"/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9"/>
        <v>0</v>
      </c>
      <c r="AR19" s="45">
        <f t="shared" si="9"/>
        <v>0</v>
      </c>
      <c r="AS19" s="45">
        <f t="shared" si="2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283" t="s">
        <v>64</v>
      </c>
      <c r="E20" s="284" t="s">
        <v>64</v>
      </c>
      <c r="F20" s="284" t="s">
        <v>64</v>
      </c>
      <c r="G20" s="78"/>
      <c r="H20" s="78"/>
      <c r="I20" s="78"/>
      <c r="J20" s="25">
        <f t="shared" si="3"/>
        <v>0</v>
      </c>
      <c r="K20" s="25">
        <f t="shared" si="4"/>
        <v>0</v>
      </c>
      <c r="L20" s="25">
        <f t="shared" si="5"/>
        <v>0</v>
      </c>
      <c r="M20" s="76"/>
      <c r="N20" s="76"/>
      <c r="O20" s="254"/>
      <c r="P20" s="167"/>
      <c r="Q20" s="167"/>
      <c r="R20" s="167"/>
      <c r="S20" s="40"/>
      <c r="T20" s="40"/>
      <c r="U20" s="40"/>
      <c r="V20" s="25">
        <f t="shared" si="6"/>
        <v>0</v>
      </c>
      <c r="W20" s="25">
        <f t="shared" si="7"/>
        <v>0</v>
      </c>
      <c r="X20" s="25">
        <f t="shared" si="8"/>
        <v>0</v>
      </c>
      <c r="Y20" s="167">
        <v>3</v>
      </c>
      <c r="Z20" s="167">
        <v>140.619</v>
      </c>
      <c r="AA20" s="107">
        <v>66289.966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9"/>
        <v>3</v>
      </c>
      <c r="AR20" s="107">
        <f t="shared" si="9"/>
        <v>140.619</v>
      </c>
      <c r="AS20" s="107">
        <f t="shared" si="2"/>
        <v>66289.966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285" t="s">
        <v>64</v>
      </c>
      <c r="E21" s="286" t="s">
        <v>64</v>
      </c>
      <c r="F21" s="286" t="s">
        <v>64</v>
      </c>
      <c r="G21" s="79"/>
      <c r="H21" s="79"/>
      <c r="I21" s="79"/>
      <c r="J21" s="114">
        <f t="shared" si="3"/>
        <v>0</v>
      </c>
      <c r="K21" s="114">
        <f t="shared" si="4"/>
        <v>0</v>
      </c>
      <c r="L21" s="114">
        <f t="shared" si="5"/>
        <v>0</v>
      </c>
      <c r="M21" s="77">
        <v>14</v>
      </c>
      <c r="N21" s="77">
        <v>509.822</v>
      </c>
      <c r="O21" s="255">
        <v>207338.171</v>
      </c>
      <c r="P21" s="210"/>
      <c r="Q21" s="210"/>
      <c r="R21" s="210"/>
      <c r="S21" s="41"/>
      <c r="T21" s="41"/>
      <c r="U21" s="41"/>
      <c r="V21" s="114">
        <f t="shared" si="6"/>
        <v>0</v>
      </c>
      <c r="W21" s="114">
        <f t="shared" si="7"/>
        <v>0</v>
      </c>
      <c r="X21" s="114">
        <f t="shared" si="8"/>
        <v>0</v>
      </c>
      <c r="Y21" s="210">
        <v>2</v>
      </c>
      <c r="Z21" s="210">
        <v>111.371</v>
      </c>
      <c r="AA21" s="108">
        <v>54726.542999999998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9"/>
        <v>16</v>
      </c>
      <c r="AR21" s="45">
        <f t="shared" si="9"/>
        <v>621.19299999999998</v>
      </c>
      <c r="AS21" s="45">
        <f t="shared" si="2"/>
        <v>262064.71400000001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283" t="s">
        <v>64</v>
      </c>
      <c r="E22" s="284" t="s">
        <v>64</v>
      </c>
      <c r="F22" s="284" t="s">
        <v>64</v>
      </c>
      <c r="G22" s="78"/>
      <c r="H22" s="78"/>
      <c r="I22" s="78"/>
      <c r="J22" s="25">
        <f t="shared" si="3"/>
        <v>0</v>
      </c>
      <c r="K22" s="25">
        <f t="shared" si="4"/>
        <v>0</v>
      </c>
      <c r="L22" s="25">
        <f t="shared" si="5"/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f t="shared" si="6"/>
        <v>0</v>
      </c>
      <c r="W22" s="25">
        <f t="shared" si="7"/>
        <v>0</v>
      </c>
      <c r="X22" s="25">
        <f t="shared" si="8"/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9"/>
        <v>0</v>
      </c>
      <c r="AR22" s="107">
        <f t="shared" si="9"/>
        <v>0</v>
      </c>
      <c r="AS22" s="107">
        <f t="shared" si="9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285" t="s">
        <v>64</v>
      </c>
      <c r="E23" s="286" t="s">
        <v>64</v>
      </c>
      <c r="F23" s="286" t="s">
        <v>64</v>
      </c>
      <c r="G23" s="79"/>
      <c r="H23" s="79"/>
      <c r="I23" s="79"/>
      <c r="J23" s="114">
        <f t="shared" si="3"/>
        <v>0</v>
      </c>
      <c r="K23" s="114">
        <f t="shared" si="4"/>
        <v>0</v>
      </c>
      <c r="L23" s="114">
        <f t="shared" si="5"/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f t="shared" si="6"/>
        <v>0</v>
      </c>
      <c r="W23" s="114">
        <f t="shared" si="7"/>
        <v>0</v>
      </c>
      <c r="X23" s="114">
        <f t="shared" si="8"/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9"/>
        <v>0</v>
      </c>
      <c r="AR23" s="45">
        <f t="shared" si="9"/>
        <v>0</v>
      </c>
      <c r="AS23" s="45">
        <f t="shared" si="9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283" t="s">
        <v>64</v>
      </c>
      <c r="E24" s="284" t="s">
        <v>64</v>
      </c>
      <c r="F24" s="284" t="s">
        <v>64</v>
      </c>
      <c r="G24" s="78"/>
      <c r="H24" s="78"/>
      <c r="I24" s="78"/>
      <c r="J24" s="25">
        <f t="shared" si="3"/>
        <v>0</v>
      </c>
      <c r="K24" s="25">
        <f t="shared" si="4"/>
        <v>0</v>
      </c>
      <c r="L24" s="25">
        <f t="shared" si="5"/>
        <v>0</v>
      </c>
      <c r="M24" s="76">
        <v>19</v>
      </c>
      <c r="N24" s="76">
        <v>139.9778</v>
      </c>
      <c r="O24" s="254">
        <v>37996.906999999999</v>
      </c>
      <c r="P24" s="167"/>
      <c r="Q24" s="167"/>
      <c r="R24" s="167"/>
      <c r="S24" s="40"/>
      <c r="T24" s="40"/>
      <c r="U24" s="40"/>
      <c r="V24" s="25">
        <f t="shared" si="6"/>
        <v>0</v>
      </c>
      <c r="W24" s="25">
        <f t="shared" si="7"/>
        <v>0</v>
      </c>
      <c r="X24" s="25">
        <f t="shared" si="8"/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9"/>
        <v>19</v>
      </c>
      <c r="AR24" s="107">
        <f t="shared" si="9"/>
        <v>139.9778</v>
      </c>
      <c r="AS24" s="107">
        <f t="shared" si="9"/>
        <v>37996.906999999999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285" t="s">
        <v>64</v>
      </c>
      <c r="E25" s="286" t="s">
        <v>64</v>
      </c>
      <c r="F25" s="286" t="s">
        <v>64</v>
      </c>
      <c r="G25" s="79"/>
      <c r="H25" s="79"/>
      <c r="I25" s="79"/>
      <c r="J25" s="114">
        <f t="shared" si="3"/>
        <v>0</v>
      </c>
      <c r="K25" s="114">
        <f t="shared" si="4"/>
        <v>0</v>
      </c>
      <c r="L25" s="114">
        <f t="shared" si="5"/>
        <v>0</v>
      </c>
      <c r="M25" s="77">
        <v>23</v>
      </c>
      <c r="N25" s="77">
        <v>199.00360000000001</v>
      </c>
      <c r="O25" s="255">
        <v>48370.49</v>
      </c>
      <c r="P25" s="210"/>
      <c r="Q25" s="210"/>
      <c r="R25" s="210"/>
      <c r="S25" s="41"/>
      <c r="T25" s="41"/>
      <c r="U25" s="41"/>
      <c r="V25" s="114">
        <f t="shared" si="6"/>
        <v>0</v>
      </c>
      <c r="W25" s="114">
        <f t="shared" si="7"/>
        <v>0</v>
      </c>
      <c r="X25" s="114">
        <f t="shared" si="8"/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9"/>
        <v>23</v>
      </c>
      <c r="AR25" s="45">
        <f t="shared" si="9"/>
        <v>199.00360000000001</v>
      </c>
      <c r="AS25" s="45">
        <f t="shared" si="9"/>
        <v>48370.49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283" t="s">
        <v>64</v>
      </c>
      <c r="E26" s="284" t="s">
        <v>64</v>
      </c>
      <c r="F26" s="284" t="s">
        <v>64</v>
      </c>
      <c r="G26" s="78"/>
      <c r="H26" s="78"/>
      <c r="I26" s="78"/>
      <c r="J26" s="25">
        <f t="shared" si="3"/>
        <v>0</v>
      </c>
      <c r="K26" s="25">
        <f t="shared" si="4"/>
        <v>0</v>
      </c>
      <c r="L26" s="25">
        <f t="shared" si="5"/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f t="shared" si="6"/>
        <v>0</v>
      </c>
      <c r="W26" s="25">
        <f t="shared" si="7"/>
        <v>0</v>
      </c>
      <c r="X26" s="25">
        <f t="shared" si="8"/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9"/>
        <v>0</v>
      </c>
      <c r="AR26" s="107">
        <f t="shared" si="9"/>
        <v>0</v>
      </c>
      <c r="AS26" s="107">
        <f t="shared" si="9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285" t="s">
        <v>64</v>
      </c>
      <c r="E27" s="286" t="s">
        <v>64</v>
      </c>
      <c r="F27" s="286" t="s">
        <v>64</v>
      </c>
      <c r="G27" s="79"/>
      <c r="H27" s="79"/>
      <c r="I27" s="79"/>
      <c r="J27" s="114">
        <f t="shared" si="3"/>
        <v>0</v>
      </c>
      <c r="K27" s="114">
        <f t="shared" si="4"/>
        <v>0</v>
      </c>
      <c r="L27" s="114">
        <f t="shared" si="5"/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f t="shared" si="6"/>
        <v>0</v>
      </c>
      <c r="W27" s="114">
        <f t="shared" si="7"/>
        <v>0</v>
      </c>
      <c r="X27" s="114">
        <f t="shared" si="8"/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9"/>
        <v>0</v>
      </c>
      <c r="AR27" s="45">
        <f t="shared" si="9"/>
        <v>0</v>
      </c>
      <c r="AS27" s="45">
        <f t="shared" si="9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283" t="s">
        <v>64</v>
      </c>
      <c r="E28" s="284" t="s">
        <v>64</v>
      </c>
      <c r="F28" s="284" t="s">
        <v>64</v>
      </c>
      <c r="G28" s="78"/>
      <c r="H28" s="78"/>
      <c r="I28" s="78"/>
      <c r="J28" s="25">
        <f t="shared" si="3"/>
        <v>0</v>
      </c>
      <c r="K28" s="25">
        <f t="shared" si="4"/>
        <v>0</v>
      </c>
      <c r="L28" s="25">
        <f t="shared" si="5"/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f t="shared" si="6"/>
        <v>0</v>
      </c>
      <c r="W28" s="25">
        <f t="shared" si="7"/>
        <v>0</v>
      </c>
      <c r="X28" s="25">
        <f t="shared" si="8"/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9"/>
        <v>0</v>
      </c>
      <c r="AR28" s="107">
        <f t="shared" si="9"/>
        <v>0</v>
      </c>
      <c r="AS28" s="107">
        <f t="shared" si="9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285" t="s">
        <v>64</v>
      </c>
      <c r="E29" s="286" t="s">
        <v>64</v>
      </c>
      <c r="F29" s="286" t="s">
        <v>64</v>
      </c>
      <c r="G29" s="79"/>
      <c r="H29" s="79"/>
      <c r="I29" s="79"/>
      <c r="J29" s="114">
        <f t="shared" si="3"/>
        <v>0</v>
      </c>
      <c r="K29" s="114">
        <f t="shared" si="4"/>
        <v>0</v>
      </c>
      <c r="L29" s="114">
        <f t="shared" si="5"/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f t="shared" si="6"/>
        <v>0</v>
      </c>
      <c r="W29" s="114">
        <f t="shared" si="7"/>
        <v>0</v>
      </c>
      <c r="X29" s="114">
        <f t="shared" si="8"/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9"/>
        <v>0</v>
      </c>
      <c r="AR29" s="45">
        <f t="shared" si="9"/>
        <v>0</v>
      </c>
      <c r="AS29" s="45">
        <f t="shared" si="9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283">
        <v>12</v>
      </c>
      <c r="E30" s="284">
        <v>1.1455</v>
      </c>
      <c r="F30" s="284">
        <v>1943.7040669261378</v>
      </c>
      <c r="G30" s="78">
        <v>24</v>
      </c>
      <c r="H30" s="78">
        <v>2.9352</v>
      </c>
      <c r="I30" s="78">
        <v>4086.9720000000002</v>
      </c>
      <c r="J30" s="25">
        <f t="shared" si="3"/>
        <v>36</v>
      </c>
      <c r="K30" s="25">
        <f t="shared" si="4"/>
        <v>4.0807000000000002</v>
      </c>
      <c r="L30" s="25">
        <f t="shared" si="5"/>
        <v>6030.6760669261384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f t="shared" si="6"/>
        <v>0</v>
      </c>
      <c r="W30" s="25">
        <f t="shared" si="7"/>
        <v>0</v>
      </c>
      <c r="X30" s="25">
        <f t="shared" si="8"/>
        <v>0</v>
      </c>
      <c r="Y30" s="167">
        <v>15</v>
      </c>
      <c r="Z30" s="167">
        <v>2.5628000000000002</v>
      </c>
      <c r="AA30" s="107">
        <v>1895.83</v>
      </c>
      <c r="AB30" s="291">
        <v>898</v>
      </c>
      <c r="AC30" s="291">
        <v>61.592799999999997</v>
      </c>
      <c r="AD30" s="291">
        <v>41392.375</v>
      </c>
      <c r="AE30" s="291"/>
      <c r="AF30" s="291"/>
      <c r="AG30" s="291"/>
      <c r="AH30" s="291">
        <v>145</v>
      </c>
      <c r="AI30" s="291">
        <v>28.715499999999999</v>
      </c>
      <c r="AJ30" s="291">
        <v>18039.611000000001</v>
      </c>
      <c r="AK30" s="291">
        <v>67</v>
      </c>
      <c r="AL30" s="291">
        <v>2.8580000000000001</v>
      </c>
      <c r="AM30" s="291">
        <v>2873.3159999999998</v>
      </c>
      <c r="AN30" s="291">
        <v>416</v>
      </c>
      <c r="AO30" s="291">
        <v>41.034500000000001</v>
      </c>
      <c r="AP30" s="291">
        <v>32225.871999999999</v>
      </c>
      <c r="AQ30" s="107">
        <f t="shared" si="9"/>
        <v>1577</v>
      </c>
      <c r="AR30" s="107">
        <f t="shared" si="9"/>
        <v>140.8443</v>
      </c>
      <c r="AS30" s="107">
        <f t="shared" si="9"/>
        <v>102457.68006692614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285" t="s">
        <v>64</v>
      </c>
      <c r="E31" s="286" t="s">
        <v>64</v>
      </c>
      <c r="F31" s="286" t="s">
        <v>64</v>
      </c>
      <c r="G31" s="79"/>
      <c r="H31" s="79"/>
      <c r="I31" s="79"/>
      <c r="J31" s="114">
        <f t="shared" si="3"/>
        <v>0</v>
      </c>
      <c r="K31" s="114">
        <f t="shared" si="4"/>
        <v>0</v>
      </c>
      <c r="L31" s="114">
        <f t="shared" si="5"/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f t="shared" si="6"/>
        <v>0</v>
      </c>
      <c r="W31" s="114">
        <f t="shared" si="7"/>
        <v>0</v>
      </c>
      <c r="X31" s="114">
        <f t="shared" si="8"/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9"/>
        <v>0</v>
      </c>
      <c r="AR31" s="45">
        <f t="shared" si="9"/>
        <v>0</v>
      </c>
      <c r="AS31" s="45">
        <f t="shared" si="9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283" t="s">
        <v>64</v>
      </c>
      <c r="E32" s="284" t="s">
        <v>64</v>
      </c>
      <c r="F32" s="284" t="s">
        <v>64</v>
      </c>
      <c r="G32" s="78"/>
      <c r="H32" s="78"/>
      <c r="I32" s="78"/>
      <c r="J32" s="25">
        <f t="shared" si="3"/>
        <v>0</v>
      </c>
      <c r="K32" s="25">
        <f t="shared" si="4"/>
        <v>0</v>
      </c>
      <c r="L32" s="25">
        <f t="shared" si="5"/>
        <v>0</v>
      </c>
      <c r="M32" s="76">
        <v>125</v>
      </c>
      <c r="N32" s="76">
        <v>265.99599999999998</v>
      </c>
      <c r="O32" s="254">
        <v>34117.008000000002</v>
      </c>
      <c r="P32" s="167">
        <v>168</v>
      </c>
      <c r="Q32" s="167">
        <v>1684.7526</v>
      </c>
      <c r="R32" s="167">
        <v>264308.45299999998</v>
      </c>
      <c r="S32" s="40"/>
      <c r="T32" s="40"/>
      <c r="U32" s="40"/>
      <c r="V32" s="25">
        <f t="shared" si="6"/>
        <v>168</v>
      </c>
      <c r="W32" s="25">
        <f t="shared" si="7"/>
        <v>1684.7526</v>
      </c>
      <c r="X32" s="25">
        <f t="shared" si="8"/>
        <v>264308.45299999998</v>
      </c>
      <c r="Y32" s="167">
        <v>165</v>
      </c>
      <c r="Z32" s="167">
        <v>507.07010000000002</v>
      </c>
      <c r="AA32" s="107">
        <v>89830.032999999996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f t="shared" si="9"/>
        <v>458</v>
      </c>
      <c r="AR32" s="107">
        <f t="shared" si="9"/>
        <v>2457.8186999999998</v>
      </c>
      <c r="AS32" s="107">
        <f t="shared" si="9"/>
        <v>388255.49400000001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285" t="s">
        <v>64</v>
      </c>
      <c r="E33" s="286" t="s">
        <v>64</v>
      </c>
      <c r="F33" s="286" t="s">
        <v>64</v>
      </c>
      <c r="G33" s="79"/>
      <c r="H33" s="79"/>
      <c r="I33" s="79"/>
      <c r="J33" s="114">
        <f t="shared" si="3"/>
        <v>0</v>
      </c>
      <c r="K33" s="114">
        <f t="shared" si="4"/>
        <v>0</v>
      </c>
      <c r="L33" s="114">
        <f t="shared" si="5"/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f t="shared" si="6"/>
        <v>0</v>
      </c>
      <c r="W33" s="114">
        <f t="shared" si="7"/>
        <v>0</v>
      </c>
      <c r="X33" s="114">
        <f t="shared" si="8"/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9"/>
        <v>0</v>
      </c>
      <c r="AR33" s="45">
        <f t="shared" si="9"/>
        <v>0</v>
      </c>
      <c r="AS33" s="45">
        <f t="shared" si="9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283" t="s">
        <v>64</v>
      </c>
      <c r="E34" s="284" t="s">
        <v>64</v>
      </c>
      <c r="F34" s="284" t="s">
        <v>64</v>
      </c>
      <c r="G34" s="78"/>
      <c r="H34" s="78"/>
      <c r="I34" s="78"/>
      <c r="J34" s="25">
        <f t="shared" si="3"/>
        <v>0</v>
      </c>
      <c r="K34" s="25">
        <f t="shared" si="4"/>
        <v>0</v>
      </c>
      <c r="L34" s="25">
        <f t="shared" si="5"/>
        <v>0</v>
      </c>
      <c r="M34" s="76">
        <v>133</v>
      </c>
      <c r="N34" s="76">
        <v>72.970100000000002</v>
      </c>
      <c r="O34" s="254">
        <v>13963.46</v>
      </c>
      <c r="P34" s="167"/>
      <c r="Q34" s="167"/>
      <c r="R34" s="167"/>
      <c r="S34" s="40"/>
      <c r="T34" s="40"/>
      <c r="U34" s="40"/>
      <c r="V34" s="25">
        <f t="shared" si="6"/>
        <v>0</v>
      </c>
      <c r="W34" s="25">
        <f t="shared" si="7"/>
        <v>0</v>
      </c>
      <c r="X34" s="25">
        <f t="shared" si="8"/>
        <v>0</v>
      </c>
      <c r="Y34" s="167"/>
      <c r="Z34" s="167"/>
      <c r="AA34" s="107"/>
      <c r="AB34" s="291">
        <v>278</v>
      </c>
      <c r="AC34" s="291">
        <v>117.7548</v>
      </c>
      <c r="AD34" s="291">
        <v>18255.451000000001</v>
      </c>
      <c r="AE34" s="291"/>
      <c r="AF34" s="291"/>
      <c r="AG34" s="291"/>
      <c r="AH34" s="291">
        <v>7</v>
      </c>
      <c r="AI34" s="291">
        <v>1.2718</v>
      </c>
      <c r="AJ34" s="291">
        <v>778.245</v>
      </c>
      <c r="AK34" s="291"/>
      <c r="AL34" s="291"/>
      <c r="AM34" s="291"/>
      <c r="AN34" s="291">
        <v>6</v>
      </c>
      <c r="AO34" s="291">
        <v>0.19009999999999999</v>
      </c>
      <c r="AP34" s="291">
        <v>56.201999999999998</v>
      </c>
      <c r="AQ34" s="107">
        <f t="shared" si="9"/>
        <v>424</v>
      </c>
      <c r="AR34" s="107">
        <f t="shared" si="9"/>
        <v>192.18680000000001</v>
      </c>
      <c r="AS34" s="107">
        <f t="shared" si="9"/>
        <v>33053.358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285" t="s">
        <v>64</v>
      </c>
      <c r="E35" s="286" t="s">
        <v>64</v>
      </c>
      <c r="F35" s="286" t="s">
        <v>64</v>
      </c>
      <c r="G35" s="79"/>
      <c r="H35" s="79"/>
      <c r="I35" s="79"/>
      <c r="J35" s="114">
        <f t="shared" si="3"/>
        <v>0</v>
      </c>
      <c r="K35" s="114">
        <f t="shared" si="4"/>
        <v>0</v>
      </c>
      <c r="L35" s="114">
        <f t="shared" si="5"/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f t="shared" si="6"/>
        <v>0</v>
      </c>
      <c r="W35" s="114">
        <f t="shared" si="7"/>
        <v>0</v>
      </c>
      <c r="X35" s="114">
        <f t="shared" si="8"/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9"/>
        <v>0</v>
      </c>
      <c r="AR35" s="45">
        <f t="shared" si="9"/>
        <v>0</v>
      </c>
      <c r="AS35" s="45">
        <f t="shared" si="9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283" t="s">
        <v>64</v>
      </c>
      <c r="E36" s="284" t="s">
        <v>64</v>
      </c>
      <c r="F36" s="284" t="s">
        <v>64</v>
      </c>
      <c r="G36" s="78"/>
      <c r="H36" s="78"/>
      <c r="I36" s="78"/>
      <c r="J36" s="25">
        <f t="shared" si="3"/>
        <v>0</v>
      </c>
      <c r="K36" s="25">
        <f t="shared" si="4"/>
        <v>0</v>
      </c>
      <c r="L36" s="25">
        <f t="shared" si="5"/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f t="shared" si="6"/>
        <v>0</v>
      </c>
      <c r="W36" s="25">
        <f t="shared" si="7"/>
        <v>0</v>
      </c>
      <c r="X36" s="25">
        <f t="shared" si="8"/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9"/>
        <v>0</v>
      </c>
      <c r="AR36" s="107">
        <f t="shared" si="9"/>
        <v>0</v>
      </c>
      <c r="AS36" s="107">
        <f t="shared" si="9"/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285" t="s">
        <v>64</v>
      </c>
      <c r="E37" s="286" t="s">
        <v>64</v>
      </c>
      <c r="F37" s="286" t="s">
        <v>64</v>
      </c>
      <c r="G37" s="79"/>
      <c r="H37" s="79"/>
      <c r="I37" s="79"/>
      <c r="J37" s="114">
        <f t="shared" si="3"/>
        <v>0</v>
      </c>
      <c r="K37" s="114">
        <f t="shared" si="4"/>
        <v>0</v>
      </c>
      <c r="L37" s="114">
        <f t="shared" si="5"/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f t="shared" si="6"/>
        <v>0</v>
      </c>
      <c r="W37" s="114">
        <f t="shared" si="7"/>
        <v>0</v>
      </c>
      <c r="X37" s="114">
        <f t="shared" si="8"/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9"/>
        <v>0</v>
      </c>
      <c r="AR37" s="45">
        <f t="shared" si="9"/>
        <v>0</v>
      </c>
      <c r="AS37" s="45">
        <f t="shared" si="9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283">
        <v>19</v>
      </c>
      <c r="E38" s="284">
        <v>0.81869999999999998</v>
      </c>
      <c r="F38" s="284">
        <v>304.12799795435552</v>
      </c>
      <c r="G38" s="78"/>
      <c r="H38" s="78"/>
      <c r="I38" s="78"/>
      <c r="J38" s="25">
        <f t="shared" si="3"/>
        <v>19</v>
      </c>
      <c r="K38" s="25">
        <f t="shared" si="4"/>
        <v>0.81869999999999998</v>
      </c>
      <c r="L38" s="25">
        <f t="shared" si="5"/>
        <v>304.12799795435552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f t="shared" si="6"/>
        <v>0</v>
      </c>
      <c r="W38" s="25">
        <f t="shared" si="7"/>
        <v>0</v>
      </c>
      <c r="X38" s="25">
        <f t="shared" si="8"/>
        <v>0</v>
      </c>
      <c r="Y38" s="167"/>
      <c r="Z38" s="167"/>
      <c r="AA38" s="107"/>
      <c r="AB38" s="291">
        <v>127</v>
      </c>
      <c r="AC38" s="291">
        <v>7.6105</v>
      </c>
      <c r="AD38" s="291">
        <v>4158.0690000000004</v>
      </c>
      <c r="AE38" s="291">
        <v>56</v>
      </c>
      <c r="AF38" s="291">
        <v>21.263400000000001</v>
      </c>
      <c r="AG38" s="291">
        <v>8969.7610000000004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9"/>
        <v>202</v>
      </c>
      <c r="AR38" s="107">
        <f t="shared" si="9"/>
        <v>29.692599999999999</v>
      </c>
      <c r="AS38" s="107">
        <f t="shared" si="9"/>
        <v>13431.957997954356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285" t="s">
        <v>64</v>
      </c>
      <c r="E39" s="286" t="s">
        <v>64</v>
      </c>
      <c r="F39" s="286" t="s">
        <v>64</v>
      </c>
      <c r="G39" s="79"/>
      <c r="H39" s="79"/>
      <c r="I39" s="79"/>
      <c r="J39" s="114">
        <f t="shared" si="3"/>
        <v>0</v>
      </c>
      <c r="K39" s="114">
        <f t="shared" si="4"/>
        <v>0</v>
      </c>
      <c r="L39" s="114">
        <f t="shared" si="5"/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f t="shared" si="6"/>
        <v>0</v>
      </c>
      <c r="W39" s="114">
        <f t="shared" si="7"/>
        <v>0</v>
      </c>
      <c r="X39" s="114">
        <f t="shared" si="8"/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9"/>
        <v>0</v>
      </c>
      <c r="AR39" s="45">
        <f t="shared" si="9"/>
        <v>0</v>
      </c>
      <c r="AS39" s="45">
        <f t="shared" si="9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283" t="s">
        <v>64</v>
      </c>
      <c r="E40" s="284" t="s">
        <v>64</v>
      </c>
      <c r="F40" s="284" t="s">
        <v>64</v>
      </c>
      <c r="G40" s="78"/>
      <c r="H40" s="78"/>
      <c r="I40" s="78"/>
      <c r="J40" s="25">
        <f t="shared" si="3"/>
        <v>0</v>
      </c>
      <c r="K40" s="25">
        <f t="shared" si="4"/>
        <v>0</v>
      </c>
      <c r="L40" s="25">
        <f t="shared" si="5"/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f t="shared" si="6"/>
        <v>0</v>
      </c>
      <c r="W40" s="25">
        <f t="shared" si="7"/>
        <v>0</v>
      </c>
      <c r="X40" s="25">
        <f t="shared" si="8"/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9"/>
        <v>0</v>
      </c>
      <c r="AR40" s="107">
        <f t="shared" si="9"/>
        <v>0</v>
      </c>
      <c r="AS40" s="107">
        <f t="shared" si="9"/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285" t="s">
        <v>64</v>
      </c>
      <c r="E41" s="286" t="s">
        <v>64</v>
      </c>
      <c r="F41" s="286" t="s">
        <v>64</v>
      </c>
      <c r="G41" s="79"/>
      <c r="H41" s="79"/>
      <c r="I41" s="79"/>
      <c r="J41" s="114">
        <f t="shared" si="3"/>
        <v>0</v>
      </c>
      <c r="K41" s="114">
        <f t="shared" si="4"/>
        <v>0</v>
      </c>
      <c r="L41" s="114">
        <f t="shared" si="5"/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f t="shared" si="6"/>
        <v>0</v>
      </c>
      <c r="W41" s="114">
        <f t="shared" si="7"/>
        <v>0</v>
      </c>
      <c r="X41" s="114">
        <f t="shared" si="8"/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9"/>
        <v>0</v>
      </c>
      <c r="AR41" s="45">
        <f t="shared" si="9"/>
        <v>0</v>
      </c>
      <c r="AS41" s="45">
        <f t="shared" si="9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283" t="s">
        <v>64</v>
      </c>
      <c r="E42" s="284" t="s">
        <v>64</v>
      </c>
      <c r="F42" s="284" t="s">
        <v>64</v>
      </c>
      <c r="G42" s="78">
        <v>1</v>
      </c>
      <c r="H42" s="78">
        <v>6.6345999999999998</v>
      </c>
      <c r="I42" s="78">
        <v>3514.46</v>
      </c>
      <c r="J42" s="25">
        <f t="shared" si="3"/>
        <v>1</v>
      </c>
      <c r="K42" s="25">
        <f t="shared" si="4"/>
        <v>6.6345999999999998</v>
      </c>
      <c r="L42" s="25">
        <f t="shared" si="5"/>
        <v>3514.46</v>
      </c>
      <c r="M42" s="76">
        <v>12</v>
      </c>
      <c r="N42" s="76">
        <v>539.26800000000003</v>
      </c>
      <c r="O42" s="254">
        <v>172452.451</v>
      </c>
      <c r="P42" s="167"/>
      <c r="Q42" s="167"/>
      <c r="R42" s="167"/>
      <c r="S42" s="109"/>
      <c r="T42" s="40"/>
      <c r="U42" s="40"/>
      <c r="V42" s="25">
        <f t="shared" si="6"/>
        <v>0</v>
      </c>
      <c r="W42" s="25">
        <f t="shared" si="7"/>
        <v>0</v>
      </c>
      <c r="X42" s="25">
        <f t="shared" si="8"/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9"/>
        <v>13</v>
      </c>
      <c r="AR42" s="107">
        <f t="shared" si="9"/>
        <v>545.90260000000001</v>
      </c>
      <c r="AS42" s="107">
        <f t="shared" si="9"/>
        <v>175966.91099999999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285">
        <v>34</v>
      </c>
      <c r="E43" s="286">
        <v>220.8972</v>
      </c>
      <c r="F43" s="286">
        <v>214748.85203554301</v>
      </c>
      <c r="G43" s="79">
        <v>24</v>
      </c>
      <c r="H43" s="79">
        <v>171.3</v>
      </c>
      <c r="I43" s="79">
        <v>145579.448</v>
      </c>
      <c r="J43" s="114">
        <f t="shared" si="3"/>
        <v>58</v>
      </c>
      <c r="K43" s="114">
        <f t="shared" si="4"/>
        <v>392.19720000000001</v>
      </c>
      <c r="L43" s="114">
        <f t="shared" si="5"/>
        <v>360328.30003554304</v>
      </c>
      <c r="M43" s="77">
        <v>24</v>
      </c>
      <c r="N43" s="77">
        <v>208.2773</v>
      </c>
      <c r="O43" s="255">
        <v>48107.73</v>
      </c>
      <c r="P43" s="210"/>
      <c r="Q43" s="210"/>
      <c r="R43" s="210"/>
      <c r="S43" s="41"/>
      <c r="T43" s="41"/>
      <c r="U43" s="41"/>
      <c r="V43" s="114">
        <f t="shared" si="6"/>
        <v>0</v>
      </c>
      <c r="W43" s="114">
        <f t="shared" si="7"/>
        <v>0</v>
      </c>
      <c r="X43" s="114">
        <f t="shared" si="8"/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9"/>
        <v>82</v>
      </c>
      <c r="AR43" s="45">
        <f t="shared" si="9"/>
        <v>600.47450000000003</v>
      </c>
      <c r="AS43" s="45">
        <f t="shared" si="9"/>
        <v>408436.03003554302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283" t="s">
        <v>64</v>
      </c>
      <c r="E44" s="284" t="s">
        <v>64</v>
      </c>
      <c r="F44" s="284" t="s">
        <v>64</v>
      </c>
      <c r="G44" s="78"/>
      <c r="H44" s="78"/>
      <c r="I44" s="78"/>
      <c r="J44" s="25">
        <f t="shared" si="3"/>
        <v>0</v>
      </c>
      <c r="K44" s="25">
        <f t="shared" si="4"/>
        <v>0</v>
      </c>
      <c r="L44" s="25">
        <f t="shared" si="5"/>
        <v>0</v>
      </c>
      <c r="M44" s="76">
        <v>3</v>
      </c>
      <c r="N44" s="76">
        <v>0.2011</v>
      </c>
      <c r="O44" s="254">
        <v>55.25</v>
      </c>
      <c r="P44" s="167"/>
      <c r="Q44" s="167"/>
      <c r="R44" s="167"/>
      <c r="S44" s="40"/>
      <c r="T44" s="40"/>
      <c r="U44" s="40"/>
      <c r="V44" s="25">
        <f t="shared" si="6"/>
        <v>0</v>
      </c>
      <c r="W44" s="25">
        <f t="shared" si="7"/>
        <v>0</v>
      </c>
      <c r="X44" s="25">
        <f t="shared" si="8"/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9"/>
        <v>3</v>
      </c>
      <c r="AR44" s="107">
        <f t="shared" si="9"/>
        <v>0.2011</v>
      </c>
      <c r="AS44" s="107">
        <f t="shared" si="9"/>
        <v>55.25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285" t="s">
        <v>64</v>
      </c>
      <c r="E45" s="286" t="s">
        <v>64</v>
      </c>
      <c r="F45" s="286" t="s">
        <v>64</v>
      </c>
      <c r="G45" s="79"/>
      <c r="H45" s="79"/>
      <c r="I45" s="79"/>
      <c r="J45" s="114">
        <f t="shared" si="3"/>
        <v>0</v>
      </c>
      <c r="K45" s="114">
        <f t="shared" si="4"/>
        <v>0</v>
      </c>
      <c r="L45" s="114">
        <f t="shared" si="5"/>
        <v>0</v>
      </c>
      <c r="M45" s="77"/>
      <c r="N45" s="77"/>
      <c r="O45" s="255"/>
      <c r="P45" s="210"/>
      <c r="Q45" s="210"/>
      <c r="R45" s="210"/>
      <c r="S45" s="41"/>
      <c r="T45" s="41"/>
      <c r="U45" s="41"/>
      <c r="V45" s="114">
        <f t="shared" si="6"/>
        <v>0</v>
      </c>
      <c r="W45" s="114">
        <f t="shared" si="7"/>
        <v>0</v>
      </c>
      <c r="X45" s="114">
        <f t="shared" si="8"/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9"/>
        <v>0</v>
      </c>
      <c r="AR45" s="45">
        <f t="shared" si="9"/>
        <v>0</v>
      </c>
      <c r="AS45" s="45">
        <f t="shared" si="9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283" t="s">
        <v>64</v>
      </c>
      <c r="E46" s="284" t="s">
        <v>64</v>
      </c>
      <c r="F46" s="284" t="s">
        <v>64</v>
      </c>
      <c r="G46" s="78"/>
      <c r="H46" s="78"/>
      <c r="I46" s="78"/>
      <c r="J46" s="25">
        <f t="shared" si="3"/>
        <v>0</v>
      </c>
      <c r="K46" s="25">
        <f t="shared" si="4"/>
        <v>0</v>
      </c>
      <c r="L46" s="25">
        <f t="shared" si="5"/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f t="shared" si="6"/>
        <v>0</v>
      </c>
      <c r="W46" s="25">
        <f t="shared" si="7"/>
        <v>0</v>
      </c>
      <c r="X46" s="25">
        <f t="shared" si="8"/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>
        <v>1</v>
      </c>
      <c r="AL46" s="291">
        <v>4.0000000000000001E-3</v>
      </c>
      <c r="AM46" s="291">
        <v>5.4</v>
      </c>
      <c r="AN46" s="291"/>
      <c r="AO46" s="291"/>
      <c r="AP46" s="291"/>
      <c r="AQ46" s="107">
        <f t="shared" si="9"/>
        <v>1</v>
      </c>
      <c r="AR46" s="107">
        <f t="shared" si="9"/>
        <v>4.0000000000000001E-3</v>
      </c>
      <c r="AS46" s="107">
        <f t="shared" si="9"/>
        <v>5.4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285" t="s">
        <v>64</v>
      </c>
      <c r="E47" s="286" t="s">
        <v>64</v>
      </c>
      <c r="F47" s="286" t="s">
        <v>64</v>
      </c>
      <c r="G47" s="79"/>
      <c r="H47" s="79"/>
      <c r="I47" s="79"/>
      <c r="J47" s="114">
        <f t="shared" si="3"/>
        <v>0</v>
      </c>
      <c r="K47" s="114">
        <f t="shared" si="4"/>
        <v>0</v>
      </c>
      <c r="L47" s="114">
        <f t="shared" si="5"/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f t="shared" si="6"/>
        <v>0</v>
      </c>
      <c r="W47" s="114">
        <f t="shared" si="7"/>
        <v>0</v>
      </c>
      <c r="X47" s="114">
        <f t="shared" si="8"/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9"/>
        <v>0</v>
      </c>
      <c r="AR47" s="45">
        <f t="shared" si="9"/>
        <v>0</v>
      </c>
      <c r="AS47" s="45">
        <f t="shared" si="9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283" t="s">
        <v>64</v>
      </c>
      <c r="E48" s="284" t="s">
        <v>64</v>
      </c>
      <c r="F48" s="284" t="s">
        <v>64</v>
      </c>
      <c r="G48" s="78"/>
      <c r="H48" s="78"/>
      <c r="I48" s="78"/>
      <c r="J48" s="25">
        <f t="shared" si="3"/>
        <v>0</v>
      </c>
      <c r="K48" s="25">
        <f t="shared" si="4"/>
        <v>0</v>
      </c>
      <c r="L48" s="25">
        <f t="shared" si="5"/>
        <v>0</v>
      </c>
      <c r="M48" s="76">
        <v>30</v>
      </c>
      <c r="N48" s="76">
        <v>3.1520000000000001</v>
      </c>
      <c r="O48" s="254">
        <v>2146.7069999999999</v>
      </c>
      <c r="P48" s="167">
        <v>8</v>
      </c>
      <c r="Q48" s="167">
        <v>0.86</v>
      </c>
      <c r="R48" s="167">
        <v>610.41600000000005</v>
      </c>
      <c r="S48" s="110"/>
      <c r="T48" s="40"/>
      <c r="U48" s="40"/>
      <c r="V48" s="25">
        <f t="shared" si="6"/>
        <v>8</v>
      </c>
      <c r="W48" s="25">
        <f t="shared" si="7"/>
        <v>0.86</v>
      </c>
      <c r="X48" s="25">
        <f t="shared" si="8"/>
        <v>610.41600000000005</v>
      </c>
      <c r="Y48" s="167">
        <v>7</v>
      </c>
      <c r="Z48" s="167">
        <v>0.95499999999999996</v>
      </c>
      <c r="AA48" s="107">
        <v>699.62400000000002</v>
      </c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9"/>
        <v>45</v>
      </c>
      <c r="AR48" s="107">
        <f t="shared" si="9"/>
        <v>4.9670000000000005</v>
      </c>
      <c r="AS48" s="107">
        <f t="shared" si="9"/>
        <v>3456.7470000000003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285" t="s">
        <v>64</v>
      </c>
      <c r="E49" s="286" t="s">
        <v>64</v>
      </c>
      <c r="F49" s="286" t="s">
        <v>64</v>
      </c>
      <c r="G49" s="79"/>
      <c r="H49" s="79"/>
      <c r="I49" s="79"/>
      <c r="J49" s="114">
        <f t="shared" si="3"/>
        <v>0</v>
      </c>
      <c r="K49" s="114">
        <f t="shared" si="4"/>
        <v>0</v>
      </c>
      <c r="L49" s="114">
        <f t="shared" si="5"/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f t="shared" si="6"/>
        <v>0</v>
      </c>
      <c r="W49" s="114">
        <f t="shared" si="7"/>
        <v>0</v>
      </c>
      <c r="X49" s="114">
        <f t="shared" si="8"/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9"/>
        <v>0</v>
      </c>
      <c r="AR49" s="45">
        <f t="shared" si="9"/>
        <v>0</v>
      </c>
      <c r="AS49" s="45">
        <f t="shared" si="9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283">
        <v>2</v>
      </c>
      <c r="E50" s="284">
        <v>504.53300000000002</v>
      </c>
      <c r="F50" s="284">
        <v>181653.9176181482</v>
      </c>
      <c r="G50" s="78"/>
      <c r="H50" s="78"/>
      <c r="I50" s="78"/>
      <c r="J50" s="25">
        <f t="shared" si="3"/>
        <v>2</v>
      </c>
      <c r="K50" s="25">
        <f t="shared" si="4"/>
        <v>504.53300000000002</v>
      </c>
      <c r="L50" s="25">
        <f t="shared" si="5"/>
        <v>181653.9176181482</v>
      </c>
      <c r="M50" s="76"/>
      <c r="N50" s="76"/>
      <c r="O50" s="254"/>
      <c r="P50" s="167">
        <v>1</v>
      </c>
      <c r="Q50" s="167">
        <v>310.142</v>
      </c>
      <c r="R50" s="167">
        <v>110747.083</v>
      </c>
      <c r="S50" s="110"/>
      <c r="T50" s="40"/>
      <c r="U50" s="40"/>
      <c r="V50" s="25">
        <f t="shared" si="6"/>
        <v>1</v>
      </c>
      <c r="W50" s="25">
        <f t="shared" si="7"/>
        <v>310.142</v>
      </c>
      <c r="X50" s="25">
        <f t="shared" si="8"/>
        <v>110747.083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9"/>
        <v>3</v>
      </c>
      <c r="AR50" s="107">
        <f t="shared" si="9"/>
        <v>814.67499999999995</v>
      </c>
      <c r="AS50" s="107">
        <f t="shared" si="9"/>
        <v>292401.00061814819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285" t="s">
        <v>64</v>
      </c>
      <c r="E51" s="286" t="s">
        <v>64</v>
      </c>
      <c r="F51" s="286" t="s">
        <v>64</v>
      </c>
      <c r="G51" s="79"/>
      <c r="H51" s="79"/>
      <c r="I51" s="79"/>
      <c r="J51" s="114">
        <f t="shared" si="3"/>
        <v>0</v>
      </c>
      <c r="K51" s="114">
        <f t="shared" si="4"/>
        <v>0</v>
      </c>
      <c r="L51" s="114">
        <f t="shared" si="5"/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f t="shared" si="6"/>
        <v>0</v>
      </c>
      <c r="W51" s="114">
        <f t="shared" si="7"/>
        <v>0</v>
      </c>
      <c r="X51" s="114">
        <f t="shared" si="8"/>
        <v>0</v>
      </c>
      <c r="Y51" s="210">
        <v>1</v>
      </c>
      <c r="Z51" s="210">
        <v>335.44600000000003</v>
      </c>
      <c r="AA51" s="108">
        <v>129656.87300000001</v>
      </c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9"/>
        <v>1</v>
      </c>
      <c r="AR51" s="45">
        <f t="shared" si="9"/>
        <v>335.44600000000003</v>
      </c>
      <c r="AS51" s="45">
        <f t="shared" si="9"/>
        <v>129656.87300000001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283" t="s">
        <v>64</v>
      </c>
      <c r="E52" s="284" t="s">
        <v>64</v>
      </c>
      <c r="F52" s="284" t="s">
        <v>64</v>
      </c>
      <c r="G52" s="78"/>
      <c r="H52" s="78"/>
      <c r="I52" s="78"/>
      <c r="J52" s="25">
        <f t="shared" si="3"/>
        <v>0</v>
      </c>
      <c r="K52" s="25">
        <f t="shared" si="4"/>
        <v>0</v>
      </c>
      <c r="L52" s="25">
        <f t="shared" si="5"/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f t="shared" si="6"/>
        <v>0</v>
      </c>
      <c r="W52" s="25">
        <f t="shared" si="7"/>
        <v>0</v>
      </c>
      <c r="X52" s="25">
        <f t="shared" si="8"/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9"/>
        <v>0</v>
      </c>
      <c r="AR52" s="107">
        <f t="shared" si="9"/>
        <v>0</v>
      </c>
      <c r="AS52" s="107">
        <f t="shared" si="9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285" t="s">
        <v>64</v>
      </c>
      <c r="E53" s="286" t="s">
        <v>64</v>
      </c>
      <c r="F53" s="286" t="s">
        <v>64</v>
      </c>
      <c r="G53" s="79"/>
      <c r="H53" s="79"/>
      <c r="I53" s="79"/>
      <c r="J53" s="114">
        <f t="shared" si="3"/>
        <v>0</v>
      </c>
      <c r="K53" s="114">
        <f t="shared" si="4"/>
        <v>0</v>
      </c>
      <c r="L53" s="114">
        <f t="shared" si="5"/>
        <v>0</v>
      </c>
      <c r="M53" s="77">
        <v>251</v>
      </c>
      <c r="N53" s="77">
        <v>2759.1475</v>
      </c>
      <c r="O53" s="255">
        <v>1170809.1189999999</v>
      </c>
      <c r="P53" s="210"/>
      <c r="Q53" s="210"/>
      <c r="R53" s="210"/>
      <c r="S53" s="41"/>
      <c r="T53" s="41"/>
      <c r="U53" s="41"/>
      <c r="V53" s="114">
        <f t="shared" si="6"/>
        <v>0</v>
      </c>
      <c r="W53" s="114">
        <f t="shared" si="7"/>
        <v>0</v>
      </c>
      <c r="X53" s="114">
        <f t="shared" si="8"/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9"/>
        <v>251</v>
      </c>
      <c r="AR53" s="45">
        <f t="shared" si="9"/>
        <v>2759.1475</v>
      </c>
      <c r="AS53" s="45">
        <f t="shared" si="9"/>
        <v>1170809.1189999999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283" t="s">
        <v>64</v>
      </c>
      <c r="E54" s="284" t="s">
        <v>64</v>
      </c>
      <c r="F54" s="284" t="s">
        <v>64</v>
      </c>
      <c r="G54" s="78"/>
      <c r="H54" s="78"/>
      <c r="I54" s="78"/>
      <c r="J54" s="25">
        <f t="shared" si="3"/>
        <v>0</v>
      </c>
      <c r="K54" s="25">
        <f t="shared" si="4"/>
        <v>0</v>
      </c>
      <c r="L54" s="25">
        <f t="shared" si="5"/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f t="shared" si="6"/>
        <v>0</v>
      </c>
      <c r="W54" s="25">
        <f t="shared" si="7"/>
        <v>0</v>
      </c>
      <c r="X54" s="25">
        <f t="shared" si="8"/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13</v>
      </c>
      <c r="AL54" s="291">
        <v>0.25330000000000003</v>
      </c>
      <c r="AM54" s="291">
        <v>239.46799999999999</v>
      </c>
      <c r="AN54" s="291">
        <v>18</v>
      </c>
      <c r="AO54" s="291">
        <v>0.4073</v>
      </c>
      <c r="AP54" s="291">
        <v>545.82899999999995</v>
      </c>
      <c r="AQ54" s="107">
        <f t="shared" si="9"/>
        <v>31</v>
      </c>
      <c r="AR54" s="107">
        <f t="shared" si="9"/>
        <v>0.66060000000000008</v>
      </c>
      <c r="AS54" s="107">
        <f t="shared" si="9"/>
        <v>785.29699999999991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285" t="s">
        <v>64</v>
      </c>
      <c r="E55" s="286" t="s">
        <v>64</v>
      </c>
      <c r="F55" s="286" t="s">
        <v>64</v>
      </c>
      <c r="G55" s="79"/>
      <c r="H55" s="79"/>
      <c r="I55" s="79"/>
      <c r="J55" s="114">
        <f t="shared" si="3"/>
        <v>0</v>
      </c>
      <c r="K55" s="114">
        <f t="shared" si="4"/>
        <v>0</v>
      </c>
      <c r="L55" s="114">
        <f t="shared" si="5"/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f t="shared" si="6"/>
        <v>0</v>
      </c>
      <c r="W55" s="114">
        <f t="shared" si="7"/>
        <v>0</v>
      </c>
      <c r="X55" s="114">
        <f t="shared" si="8"/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9"/>
        <v>0</v>
      </c>
      <c r="AR55" s="45">
        <f t="shared" si="9"/>
        <v>0</v>
      </c>
      <c r="AS55" s="45">
        <f t="shared" si="9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283" t="s">
        <v>64</v>
      </c>
      <c r="E56" s="284" t="s">
        <v>64</v>
      </c>
      <c r="F56" s="284" t="s">
        <v>64</v>
      </c>
      <c r="G56" s="78"/>
      <c r="H56" s="78"/>
      <c r="I56" s="78"/>
      <c r="J56" s="25">
        <f t="shared" si="3"/>
        <v>0</v>
      </c>
      <c r="K56" s="25">
        <f t="shared" si="4"/>
        <v>0</v>
      </c>
      <c r="L56" s="25">
        <f t="shared" si="5"/>
        <v>0</v>
      </c>
      <c r="M56" s="76">
        <v>68</v>
      </c>
      <c r="N56" s="76">
        <v>35.866100000000003</v>
      </c>
      <c r="O56" s="254">
        <v>37459.24</v>
      </c>
      <c r="P56" s="167"/>
      <c r="Q56" s="167"/>
      <c r="R56" s="167"/>
      <c r="S56" s="110"/>
      <c r="T56" s="40"/>
      <c r="U56" s="40"/>
      <c r="V56" s="25">
        <f t="shared" si="6"/>
        <v>0</v>
      </c>
      <c r="W56" s="25">
        <f t="shared" si="7"/>
        <v>0</v>
      </c>
      <c r="X56" s="25">
        <f t="shared" si="8"/>
        <v>0</v>
      </c>
      <c r="Y56" s="167"/>
      <c r="Z56" s="167"/>
      <c r="AA56" s="107"/>
      <c r="AB56" s="291">
        <v>1</v>
      </c>
      <c r="AC56" s="291">
        <v>0.13900000000000001</v>
      </c>
      <c r="AD56" s="291">
        <v>182.565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9"/>
        <v>69</v>
      </c>
      <c r="AR56" s="107">
        <f t="shared" si="9"/>
        <v>36.005100000000006</v>
      </c>
      <c r="AS56" s="107">
        <f t="shared" si="9"/>
        <v>37641.805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285" t="s">
        <v>64</v>
      </c>
      <c r="E57" s="286" t="s">
        <v>64</v>
      </c>
      <c r="F57" s="286" t="s">
        <v>64</v>
      </c>
      <c r="G57" s="79"/>
      <c r="H57" s="79"/>
      <c r="I57" s="79"/>
      <c r="J57" s="114">
        <f t="shared" si="3"/>
        <v>0</v>
      </c>
      <c r="K57" s="114">
        <f t="shared" si="4"/>
        <v>0</v>
      </c>
      <c r="L57" s="114">
        <f t="shared" si="5"/>
        <v>0</v>
      </c>
      <c r="M57" s="77">
        <v>35</v>
      </c>
      <c r="N57" s="77">
        <v>27.978000000000002</v>
      </c>
      <c r="O57" s="255">
        <v>27032.868999999999</v>
      </c>
      <c r="P57" s="210"/>
      <c r="Q57" s="210"/>
      <c r="R57" s="210"/>
      <c r="S57" s="41"/>
      <c r="T57" s="41"/>
      <c r="U57" s="41"/>
      <c r="V57" s="114">
        <f t="shared" si="6"/>
        <v>0</v>
      </c>
      <c r="W57" s="114">
        <f t="shared" si="7"/>
        <v>0</v>
      </c>
      <c r="X57" s="114">
        <f t="shared" si="8"/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9"/>
        <v>35</v>
      </c>
      <c r="AR57" s="45">
        <f t="shared" si="9"/>
        <v>27.978000000000002</v>
      </c>
      <c r="AS57" s="45">
        <f t="shared" si="9"/>
        <v>27032.868999999999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287" t="s">
        <v>64</v>
      </c>
      <c r="E58" s="288" t="s">
        <v>64</v>
      </c>
      <c r="F58" s="287" t="s">
        <v>64</v>
      </c>
      <c r="G58" s="198"/>
      <c r="H58" s="198"/>
      <c r="I58" s="157"/>
      <c r="J58" s="25">
        <f t="shared" si="3"/>
        <v>0</v>
      </c>
      <c r="K58" s="25">
        <f t="shared" si="4"/>
        <v>0</v>
      </c>
      <c r="L58" s="25">
        <f t="shared" si="5"/>
        <v>0</v>
      </c>
      <c r="M58" s="256">
        <v>1828</v>
      </c>
      <c r="N58" s="257">
        <v>52.140500000000003</v>
      </c>
      <c r="O58" s="258">
        <v>35498.375999999997</v>
      </c>
      <c r="P58" s="213"/>
      <c r="Q58" s="213"/>
      <c r="R58" s="213"/>
      <c r="S58" s="51"/>
      <c r="T58" s="51"/>
      <c r="U58" s="42"/>
      <c r="V58" s="25">
        <f t="shared" si="6"/>
        <v>0</v>
      </c>
      <c r="W58" s="25">
        <f t="shared" si="7"/>
        <v>0</v>
      </c>
      <c r="X58" s="25">
        <f t="shared" si="8"/>
        <v>0</v>
      </c>
      <c r="Y58" s="213">
        <v>292</v>
      </c>
      <c r="Z58" s="213">
        <v>17.306999999999999</v>
      </c>
      <c r="AA58" s="281">
        <v>15008.994000000001</v>
      </c>
      <c r="AB58" s="293">
        <v>430</v>
      </c>
      <c r="AC58" s="293">
        <v>20.775400000000001</v>
      </c>
      <c r="AD58" s="293">
        <v>17917.233</v>
      </c>
      <c r="AE58" s="293">
        <v>3</v>
      </c>
      <c r="AF58" s="293">
        <v>0.371</v>
      </c>
      <c r="AG58" s="293">
        <v>149.661</v>
      </c>
      <c r="AH58" s="297"/>
      <c r="AI58" s="297"/>
      <c r="AJ58" s="297"/>
      <c r="AK58" s="297">
        <v>308</v>
      </c>
      <c r="AL58" s="297">
        <v>12.997</v>
      </c>
      <c r="AM58" s="297">
        <v>10865.034</v>
      </c>
      <c r="AN58" s="293">
        <v>55</v>
      </c>
      <c r="AO58" s="293">
        <v>1.9457</v>
      </c>
      <c r="AP58" s="293">
        <v>1838.8219999999999</v>
      </c>
      <c r="AQ58" s="107">
        <f t="shared" ref="AQ58:AS71" si="10">SUM(J58,M58,V58,Y58,AB58,AE58,AH58,AK58,AN58)</f>
        <v>2916</v>
      </c>
      <c r="AR58" s="107">
        <f t="shared" si="10"/>
        <v>105.53660000000001</v>
      </c>
      <c r="AS58" s="107">
        <f t="shared" si="10"/>
        <v>81278.12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283" t="s">
        <v>64</v>
      </c>
      <c r="E59" s="289" t="s">
        <v>64</v>
      </c>
      <c r="F59" s="284" t="s">
        <v>64</v>
      </c>
      <c r="G59" s="145"/>
      <c r="H59" s="78"/>
      <c r="I59" s="158"/>
      <c r="J59" s="94">
        <f t="shared" si="3"/>
        <v>0</v>
      </c>
      <c r="K59" s="94">
        <f t="shared" si="4"/>
        <v>0</v>
      </c>
      <c r="L59" s="94">
        <f t="shared" si="5"/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f t="shared" si="6"/>
        <v>0</v>
      </c>
      <c r="W59" s="94">
        <f t="shared" si="7"/>
        <v>0</v>
      </c>
      <c r="X59" s="94">
        <f t="shared" si="8"/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10"/>
        <v>0</v>
      </c>
      <c r="AR59" s="107">
        <f t="shared" si="10"/>
        <v>0</v>
      </c>
      <c r="AS59" s="107">
        <f t="shared" si="10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285" t="s">
        <v>64</v>
      </c>
      <c r="E60" s="286" t="s">
        <v>64</v>
      </c>
      <c r="F60" s="286" t="s">
        <v>64</v>
      </c>
      <c r="G60" s="146"/>
      <c r="H60" s="79"/>
      <c r="I60" s="159"/>
      <c r="J60" s="111">
        <f t="shared" si="3"/>
        <v>0</v>
      </c>
      <c r="K60" s="111">
        <f t="shared" si="4"/>
        <v>0</v>
      </c>
      <c r="L60" s="111">
        <f t="shared" si="5"/>
        <v>0</v>
      </c>
      <c r="M60" s="260">
        <v>158</v>
      </c>
      <c r="N60" s="77">
        <v>3.6004999999999998</v>
      </c>
      <c r="O60" s="261">
        <v>3918.605</v>
      </c>
      <c r="P60" s="210"/>
      <c r="Q60" s="210"/>
      <c r="R60" s="210"/>
      <c r="S60" s="41"/>
      <c r="T60" s="41"/>
      <c r="U60" s="41"/>
      <c r="V60" s="111">
        <f t="shared" si="6"/>
        <v>0</v>
      </c>
      <c r="W60" s="111">
        <f t="shared" si="7"/>
        <v>0</v>
      </c>
      <c r="X60" s="111">
        <f t="shared" si="8"/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10"/>
        <v>158</v>
      </c>
      <c r="AR60" s="45">
        <f t="shared" si="10"/>
        <v>3.6004999999999998</v>
      </c>
      <c r="AS60" s="45">
        <f t="shared" si="10"/>
        <v>3918.605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287">
        <v>45</v>
      </c>
      <c r="E61" s="288">
        <v>514.42660000000001</v>
      </c>
      <c r="F61" s="288">
        <v>187749.97001714457</v>
      </c>
      <c r="G61" s="204">
        <v>37</v>
      </c>
      <c r="H61" s="149">
        <v>14.758499999999998</v>
      </c>
      <c r="I61" s="157">
        <v>9506.1990000000005</v>
      </c>
      <c r="J61" s="25">
        <f t="shared" si="3"/>
        <v>82</v>
      </c>
      <c r="K61" s="25">
        <f t="shared" si="4"/>
        <v>529.18510000000003</v>
      </c>
      <c r="L61" s="25">
        <f t="shared" si="5"/>
        <v>197256.16901714457</v>
      </c>
      <c r="M61" s="262">
        <f t="shared" ref="M61:O61" si="11">SUM(M6,M8,M10,M12,M14,M16,M18,M20,M22,M24,M26,M28,M30,M32,M34,M36,M38,M40,M42,M44,M46,M48,M50,M52,M54,M56,M58,)</f>
        <v>2218</v>
      </c>
      <c r="N61" s="263">
        <f t="shared" si="11"/>
        <v>1109.5716</v>
      </c>
      <c r="O61" s="258">
        <f t="shared" si="11"/>
        <v>333689.39899999998</v>
      </c>
      <c r="P61" s="258">
        <f t="shared" ref="P61:R61" si="12">SUM(P6,P8,P10,P12,P14,P16,P18,P20,P22,P24,P26,P28,P30,P32,P34,P36,P38,P40,P42,P44,P46,P48,P50,P52,P54,P56,P58,)</f>
        <v>764</v>
      </c>
      <c r="Q61" s="258">
        <f t="shared" si="12"/>
        <v>4013.8555999999999</v>
      </c>
      <c r="R61" s="258">
        <f t="shared" si="12"/>
        <v>1102873.2919999999</v>
      </c>
      <c r="S61" s="52"/>
      <c r="T61" s="52"/>
      <c r="U61" s="52"/>
      <c r="V61" s="25">
        <f t="shared" si="6"/>
        <v>764</v>
      </c>
      <c r="W61" s="25">
        <f t="shared" si="7"/>
        <v>4013.8555999999999</v>
      </c>
      <c r="X61" s="25">
        <f t="shared" si="8"/>
        <v>1102873.2919999999</v>
      </c>
      <c r="Y61" s="213">
        <f t="shared" ref="Y61:AA61" si="13">SUM(Y6,Y8,Y10,Y12,Y14,Y16,Y18,Y20,Y22,Y24,Y26,Y28,Y30,Y32,Y34,Y36,Y38,Y40,Y42,Y44,Y46,Y48,Y50,Y52,Y54,Y56,Y58,)</f>
        <v>509</v>
      </c>
      <c r="Z61" s="213">
        <f t="shared" si="13"/>
        <v>786.62500000000011</v>
      </c>
      <c r="AA61" s="281">
        <f t="shared" si="13"/>
        <v>214567.59000000003</v>
      </c>
      <c r="AB61" s="293">
        <f t="shared" ref="AB61:AD61" si="14">SUM(AB6,AB8,AB10,AB12,AB14,AB16,AB18,AB20,AB22,AB24,AB26,AB28,AB30,AB32,AB34,AB36,AB38,AB40,AB42,AB44,AB46,AB48,AB50,AB52,AB54,AB56,AB58,)</f>
        <v>1734</v>
      </c>
      <c r="AC61" s="293">
        <f t="shared" si="14"/>
        <v>207.8725</v>
      </c>
      <c r="AD61" s="293">
        <f t="shared" si="14"/>
        <v>81905.692999999999</v>
      </c>
      <c r="AE61" s="297">
        <f t="shared" ref="AE61:AP61" si="15">SUM(AE6,AE8,AE10,AE12,AE14,AE16,AE18,AE20,AE22,AE24,AE26,AE28,AE30,AE32,AE34,AE36,AE38,AE40,AE42,AE44,AE46,AE48,AE50,AE52,AE54,AE56,AE58,)</f>
        <v>178</v>
      </c>
      <c r="AF61" s="297">
        <f t="shared" si="15"/>
        <v>29.56128</v>
      </c>
      <c r="AG61" s="297">
        <f t="shared" si="15"/>
        <v>20447.033000000003</v>
      </c>
      <c r="AH61" s="293">
        <f t="shared" si="15"/>
        <v>208</v>
      </c>
      <c r="AI61" s="293">
        <f t="shared" si="15"/>
        <v>65.640499999999989</v>
      </c>
      <c r="AJ61" s="293">
        <f t="shared" si="15"/>
        <v>35559.526000000005</v>
      </c>
      <c r="AK61" s="297">
        <f t="shared" si="15"/>
        <v>389</v>
      </c>
      <c r="AL61" s="297">
        <f t="shared" si="15"/>
        <v>16.112300000000001</v>
      </c>
      <c r="AM61" s="297">
        <f t="shared" si="15"/>
        <v>13983.217999999999</v>
      </c>
      <c r="AN61" s="293">
        <f t="shared" si="15"/>
        <v>495</v>
      </c>
      <c r="AO61" s="293">
        <f t="shared" si="15"/>
        <v>43.577600000000004</v>
      </c>
      <c r="AP61" s="293">
        <f t="shared" si="15"/>
        <v>34666.724999999999</v>
      </c>
      <c r="AQ61" s="107">
        <f t="shared" si="10"/>
        <v>6577</v>
      </c>
      <c r="AR61" s="107">
        <f t="shared" si="10"/>
        <v>6802.0014799999999</v>
      </c>
      <c r="AS61" s="107">
        <f t="shared" si="10"/>
        <v>2034948.645017145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283" t="s">
        <v>64</v>
      </c>
      <c r="E62" s="289" t="s">
        <v>64</v>
      </c>
      <c r="F62" s="289" t="s">
        <v>64</v>
      </c>
      <c r="G62" s="145"/>
      <c r="H62" s="78"/>
      <c r="I62" s="158"/>
      <c r="J62" s="94">
        <f t="shared" si="3"/>
        <v>0</v>
      </c>
      <c r="K62" s="94">
        <f t="shared" si="4"/>
        <v>0</v>
      </c>
      <c r="L62" s="94">
        <f t="shared" si="5"/>
        <v>0</v>
      </c>
      <c r="M62" s="205"/>
      <c r="N62" s="76"/>
      <c r="O62" s="259"/>
      <c r="P62" s="259"/>
      <c r="Q62" s="259"/>
      <c r="R62" s="259"/>
      <c r="S62" s="43"/>
      <c r="T62" s="43"/>
      <c r="U62" s="43"/>
      <c r="V62" s="94">
        <f t="shared" si="6"/>
        <v>0</v>
      </c>
      <c r="W62" s="94">
        <f t="shared" si="7"/>
        <v>0</v>
      </c>
      <c r="X62" s="94">
        <f t="shared" si="8"/>
        <v>0</v>
      </c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10"/>
        <v>0</v>
      </c>
      <c r="AR62" s="107">
        <f t="shared" si="10"/>
        <v>0</v>
      </c>
      <c r="AS62" s="107">
        <f t="shared" si="10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285">
        <v>39</v>
      </c>
      <c r="E63" s="286">
        <v>323.00919999999996</v>
      </c>
      <c r="F63" s="286">
        <v>332591.62564290164</v>
      </c>
      <c r="G63" s="146">
        <v>27</v>
      </c>
      <c r="H63" s="79">
        <v>244.251</v>
      </c>
      <c r="I63" s="159">
        <v>239930.99100000001</v>
      </c>
      <c r="J63" s="111">
        <f t="shared" si="3"/>
        <v>66</v>
      </c>
      <c r="K63" s="111">
        <f t="shared" si="4"/>
        <v>567.26019999999994</v>
      </c>
      <c r="L63" s="111">
        <f t="shared" si="5"/>
        <v>572522.61664290167</v>
      </c>
      <c r="M63" s="260">
        <f t="shared" ref="M63:O63" si="16">SUM(M7,M9,M11,M13,M15,M17,M19,M21,M23,M25,M27,M29,M31,M33,M35,M37,M39,M41,M43,M45,M47,M49,M51,M53,M55,M57,M60,)</f>
        <v>530</v>
      </c>
      <c r="N63" s="77">
        <f t="shared" si="16"/>
        <v>4805.1749</v>
      </c>
      <c r="O63" s="261">
        <f t="shared" si="16"/>
        <v>1751537.9649999999</v>
      </c>
      <c r="P63" s="261">
        <f t="shared" ref="P63:R63" si="17">SUM(P7,P9,P11,P13,P15,P17,P19,P21,P23,P25,P27,P29,P31,P33,P35,P37,P39,P41,P43,P45,P47,P49,P51,P53,P55,P57,P60,)</f>
        <v>12</v>
      </c>
      <c r="Q63" s="261">
        <f t="shared" si="17"/>
        <v>440.351</v>
      </c>
      <c r="R63" s="261">
        <f t="shared" si="17"/>
        <v>81464.039000000004</v>
      </c>
      <c r="S63" s="44"/>
      <c r="T63" s="44"/>
      <c r="U63" s="44"/>
      <c r="V63" s="111">
        <f t="shared" si="6"/>
        <v>12</v>
      </c>
      <c r="W63" s="111">
        <f t="shared" si="7"/>
        <v>440.351</v>
      </c>
      <c r="X63" s="111">
        <f t="shared" si="8"/>
        <v>81464.039000000004</v>
      </c>
      <c r="Y63" s="210">
        <f t="shared" ref="Y63:AA63" si="18">SUM(Y7,Y9,Y11,Y13,Y15,Y17,Y19,Y21,Y23,Y25,Y27,Y29,Y31,Y33,Y35,Y37,Y39,Y41,Y43,Y45,Y47,Y49,Y51,Y53,Y55,Y57,Y60,)</f>
        <v>3</v>
      </c>
      <c r="Z63" s="210">
        <f t="shared" si="18"/>
        <v>446.81700000000001</v>
      </c>
      <c r="AA63" s="108">
        <f t="shared" si="18"/>
        <v>184383.416</v>
      </c>
      <c r="AB63" s="292">
        <f t="shared" ref="AB63:AD63" si="19">SUM(AB7,AB9,AB11,AB13,AB15,AB17,AB19,AB21,AB23,AB25,AB27,AB29,AB31,AB33,AB35,AB37,AB39,AB41,AB43,AB45,AB47,AB49,AB51,AB53,AB55,AB57,AB60,)</f>
        <v>0</v>
      </c>
      <c r="AC63" s="292">
        <f t="shared" si="19"/>
        <v>0</v>
      </c>
      <c r="AD63" s="292">
        <f t="shared" si="19"/>
        <v>0</v>
      </c>
      <c r="AE63" s="292">
        <f t="shared" ref="AE63:AP63" si="20">SUM(AE7,AE9,AE11,AE13,AE15,AE17,AE19,AE21,AE23,AE25,AE27,AE29,AE31,AE33,AE35,AE37,AE39,AE41,AE43,AE45,AE47,AE49,AE51,AE53,AE55,AE57,AE60,)</f>
        <v>0</v>
      </c>
      <c r="AF63" s="292">
        <f t="shared" si="20"/>
        <v>0</v>
      </c>
      <c r="AG63" s="292">
        <f t="shared" si="20"/>
        <v>0</v>
      </c>
      <c r="AH63" s="292">
        <f t="shared" si="20"/>
        <v>0</v>
      </c>
      <c r="AI63" s="292">
        <f t="shared" si="20"/>
        <v>0</v>
      </c>
      <c r="AJ63" s="292">
        <f t="shared" si="20"/>
        <v>0</v>
      </c>
      <c r="AK63" s="292">
        <f t="shared" si="20"/>
        <v>0</v>
      </c>
      <c r="AL63" s="292">
        <f t="shared" si="20"/>
        <v>0</v>
      </c>
      <c r="AM63" s="292">
        <f t="shared" si="20"/>
        <v>0</v>
      </c>
      <c r="AN63" s="292">
        <f t="shared" si="20"/>
        <v>0</v>
      </c>
      <c r="AO63" s="292">
        <f t="shared" si="20"/>
        <v>0</v>
      </c>
      <c r="AP63" s="292">
        <f t="shared" si="20"/>
        <v>0</v>
      </c>
      <c r="AQ63" s="45">
        <f t="shared" si="10"/>
        <v>611</v>
      </c>
      <c r="AR63" s="45">
        <f t="shared" si="10"/>
        <v>6259.6030999999994</v>
      </c>
      <c r="AS63" s="45">
        <f t="shared" si="10"/>
        <v>2589908.0366429016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283" t="s">
        <v>64</v>
      </c>
      <c r="E64" s="284" t="s">
        <v>64</v>
      </c>
      <c r="F64" s="284" t="s">
        <v>64</v>
      </c>
      <c r="G64" s="145">
        <v>181</v>
      </c>
      <c r="H64" s="78">
        <v>335.66860000000003</v>
      </c>
      <c r="I64" s="78">
        <v>187746.18100000001</v>
      </c>
      <c r="J64" s="25">
        <f t="shared" si="3"/>
        <v>181</v>
      </c>
      <c r="K64" s="25">
        <f t="shared" si="4"/>
        <v>335.66860000000003</v>
      </c>
      <c r="L64" s="25">
        <f t="shared" si="5"/>
        <v>187746.18100000001</v>
      </c>
      <c r="M64" s="205">
        <v>619</v>
      </c>
      <c r="N64" s="76">
        <v>76.526899999999998</v>
      </c>
      <c r="O64" s="254">
        <v>78703.865000000005</v>
      </c>
      <c r="P64" s="20">
        <v>3487</v>
      </c>
      <c r="Q64" s="20">
        <v>365.99560000000002</v>
      </c>
      <c r="R64" s="20">
        <v>215799.427</v>
      </c>
      <c r="S64" s="110"/>
      <c r="T64" s="40"/>
      <c r="U64" s="40"/>
      <c r="V64" s="25">
        <f t="shared" si="6"/>
        <v>3487</v>
      </c>
      <c r="W64" s="25">
        <f t="shared" si="7"/>
        <v>365.99560000000002</v>
      </c>
      <c r="X64" s="25">
        <f t="shared" si="8"/>
        <v>215799.427</v>
      </c>
      <c r="Y64" s="167">
        <v>32</v>
      </c>
      <c r="Z64" s="167">
        <v>264.654</v>
      </c>
      <c r="AA64" s="107">
        <v>43689.898999999998</v>
      </c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10"/>
        <v>4319</v>
      </c>
      <c r="AR64" s="107">
        <f t="shared" si="10"/>
        <v>1042.8451</v>
      </c>
      <c r="AS64" s="107">
        <f t="shared" si="10"/>
        <v>525939.37199999997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285">
        <v>254</v>
      </c>
      <c r="E65" s="286">
        <v>20.015599999999999</v>
      </c>
      <c r="F65" s="286">
        <v>20820.813339953758</v>
      </c>
      <c r="G65" s="79">
        <v>76</v>
      </c>
      <c r="H65" s="79">
        <v>675.99699999999996</v>
      </c>
      <c r="I65" s="79">
        <v>158032.022</v>
      </c>
      <c r="J65" s="114">
        <f t="shared" si="3"/>
        <v>330</v>
      </c>
      <c r="K65" s="114">
        <f t="shared" si="4"/>
        <v>696.01259999999991</v>
      </c>
      <c r="L65" s="114">
        <f t="shared" si="5"/>
        <v>178852.83533995374</v>
      </c>
      <c r="M65" s="77">
        <v>26</v>
      </c>
      <c r="N65" s="77">
        <v>1.6851</v>
      </c>
      <c r="O65" s="255">
        <v>1072.248</v>
      </c>
      <c r="P65" s="23">
        <v>23</v>
      </c>
      <c r="Q65" s="23">
        <v>22.780899999999999</v>
      </c>
      <c r="R65" s="23">
        <v>7448.8879999999999</v>
      </c>
      <c r="S65" s="41"/>
      <c r="T65" s="41"/>
      <c r="U65" s="41"/>
      <c r="V65" s="114">
        <f t="shared" si="6"/>
        <v>23</v>
      </c>
      <c r="W65" s="114">
        <f t="shared" si="7"/>
        <v>22.780899999999999</v>
      </c>
      <c r="X65" s="114">
        <f t="shared" si="8"/>
        <v>7448.8879999999999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10"/>
        <v>379</v>
      </c>
      <c r="AR65" s="45">
        <f t="shared" si="10"/>
        <v>720.47859999999991</v>
      </c>
      <c r="AS65" s="45">
        <f t="shared" si="10"/>
        <v>187373.97133995374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283" t="s">
        <v>64</v>
      </c>
      <c r="E66" s="284" t="s">
        <v>64</v>
      </c>
      <c r="F66" s="284" t="s">
        <v>64</v>
      </c>
      <c r="G66" s="78"/>
      <c r="H66" s="78"/>
      <c r="I66" s="78"/>
      <c r="J66" s="25">
        <f t="shared" si="3"/>
        <v>0</v>
      </c>
      <c r="K66" s="25">
        <f t="shared" si="4"/>
        <v>0</v>
      </c>
      <c r="L66" s="25">
        <f t="shared" si="5"/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f t="shared" si="6"/>
        <v>0</v>
      </c>
      <c r="W66" s="25">
        <f t="shared" si="7"/>
        <v>0</v>
      </c>
      <c r="X66" s="25">
        <f t="shared" si="8"/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10"/>
        <v>0</v>
      </c>
      <c r="AR66" s="107">
        <f t="shared" si="10"/>
        <v>0</v>
      </c>
      <c r="AS66" s="107">
        <f t="shared" si="10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285" t="s">
        <v>64</v>
      </c>
      <c r="E67" s="286" t="s">
        <v>64</v>
      </c>
      <c r="F67" s="286" t="s">
        <v>64</v>
      </c>
      <c r="G67" s="79"/>
      <c r="H67" s="79"/>
      <c r="I67" s="79"/>
      <c r="J67" s="114">
        <f t="shared" si="3"/>
        <v>0</v>
      </c>
      <c r="K67" s="114">
        <f t="shared" si="4"/>
        <v>0</v>
      </c>
      <c r="L67" s="114">
        <f t="shared" si="5"/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f t="shared" si="6"/>
        <v>0</v>
      </c>
      <c r="W67" s="114">
        <f t="shared" si="7"/>
        <v>0</v>
      </c>
      <c r="X67" s="114">
        <f t="shared" si="8"/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10"/>
        <v>0</v>
      </c>
      <c r="AR67" s="45">
        <f t="shared" si="10"/>
        <v>0</v>
      </c>
      <c r="AS67" s="45">
        <f t="shared" si="10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153">
        <v>45</v>
      </c>
      <c r="E68" s="151">
        <v>514.42660000000001</v>
      </c>
      <c r="F68" s="132">
        <v>187749.97001714457</v>
      </c>
      <c r="G68" s="153">
        <v>218</v>
      </c>
      <c r="H68" s="151">
        <v>350.4271</v>
      </c>
      <c r="I68" s="132">
        <v>197252.38</v>
      </c>
      <c r="J68" s="25">
        <f t="shared" si="3"/>
        <v>263</v>
      </c>
      <c r="K68" s="25">
        <f t="shared" si="4"/>
        <v>864.8537</v>
      </c>
      <c r="L68" s="25">
        <f t="shared" si="5"/>
        <v>385002.35001714458</v>
      </c>
      <c r="M68" s="153">
        <f t="shared" ref="M68:O68" si="21">SUM(M61,M64,M66)</f>
        <v>2837</v>
      </c>
      <c r="N68" s="151">
        <f t="shared" si="21"/>
        <v>1186.0985000000001</v>
      </c>
      <c r="O68" s="132">
        <f t="shared" si="21"/>
        <v>412393.26399999997</v>
      </c>
      <c r="P68" s="132">
        <f t="shared" ref="P68:U68" si="22">SUM(P61,P64,P66)</f>
        <v>4251</v>
      </c>
      <c r="Q68" s="132">
        <f t="shared" si="22"/>
        <v>4379.8512000000001</v>
      </c>
      <c r="R68" s="132">
        <f t="shared" si="22"/>
        <v>1318672.7189999998</v>
      </c>
      <c r="S68" s="132">
        <f t="shared" si="22"/>
        <v>0</v>
      </c>
      <c r="T68" s="132">
        <f t="shared" si="22"/>
        <v>0</v>
      </c>
      <c r="U68" s="132">
        <f t="shared" si="22"/>
        <v>0</v>
      </c>
      <c r="V68" s="132">
        <f t="shared" si="6"/>
        <v>4251</v>
      </c>
      <c r="W68" s="132">
        <f t="shared" si="7"/>
        <v>4379.8512000000001</v>
      </c>
      <c r="X68" s="132">
        <f t="shared" si="8"/>
        <v>1318672.7189999998</v>
      </c>
      <c r="Y68" s="291">
        <f t="shared" ref="Y68:AA68" si="23">SUM(Y61,Y64,Y66)</f>
        <v>541</v>
      </c>
      <c r="Z68" s="291">
        <f t="shared" si="23"/>
        <v>1051.279</v>
      </c>
      <c r="AA68" s="291">
        <f t="shared" si="23"/>
        <v>258257.48900000003</v>
      </c>
      <c r="AB68" s="291">
        <f t="shared" ref="AB68:AP68" si="24">SUM(AB61,AB64,AB66)</f>
        <v>1734</v>
      </c>
      <c r="AC68" s="291">
        <f t="shared" si="24"/>
        <v>207.8725</v>
      </c>
      <c r="AD68" s="291">
        <f t="shared" si="24"/>
        <v>81905.692999999999</v>
      </c>
      <c r="AE68" s="291">
        <f t="shared" si="24"/>
        <v>178</v>
      </c>
      <c r="AF68" s="291">
        <f t="shared" si="24"/>
        <v>29.56128</v>
      </c>
      <c r="AG68" s="291">
        <f t="shared" si="24"/>
        <v>20447.033000000003</v>
      </c>
      <c r="AH68" s="291">
        <f t="shared" si="24"/>
        <v>208</v>
      </c>
      <c r="AI68" s="291">
        <f t="shared" si="24"/>
        <v>65.640499999999989</v>
      </c>
      <c r="AJ68" s="291">
        <f t="shared" si="24"/>
        <v>35559.526000000005</v>
      </c>
      <c r="AK68" s="291">
        <f t="shared" si="24"/>
        <v>389</v>
      </c>
      <c r="AL68" s="291">
        <f t="shared" si="24"/>
        <v>16.112300000000001</v>
      </c>
      <c r="AM68" s="291">
        <f t="shared" si="24"/>
        <v>13983.217999999999</v>
      </c>
      <c r="AN68" s="291">
        <f t="shared" si="24"/>
        <v>495</v>
      </c>
      <c r="AO68" s="291">
        <f t="shared" si="24"/>
        <v>43.577600000000004</v>
      </c>
      <c r="AP68" s="291">
        <f t="shared" si="24"/>
        <v>34666.724999999999</v>
      </c>
      <c r="AQ68" s="107">
        <f t="shared" si="10"/>
        <v>10896</v>
      </c>
      <c r="AR68" s="107">
        <f t="shared" si="10"/>
        <v>7844.8465800000013</v>
      </c>
      <c r="AS68" s="107">
        <f t="shared" si="10"/>
        <v>2560888.0170171442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154">
        <v>293</v>
      </c>
      <c r="E69" s="155">
        <v>343.02479999999997</v>
      </c>
      <c r="F69" s="23">
        <v>353412.43898285541</v>
      </c>
      <c r="G69" s="154">
        <v>103</v>
      </c>
      <c r="H69" s="155">
        <v>920.24799999999993</v>
      </c>
      <c r="I69" s="23">
        <v>397963.01300000004</v>
      </c>
      <c r="J69" s="114">
        <f t="shared" si="3"/>
        <v>396</v>
      </c>
      <c r="K69" s="114">
        <f t="shared" si="4"/>
        <v>1263.2728</v>
      </c>
      <c r="L69" s="114">
        <f t="shared" si="5"/>
        <v>751375.45198285545</v>
      </c>
      <c r="M69" s="154">
        <f t="shared" ref="M69:O69" si="25">SUM(M63,M65,M67)</f>
        <v>556</v>
      </c>
      <c r="N69" s="155">
        <f t="shared" si="25"/>
        <v>4806.8599999999997</v>
      </c>
      <c r="O69" s="23">
        <f t="shared" si="25"/>
        <v>1752610.2129999998</v>
      </c>
      <c r="P69" s="23">
        <f t="shared" ref="P69:U69" si="26">SUM(P63,P65,P67)</f>
        <v>35</v>
      </c>
      <c r="Q69" s="23">
        <f t="shared" si="26"/>
        <v>463.13189999999997</v>
      </c>
      <c r="R69" s="23">
        <f t="shared" si="26"/>
        <v>88912.927000000011</v>
      </c>
      <c r="S69" s="23">
        <f t="shared" si="26"/>
        <v>0</v>
      </c>
      <c r="T69" s="23">
        <f t="shared" si="26"/>
        <v>0</v>
      </c>
      <c r="U69" s="23">
        <f t="shared" si="26"/>
        <v>0</v>
      </c>
      <c r="V69" s="23">
        <f t="shared" si="6"/>
        <v>35</v>
      </c>
      <c r="W69" s="23">
        <f t="shared" si="7"/>
        <v>463.13189999999997</v>
      </c>
      <c r="X69" s="23">
        <f t="shared" si="8"/>
        <v>88912.927000000011</v>
      </c>
      <c r="Y69" s="292">
        <f t="shared" ref="Y69:AA69" si="27">SUM(Y63,Y65,Y67)</f>
        <v>3</v>
      </c>
      <c r="Z69" s="292">
        <f t="shared" si="27"/>
        <v>446.81700000000001</v>
      </c>
      <c r="AA69" s="292">
        <f t="shared" si="27"/>
        <v>184383.416</v>
      </c>
      <c r="AB69" s="292">
        <f t="shared" ref="AB69:AP69" si="28">SUM(AB63,AB65,AB67)</f>
        <v>0</v>
      </c>
      <c r="AC69" s="292">
        <f t="shared" si="28"/>
        <v>0</v>
      </c>
      <c r="AD69" s="292">
        <f t="shared" si="28"/>
        <v>0</v>
      </c>
      <c r="AE69" s="292">
        <f t="shared" si="28"/>
        <v>0</v>
      </c>
      <c r="AF69" s="292">
        <f t="shared" si="28"/>
        <v>0</v>
      </c>
      <c r="AG69" s="292">
        <f t="shared" si="28"/>
        <v>0</v>
      </c>
      <c r="AH69" s="292">
        <f t="shared" si="28"/>
        <v>0</v>
      </c>
      <c r="AI69" s="292">
        <f t="shared" si="28"/>
        <v>0</v>
      </c>
      <c r="AJ69" s="292">
        <f t="shared" si="28"/>
        <v>0</v>
      </c>
      <c r="AK69" s="292">
        <f t="shared" si="28"/>
        <v>0</v>
      </c>
      <c r="AL69" s="292">
        <f t="shared" si="28"/>
        <v>0</v>
      </c>
      <c r="AM69" s="292">
        <f t="shared" si="28"/>
        <v>0</v>
      </c>
      <c r="AN69" s="292">
        <f t="shared" si="28"/>
        <v>0</v>
      </c>
      <c r="AO69" s="292">
        <f t="shared" si="28"/>
        <v>0</v>
      </c>
      <c r="AP69" s="292">
        <f t="shared" si="28"/>
        <v>0</v>
      </c>
      <c r="AQ69" s="45">
        <f t="shared" si="10"/>
        <v>990</v>
      </c>
      <c r="AR69" s="45">
        <f t="shared" si="10"/>
        <v>6980.0816999999997</v>
      </c>
      <c r="AS69" s="45">
        <f t="shared" si="10"/>
        <v>2777282.0079828557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6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10"/>
        <v>0</v>
      </c>
      <c r="AR70" s="47">
        <f t="shared" si="10"/>
        <v>0</v>
      </c>
      <c r="AS70" s="47">
        <f t="shared" si="10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338</v>
      </c>
      <c r="E71" s="36">
        <v>857.45139999999992</v>
      </c>
      <c r="F71" s="37">
        <v>541162.40899999999</v>
      </c>
      <c r="G71" s="36">
        <f t="shared" ref="G71:I71" si="29">G68+G69</f>
        <v>321</v>
      </c>
      <c r="H71" s="36">
        <f t="shared" si="29"/>
        <v>1270.6750999999999</v>
      </c>
      <c r="I71" s="36">
        <f t="shared" si="29"/>
        <v>595215.39300000004</v>
      </c>
      <c r="J71" s="115">
        <f t="shared" ref="J71:L71" si="30">SUM(D71,G71)</f>
        <v>659</v>
      </c>
      <c r="K71" s="115">
        <f t="shared" si="30"/>
        <v>2128.1264999999999</v>
      </c>
      <c r="L71" s="115">
        <f t="shared" si="30"/>
        <v>1136377.8020000001</v>
      </c>
      <c r="M71" s="36">
        <f t="shared" ref="M71:R71" si="31">M68+M69</f>
        <v>3393</v>
      </c>
      <c r="N71" s="36">
        <f t="shared" si="31"/>
        <v>5992.9584999999997</v>
      </c>
      <c r="O71" s="36">
        <f t="shared" si="31"/>
        <v>2165003.477</v>
      </c>
      <c r="P71" s="36">
        <f t="shared" si="31"/>
        <v>4286</v>
      </c>
      <c r="Q71" s="36">
        <f t="shared" si="31"/>
        <v>4842.9831000000004</v>
      </c>
      <c r="R71" s="36">
        <f t="shared" si="31"/>
        <v>1407585.6459999997</v>
      </c>
      <c r="S71" s="37"/>
      <c r="T71" s="37"/>
      <c r="U71" s="37"/>
      <c r="V71" s="115">
        <f t="shared" ref="V71:X71" si="32">SUM(P71,S71)</f>
        <v>4286</v>
      </c>
      <c r="W71" s="115">
        <f t="shared" si="32"/>
        <v>4842.9831000000004</v>
      </c>
      <c r="X71" s="115">
        <f t="shared" si="32"/>
        <v>1407585.6459999997</v>
      </c>
      <c r="Y71" s="294">
        <f t="shared" ref="Y71:AA71" si="33">SUM(Y68,Y69)</f>
        <v>544</v>
      </c>
      <c r="Z71" s="294">
        <f t="shared" si="33"/>
        <v>1498.096</v>
      </c>
      <c r="AA71" s="294">
        <f t="shared" si="33"/>
        <v>442640.90500000003</v>
      </c>
      <c r="AB71" s="294">
        <f t="shared" ref="AB71:AP71" si="34">SUM(AB68,AB69)</f>
        <v>1734</v>
      </c>
      <c r="AC71" s="294">
        <f t="shared" si="34"/>
        <v>207.8725</v>
      </c>
      <c r="AD71" s="294">
        <f t="shared" si="34"/>
        <v>81905.692999999999</v>
      </c>
      <c r="AE71" s="294">
        <f t="shared" si="34"/>
        <v>178</v>
      </c>
      <c r="AF71" s="294">
        <f t="shared" si="34"/>
        <v>29.56128</v>
      </c>
      <c r="AG71" s="294">
        <f t="shared" si="34"/>
        <v>20447.033000000003</v>
      </c>
      <c r="AH71" s="294">
        <f t="shared" si="34"/>
        <v>208</v>
      </c>
      <c r="AI71" s="294">
        <f t="shared" si="34"/>
        <v>65.640499999999989</v>
      </c>
      <c r="AJ71" s="294">
        <f t="shared" si="34"/>
        <v>35559.526000000005</v>
      </c>
      <c r="AK71" s="294">
        <f t="shared" si="34"/>
        <v>389</v>
      </c>
      <c r="AL71" s="294">
        <f t="shared" si="34"/>
        <v>16.112300000000001</v>
      </c>
      <c r="AM71" s="294">
        <f t="shared" si="34"/>
        <v>13983.217999999999</v>
      </c>
      <c r="AN71" s="294">
        <f t="shared" si="34"/>
        <v>495</v>
      </c>
      <c r="AO71" s="294">
        <f t="shared" si="34"/>
        <v>43.577600000000004</v>
      </c>
      <c r="AP71" s="294">
        <f t="shared" si="34"/>
        <v>34666.724999999999</v>
      </c>
      <c r="AQ71" s="46">
        <f>SUM(J71,M71,V71,Y71,AB71,AE71,AH71,AK71,AN71)</f>
        <v>11886</v>
      </c>
      <c r="AR71" s="46">
        <f t="shared" si="10"/>
        <v>14824.92828</v>
      </c>
      <c r="AS71" s="46">
        <f t="shared" si="10"/>
        <v>5338170.0249999994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50" zoomScaleNormal="50" zoomScaleSheetLayoutView="50" workbookViewId="0">
      <pane xSplit="3" ySplit="5" topLeftCell="AL50" activePane="bottomRight" state="frozen"/>
      <selection activeCell="AA81" sqref="AA81"/>
      <selection pane="topRight" activeCell="AA81" sqref="AA81"/>
      <selection pane="bottomLeft" activeCell="AA81" sqref="AA81"/>
      <selection pane="bottomRight" activeCell="AR71" sqref="AR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10月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 t="s">
        <v>64</v>
      </c>
      <c r="E6" s="78" t="s">
        <v>64</v>
      </c>
      <c r="F6" s="78" t="s">
        <v>64</v>
      </c>
      <c r="G6" s="76"/>
      <c r="H6" s="76"/>
      <c r="I6" s="76"/>
      <c r="J6" s="25">
        <v>0</v>
      </c>
      <c r="K6" s="25">
        <v>0</v>
      </c>
      <c r="L6" s="25">
        <v>0</v>
      </c>
      <c r="M6" s="76"/>
      <c r="N6" s="76"/>
      <c r="O6" s="254"/>
      <c r="P6" s="167"/>
      <c r="Q6" s="167"/>
      <c r="R6" s="167"/>
      <c r="S6" s="25"/>
      <c r="T6" s="25"/>
      <c r="U6" s="25"/>
      <c r="V6" s="25">
        <f>SUM(P6,S6)</f>
        <v>0</v>
      </c>
      <c r="W6" s="25">
        <f t="shared" ref="W6:X6" si="0">SUM(Q6,T6)</f>
        <v>0</v>
      </c>
      <c r="X6" s="25">
        <f t="shared" si="0"/>
        <v>0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0</v>
      </c>
      <c r="AR6" s="107">
        <f t="shared" ref="AR6:AS21" si="1">SUM(K6,N6,W6,Z6,AC6,AF6,AI6,AL6,AO6)</f>
        <v>0</v>
      </c>
      <c r="AS6" s="107">
        <f t="shared" si="1"/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 t="s">
        <v>64</v>
      </c>
      <c r="E7" s="79" t="s">
        <v>64</v>
      </c>
      <c r="F7" s="79" t="s">
        <v>64</v>
      </c>
      <c r="G7" s="79"/>
      <c r="H7" s="79"/>
      <c r="I7" s="79"/>
      <c r="J7" s="114">
        <v>0</v>
      </c>
      <c r="K7" s="114">
        <v>0</v>
      </c>
      <c r="L7" s="114">
        <v>0</v>
      </c>
      <c r="M7" s="77"/>
      <c r="N7" s="77"/>
      <c r="O7" s="255"/>
      <c r="P7" s="210"/>
      <c r="Q7" s="210"/>
      <c r="R7" s="210"/>
      <c r="S7" s="24"/>
      <c r="T7" s="24"/>
      <c r="U7" s="24"/>
      <c r="V7" s="114">
        <f t="shared" ref="V7:V60" si="2">SUM(P7,S7)</f>
        <v>0</v>
      </c>
      <c r="W7" s="114">
        <f t="shared" ref="W7:W60" si="3">SUM(Q7,T7)</f>
        <v>0</v>
      </c>
      <c r="X7" s="114">
        <f t="shared" ref="X7:X60" si="4">SUM(R7,U7)</f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1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 t="s">
        <v>64</v>
      </c>
      <c r="E8" s="78" t="s">
        <v>64</v>
      </c>
      <c r="F8" s="78" t="s">
        <v>64</v>
      </c>
      <c r="G8" s="78"/>
      <c r="H8" s="78"/>
      <c r="I8" s="78"/>
      <c r="J8" s="25">
        <v>0</v>
      </c>
      <c r="K8" s="25">
        <v>0</v>
      </c>
      <c r="L8" s="25">
        <v>0</v>
      </c>
      <c r="M8" s="76">
        <v>3</v>
      </c>
      <c r="N8" s="76">
        <v>525.69600000000003</v>
      </c>
      <c r="O8" s="254">
        <v>27498.181</v>
      </c>
      <c r="P8" s="167">
        <v>1</v>
      </c>
      <c r="Q8" s="167">
        <v>203.642</v>
      </c>
      <c r="R8" s="167">
        <v>11489.441000000001</v>
      </c>
      <c r="S8" s="25"/>
      <c r="T8" s="25"/>
      <c r="U8" s="25"/>
      <c r="V8" s="25">
        <f t="shared" si="2"/>
        <v>1</v>
      </c>
      <c r="W8" s="25">
        <f t="shared" si="3"/>
        <v>203.642</v>
      </c>
      <c r="X8" s="25">
        <f t="shared" si="4"/>
        <v>11489.441000000001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5">SUM(J8,M8,V8,Y8,AB8,AE8,AH8,AK8,AN8)</f>
        <v>4</v>
      </c>
      <c r="AR8" s="107">
        <f t="shared" si="5"/>
        <v>729.33799999999997</v>
      </c>
      <c r="AS8" s="107">
        <f t="shared" si="1"/>
        <v>38987.622000000003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 t="s">
        <v>64</v>
      </c>
      <c r="E9" s="79" t="s">
        <v>64</v>
      </c>
      <c r="F9" s="79" t="s">
        <v>64</v>
      </c>
      <c r="G9" s="79"/>
      <c r="H9" s="79"/>
      <c r="I9" s="79"/>
      <c r="J9" s="114">
        <v>0</v>
      </c>
      <c r="K9" s="114">
        <v>0</v>
      </c>
      <c r="L9" s="114">
        <v>0</v>
      </c>
      <c r="M9" s="77">
        <v>13</v>
      </c>
      <c r="N9" s="77">
        <v>2134.5259999999998</v>
      </c>
      <c r="O9" s="255">
        <v>141959.67800000001</v>
      </c>
      <c r="P9" s="210">
        <v>24</v>
      </c>
      <c r="Q9" s="210">
        <v>4405.3130000000001</v>
      </c>
      <c r="R9" s="210">
        <v>321984.76799999998</v>
      </c>
      <c r="S9" s="24"/>
      <c r="T9" s="24"/>
      <c r="U9" s="24"/>
      <c r="V9" s="114">
        <f t="shared" si="2"/>
        <v>24</v>
      </c>
      <c r="W9" s="114">
        <f t="shared" si="3"/>
        <v>4405.3130000000001</v>
      </c>
      <c r="X9" s="114">
        <f t="shared" si="4"/>
        <v>321984.76799999998</v>
      </c>
      <c r="Y9" s="210">
        <v>1</v>
      </c>
      <c r="Z9" s="210">
        <v>175.874</v>
      </c>
      <c r="AA9" s="108">
        <v>7580.2860000000001</v>
      </c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5"/>
        <v>38</v>
      </c>
      <c r="AR9" s="45">
        <f t="shared" si="5"/>
        <v>6715.7129999999997</v>
      </c>
      <c r="AS9" s="45">
        <f t="shared" si="1"/>
        <v>471524.73200000002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 t="s">
        <v>64</v>
      </c>
      <c r="E10" s="78" t="s">
        <v>64</v>
      </c>
      <c r="F10" s="78" t="s">
        <v>64</v>
      </c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>
        <f t="shared" si="2"/>
        <v>0</v>
      </c>
      <c r="W10" s="25">
        <f t="shared" si="3"/>
        <v>0</v>
      </c>
      <c r="X10" s="25">
        <f t="shared" si="4"/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5"/>
        <v>0</v>
      </c>
      <c r="AR10" s="107">
        <f t="shared" si="5"/>
        <v>0</v>
      </c>
      <c r="AS10" s="107">
        <f t="shared" si="1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 t="s">
        <v>64</v>
      </c>
      <c r="E11" s="79" t="s">
        <v>64</v>
      </c>
      <c r="F11" s="79" t="s">
        <v>64</v>
      </c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>
        <f t="shared" si="2"/>
        <v>0</v>
      </c>
      <c r="W11" s="114">
        <f t="shared" si="3"/>
        <v>0</v>
      </c>
      <c r="X11" s="114">
        <f t="shared" si="4"/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5"/>
        <v>0</v>
      </c>
      <c r="AR11" s="45">
        <f t="shared" si="5"/>
        <v>0</v>
      </c>
      <c r="AS11" s="45">
        <f t="shared" si="1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 t="s">
        <v>64</v>
      </c>
      <c r="E12" s="78" t="s">
        <v>64</v>
      </c>
      <c r="F12" s="78" t="s">
        <v>64</v>
      </c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>
        <f t="shared" si="2"/>
        <v>0</v>
      </c>
      <c r="W12" s="25">
        <f t="shared" si="3"/>
        <v>0</v>
      </c>
      <c r="X12" s="25">
        <f t="shared" si="4"/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5"/>
        <v>0</v>
      </c>
      <c r="AR12" s="107">
        <f t="shared" si="5"/>
        <v>0</v>
      </c>
      <c r="AS12" s="107">
        <f t="shared" si="1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 t="s">
        <v>64</v>
      </c>
      <c r="E13" s="79" t="s">
        <v>64</v>
      </c>
      <c r="F13" s="79" t="s">
        <v>64</v>
      </c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>
        <f t="shared" si="2"/>
        <v>0</v>
      </c>
      <c r="W13" s="114">
        <f t="shared" si="3"/>
        <v>0</v>
      </c>
      <c r="X13" s="114">
        <f t="shared" si="4"/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5"/>
        <v>0</v>
      </c>
      <c r="AR13" s="45">
        <f t="shared" si="5"/>
        <v>0</v>
      </c>
      <c r="AS13" s="45">
        <f t="shared" si="1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 t="s">
        <v>64</v>
      </c>
      <c r="E14" s="78" t="s">
        <v>64</v>
      </c>
      <c r="F14" s="78" t="s">
        <v>64</v>
      </c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>
        <v>221</v>
      </c>
      <c r="Q14" s="167">
        <v>890.53219999999999</v>
      </c>
      <c r="R14" s="167">
        <v>387802.60600000003</v>
      </c>
      <c r="S14" s="40"/>
      <c r="T14" s="40"/>
      <c r="U14" s="40"/>
      <c r="V14" s="25">
        <f t="shared" si="2"/>
        <v>221</v>
      </c>
      <c r="W14" s="25">
        <f t="shared" si="3"/>
        <v>890.53219999999999</v>
      </c>
      <c r="X14" s="25">
        <f t="shared" si="4"/>
        <v>387802.60600000003</v>
      </c>
      <c r="Y14" s="167">
        <v>24</v>
      </c>
      <c r="Z14" s="167">
        <v>98.052300000000002</v>
      </c>
      <c r="AA14" s="107">
        <v>41662.146999999997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5"/>
        <v>245</v>
      </c>
      <c r="AR14" s="107">
        <f t="shared" si="5"/>
        <v>988.58449999999993</v>
      </c>
      <c r="AS14" s="107">
        <f t="shared" si="1"/>
        <v>429464.75300000003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 t="s">
        <v>64</v>
      </c>
      <c r="E15" s="79" t="s">
        <v>64</v>
      </c>
      <c r="F15" s="79" t="s">
        <v>64</v>
      </c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>
        <f t="shared" si="2"/>
        <v>0</v>
      </c>
      <c r="W15" s="114">
        <f t="shared" si="3"/>
        <v>0</v>
      </c>
      <c r="X15" s="114">
        <f t="shared" si="4"/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5"/>
        <v>0</v>
      </c>
      <c r="AR15" s="45">
        <f t="shared" si="5"/>
        <v>0</v>
      </c>
      <c r="AS15" s="45">
        <f t="shared" si="1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15</v>
      </c>
      <c r="E16" s="78">
        <v>9.1076999999999995</v>
      </c>
      <c r="F16" s="78">
        <v>5966.4124724312178</v>
      </c>
      <c r="G16" s="78">
        <v>12</v>
      </c>
      <c r="H16" s="78">
        <v>5.9561000000000002</v>
      </c>
      <c r="I16" s="78">
        <v>3207.181</v>
      </c>
      <c r="J16" s="25">
        <v>27</v>
      </c>
      <c r="K16" s="25">
        <v>15.063800000000001</v>
      </c>
      <c r="L16" s="25">
        <v>9173.5934724312174</v>
      </c>
      <c r="M16" s="76"/>
      <c r="N16" s="76"/>
      <c r="O16" s="254"/>
      <c r="P16" s="167">
        <v>229</v>
      </c>
      <c r="Q16" s="167">
        <v>545.29750000000001</v>
      </c>
      <c r="R16" s="167">
        <v>220494.12599999999</v>
      </c>
      <c r="S16" s="40"/>
      <c r="T16" s="40"/>
      <c r="U16" s="40"/>
      <c r="V16" s="25">
        <f t="shared" si="2"/>
        <v>229</v>
      </c>
      <c r="W16" s="25">
        <f t="shared" si="3"/>
        <v>545.29750000000001</v>
      </c>
      <c r="X16" s="25">
        <f t="shared" si="4"/>
        <v>220494.12599999999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29</v>
      </c>
      <c r="AI16" s="291">
        <v>31.6557</v>
      </c>
      <c r="AJ16" s="291">
        <v>15582.079</v>
      </c>
      <c r="AK16" s="291"/>
      <c r="AL16" s="291"/>
      <c r="AM16" s="291"/>
      <c r="AN16" s="291"/>
      <c r="AO16" s="291"/>
      <c r="AP16" s="291"/>
      <c r="AQ16" s="107">
        <f t="shared" si="5"/>
        <v>285</v>
      </c>
      <c r="AR16" s="107">
        <f t="shared" si="5"/>
        <v>592.01700000000005</v>
      </c>
      <c r="AS16" s="107">
        <f t="shared" si="1"/>
        <v>245249.7984724312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 t="s">
        <v>64</v>
      </c>
      <c r="E17" s="79" t="s">
        <v>64</v>
      </c>
      <c r="F17" s="79" t="s">
        <v>64</v>
      </c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>
        <f t="shared" si="2"/>
        <v>0</v>
      </c>
      <c r="W17" s="114">
        <f t="shared" si="3"/>
        <v>0</v>
      </c>
      <c r="X17" s="114">
        <f t="shared" si="4"/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5"/>
        <v>0</v>
      </c>
      <c r="AR17" s="45">
        <f t="shared" si="5"/>
        <v>0</v>
      </c>
      <c r="AS17" s="45">
        <f t="shared" si="1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 t="s">
        <v>64</v>
      </c>
      <c r="E18" s="78" t="s">
        <v>64</v>
      </c>
      <c r="F18" s="78" t="s">
        <v>64</v>
      </c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192</v>
      </c>
      <c r="Q18" s="167">
        <v>359.79039999999998</v>
      </c>
      <c r="R18" s="167">
        <v>138339.75899999999</v>
      </c>
      <c r="S18" s="109"/>
      <c r="T18" s="40"/>
      <c r="U18" s="40"/>
      <c r="V18" s="25">
        <f t="shared" si="2"/>
        <v>192</v>
      </c>
      <c r="W18" s="25">
        <f t="shared" si="3"/>
        <v>359.79039999999998</v>
      </c>
      <c r="X18" s="25">
        <f t="shared" si="4"/>
        <v>138339.75899999999</v>
      </c>
      <c r="Y18" s="167"/>
      <c r="Z18" s="167"/>
      <c r="AA18" s="107"/>
      <c r="AB18" s="291"/>
      <c r="AC18" s="291"/>
      <c r="AD18" s="291"/>
      <c r="AE18" s="291">
        <v>145</v>
      </c>
      <c r="AF18" s="291">
        <v>8.6464999999999996</v>
      </c>
      <c r="AG18" s="291">
        <v>10648.748</v>
      </c>
      <c r="AH18" s="291">
        <v>37</v>
      </c>
      <c r="AI18" s="291">
        <v>8.0632000000000001</v>
      </c>
      <c r="AJ18" s="291">
        <v>3903.6669999999999</v>
      </c>
      <c r="AK18" s="291"/>
      <c r="AL18" s="291"/>
      <c r="AM18" s="291"/>
      <c r="AN18" s="291"/>
      <c r="AO18" s="291"/>
      <c r="AP18" s="291"/>
      <c r="AQ18" s="107">
        <f t="shared" si="5"/>
        <v>374</v>
      </c>
      <c r="AR18" s="107">
        <f t="shared" si="5"/>
        <v>376.50009999999997</v>
      </c>
      <c r="AS18" s="107">
        <f t="shared" si="1"/>
        <v>152892.17399999997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 t="s">
        <v>64</v>
      </c>
      <c r="E19" s="79" t="s">
        <v>64</v>
      </c>
      <c r="F19" s="79" t="s">
        <v>64</v>
      </c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>
        <f t="shared" si="2"/>
        <v>0</v>
      </c>
      <c r="W19" s="114">
        <f t="shared" si="3"/>
        <v>0</v>
      </c>
      <c r="X19" s="114">
        <f t="shared" si="4"/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5"/>
        <v>0</v>
      </c>
      <c r="AR19" s="45">
        <f t="shared" si="5"/>
        <v>0</v>
      </c>
      <c r="AS19" s="45">
        <f t="shared" si="1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 t="s">
        <v>64</v>
      </c>
      <c r="E20" s="78" t="s">
        <v>64</v>
      </c>
      <c r="F20" s="78" t="s">
        <v>64</v>
      </c>
      <c r="G20" s="78"/>
      <c r="H20" s="78"/>
      <c r="I20" s="78"/>
      <c r="J20" s="25">
        <v>0</v>
      </c>
      <c r="K20" s="25">
        <v>0</v>
      </c>
      <c r="L20" s="25">
        <v>0</v>
      </c>
      <c r="M20" s="76">
        <v>49</v>
      </c>
      <c r="N20" s="76">
        <v>548.41700000000003</v>
      </c>
      <c r="O20" s="254">
        <v>146520.02799999999</v>
      </c>
      <c r="P20" s="167"/>
      <c r="Q20" s="167"/>
      <c r="R20" s="167"/>
      <c r="S20" s="40"/>
      <c r="T20" s="40"/>
      <c r="U20" s="40"/>
      <c r="V20" s="25">
        <f t="shared" si="2"/>
        <v>0</v>
      </c>
      <c r="W20" s="25">
        <f t="shared" si="3"/>
        <v>0</v>
      </c>
      <c r="X20" s="25">
        <f t="shared" si="4"/>
        <v>0</v>
      </c>
      <c r="Y20" s="167">
        <v>101</v>
      </c>
      <c r="Z20" s="167">
        <v>1423.9770000000001</v>
      </c>
      <c r="AA20" s="107">
        <v>421555.09899999999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5"/>
        <v>150</v>
      </c>
      <c r="AR20" s="107">
        <f t="shared" si="5"/>
        <v>1972.3940000000002</v>
      </c>
      <c r="AS20" s="107">
        <f t="shared" si="1"/>
        <v>568075.12699999998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>
        <v>1</v>
      </c>
      <c r="E21" s="79">
        <v>0.65</v>
      </c>
      <c r="F21" s="147">
        <v>183.05999976777647</v>
      </c>
      <c r="G21" s="79"/>
      <c r="H21" s="79"/>
      <c r="I21" s="79"/>
      <c r="J21" s="114">
        <v>1</v>
      </c>
      <c r="K21" s="114">
        <v>0.65</v>
      </c>
      <c r="L21" s="114">
        <v>183.05999976777647</v>
      </c>
      <c r="M21" s="77">
        <v>146</v>
      </c>
      <c r="N21" s="77">
        <v>2250.1</v>
      </c>
      <c r="O21" s="255">
        <v>662942.20400000003</v>
      </c>
      <c r="P21" s="210"/>
      <c r="Q21" s="210"/>
      <c r="R21" s="210"/>
      <c r="S21" s="41"/>
      <c r="T21" s="41"/>
      <c r="U21" s="41"/>
      <c r="V21" s="114">
        <f t="shared" si="2"/>
        <v>0</v>
      </c>
      <c r="W21" s="114">
        <f t="shared" si="3"/>
        <v>0</v>
      </c>
      <c r="X21" s="114">
        <f t="shared" si="4"/>
        <v>0</v>
      </c>
      <c r="Y21" s="210">
        <v>40</v>
      </c>
      <c r="Z21" s="210">
        <v>1738.67</v>
      </c>
      <c r="AA21" s="108">
        <v>555049.33299999998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5"/>
        <v>187</v>
      </c>
      <c r="AR21" s="45">
        <f t="shared" si="5"/>
        <v>3989.42</v>
      </c>
      <c r="AS21" s="45">
        <f t="shared" si="1"/>
        <v>1218174.5969997677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 t="s">
        <v>64</v>
      </c>
      <c r="E22" s="78" t="s">
        <v>64</v>
      </c>
      <c r="F22" s="78" t="s">
        <v>64</v>
      </c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>
        <f t="shared" si="2"/>
        <v>0</v>
      </c>
      <c r="W22" s="25">
        <f t="shared" si="3"/>
        <v>0</v>
      </c>
      <c r="X22" s="25">
        <f t="shared" si="4"/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5"/>
        <v>0</v>
      </c>
      <c r="AR22" s="107">
        <f t="shared" si="5"/>
        <v>0</v>
      </c>
      <c r="AS22" s="107">
        <f t="shared" si="5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 t="s">
        <v>64</v>
      </c>
      <c r="E23" s="79" t="s">
        <v>64</v>
      </c>
      <c r="F23" s="79" t="s">
        <v>64</v>
      </c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>
        <f t="shared" si="2"/>
        <v>0</v>
      </c>
      <c r="W23" s="114">
        <f t="shared" si="3"/>
        <v>0</v>
      </c>
      <c r="X23" s="114">
        <f t="shared" si="4"/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 t="s">
        <v>64</v>
      </c>
      <c r="E24" s="78" t="s">
        <v>64</v>
      </c>
      <c r="F24" s="78" t="s">
        <v>64</v>
      </c>
      <c r="G24" s="78"/>
      <c r="H24" s="78"/>
      <c r="I24" s="78"/>
      <c r="J24" s="25">
        <v>0</v>
      </c>
      <c r="K24" s="25">
        <v>0</v>
      </c>
      <c r="L24" s="25">
        <v>0</v>
      </c>
      <c r="M24" s="76">
        <v>18</v>
      </c>
      <c r="N24" s="76">
        <v>123.5339</v>
      </c>
      <c r="O24" s="254">
        <v>33352.321000000004</v>
      </c>
      <c r="P24" s="167"/>
      <c r="Q24" s="167"/>
      <c r="R24" s="167"/>
      <c r="S24" s="40"/>
      <c r="T24" s="40"/>
      <c r="U24" s="40"/>
      <c r="V24" s="25">
        <f t="shared" si="2"/>
        <v>0</v>
      </c>
      <c r="W24" s="25">
        <f t="shared" si="3"/>
        <v>0</v>
      </c>
      <c r="X24" s="25">
        <f t="shared" si="4"/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5"/>
        <v>18</v>
      </c>
      <c r="AR24" s="107">
        <f t="shared" si="5"/>
        <v>123.5339</v>
      </c>
      <c r="AS24" s="107">
        <f t="shared" si="5"/>
        <v>33352.321000000004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 t="s">
        <v>64</v>
      </c>
      <c r="E25" s="79" t="s">
        <v>64</v>
      </c>
      <c r="F25" s="79" t="s">
        <v>64</v>
      </c>
      <c r="G25" s="79"/>
      <c r="H25" s="79"/>
      <c r="I25" s="79"/>
      <c r="J25" s="114">
        <v>0</v>
      </c>
      <c r="K25" s="114">
        <v>0</v>
      </c>
      <c r="L25" s="114">
        <v>0</v>
      </c>
      <c r="M25" s="77">
        <v>25</v>
      </c>
      <c r="N25" s="77">
        <v>194.02359999999999</v>
      </c>
      <c r="O25" s="255">
        <v>47425.896000000001</v>
      </c>
      <c r="P25" s="210"/>
      <c r="Q25" s="210"/>
      <c r="R25" s="210"/>
      <c r="S25" s="41"/>
      <c r="T25" s="41"/>
      <c r="U25" s="41"/>
      <c r="V25" s="114">
        <f t="shared" si="2"/>
        <v>0</v>
      </c>
      <c r="W25" s="114">
        <f t="shared" si="3"/>
        <v>0</v>
      </c>
      <c r="X25" s="114">
        <f t="shared" si="4"/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5"/>
        <v>25</v>
      </c>
      <c r="AR25" s="45">
        <f t="shared" si="5"/>
        <v>194.02359999999999</v>
      </c>
      <c r="AS25" s="45">
        <f t="shared" si="5"/>
        <v>47425.896000000001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 t="s">
        <v>64</v>
      </c>
      <c r="E26" s="78" t="s">
        <v>64</v>
      </c>
      <c r="F26" s="78" t="s">
        <v>64</v>
      </c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>
        <f t="shared" si="2"/>
        <v>0</v>
      </c>
      <c r="W26" s="25">
        <f t="shared" si="3"/>
        <v>0</v>
      </c>
      <c r="X26" s="25">
        <f t="shared" si="4"/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5"/>
        <v>0</v>
      </c>
      <c r="AR26" s="107">
        <f t="shared" si="5"/>
        <v>0</v>
      </c>
      <c r="AS26" s="107">
        <f t="shared" si="5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 t="s">
        <v>64</v>
      </c>
      <c r="E27" s="79" t="s">
        <v>64</v>
      </c>
      <c r="F27" s="79" t="s">
        <v>64</v>
      </c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>
        <f t="shared" si="2"/>
        <v>0</v>
      </c>
      <c r="W27" s="114">
        <f t="shared" si="3"/>
        <v>0</v>
      </c>
      <c r="X27" s="114">
        <f t="shared" si="4"/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 t="s">
        <v>64</v>
      </c>
      <c r="E28" s="78" t="s">
        <v>64</v>
      </c>
      <c r="F28" s="78" t="s">
        <v>64</v>
      </c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>
        <f t="shared" si="2"/>
        <v>0</v>
      </c>
      <c r="W28" s="25">
        <f t="shared" si="3"/>
        <v>0</v>
      </c>
      <c r="X28" s="25">
        <f t="shared" si="4"/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5"/>
        <v>0</v>
      </c>
      <c r="AR28" s="107">
        <f t="shared" si="5"/>
        <v>0</v>
      </c>
      <c r="AS28" s="107">
        <f t="shared" si="5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 t="s">
        <v>64</v>
      </c>
      <c r="E29" s="79" t="s">
        <v>64</v>
      </c>
      <c r="F29" s="79" t="s">
        <v>64</v>
      </c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>
        <f t="shared" si="2"/>
        <v>0</v>
      </c>
      <c r="W29" s="114">
        <f t="shared" si="3"/>
        <v>0</v>
      </c>
      <c r="X29" s="114">
        <f t="shared" si="4"/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18</v>
      </c>
      <c r="E30" s="78">
        <v>1.0132000000000001</v>
      </c>
      <c r="F30" s="78">
        <v>1040.6393986798812</v>
      </c>
      <c r="G30" s="78">
        <v>26</v>
      </c>
      <c r="H30" s="78">
        <v>1.6169</v>
      </c>
      <c r="I30" s="78">
        <v>1643.8</v>
      </c>
      <c r="J30" s="25">
        <v>44</v>
      </c>
      <c r="K30" s="25">
        <v>2.6301000000000001</v>
      </c>
      <c r="L30" s="25">
        <v>2684.4393986798814</v>
      </c>
      <c r="M30" s="76"/>
      <c r="N30" s="76"/>
      <c r="O30" s="254"/>
      <c r="P30" s="167"/>
      <c r="Q30" s="167"/>
      <c r="R30" s="167"/>
      <c r="S30" s="109"/>
      <c r="T30" s="40"/>
      <c r="U30" s="40"/>
      <c r="V30" s="25">
        <f t="shared" si="2"/>
        <v>0</v>
      </c>
      <c r="W30" s="25">
        <f t="shared" si="3"/>
        <v>0</v>
      </c>
      <c r="X30" s="25">
        <f t="shared" si="4"/>
        <v>0</v>
      </c>
      <c r="Y30" s="167">
        <v>117</v>
      </c>
      <c r="Z30" s="167">
        <v>30.311599999999999</v>
      </c>
      <c r="AA30" s="107">
        <v>22933.441999999999</v>
      </c>
      <c r="AB30" s="291">
        <v>2878</v>
      </c>
      <c r="AC30" s="291">
        <v>277.41359999999997</v>
      </c>
      <c r="AD30" s="291">
        <v>245040.08600000001</v>
      </c>
      <c r="AE30" s="291"/>
      <c r="AF30" s="291"/>
      <c r="AG30" s="291"/>
      <c r="AH30" s="291">
        <v>112</v>
      </c>
      <c r="AI30" s="291">
        <v>22.438099999999999</v>
      </c>
      <c r="AJ30" s="291">
        <v>17066.903999999999</v>
      </c>
      <c r="AK30" s="291">
        <v>67</v>
      </c>
      <c r="AL30" s="291">
        <v>1.9523999999999999</v>
      </c>
      <c r="AM30" s="291">
        <v>1820.5329999999999</v>
      </c>
      <c r="AN30" s="291">
        <v>413</v>
      </c>
      <c r="AO30" s="291">
        <v>46.485799999999998</v>
      </c>
      <c r="AP30" s="291">
        <v>34041.188999999998</v>
      </c>
      <c r="AQ30" s="107">
        <f t="shared" si="5"/>
        <v>3631</v>
      </c>
      <c r="AR30" s="107">
        <f t="shared" si="5"/>
        <v>381.23159999999996</v>
      </c>
      <c r="AS30" s="107">
        <f t="shared" si="5"/>
        <v>323586.59339867986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 t="s">
        <v>64</v>
      </c>
      <c r="E31" s="79" t="s">
        <v>64</v>
      </c>
      <c r="F31" s="79" t="s">
        <v>64</v>
      </c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>
        <f t="shared" si="2"/>
        <v>0</v>
      </c>
      <c r="W31" s="114">
        <f t="shared" si="3"/>
        <v>0</v>
      </c>
      <c r="X31" s="114">
        <f t="shared" si="4"/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 t="s">
        <v>64</v>
      </c>
      <c r="E32" s="78" t="s">
        <v>64</v>
      </c>
      <c r="F32" s="78" t="s">
        <v>64</v>
      </c>
      <c r="G32" s="78"/>
      <c r="H32" s="78"/>
      <c r="I32" s="78"/>
      <c r="J32" s="25">
        <v>0</v>
      </c>
      <c r="K32" s="25">
        <v>0</v>
      </c>
      <c r="L32" s="25">
        <v>0</v>
      </c>
      <c r="M32" s="76">
        <v>124</v>
      </c>
      <c r="N32" s="76">
        <v>188.87180000000001</v>
      </c>
      <c r="O32" s="254">
        <v>100082.717</v>
      </c>
      <c r="P32" s="167">
        <v>186</v>
      </c>
      <c r="Q32" s="167">
        <v>1133.5962</v>
      </c>
      <c r="R32" s="167">
        <v>220668.51800000001</v>
      </c>
      <c r="S32" s="40"/>
      <c r="T32" s="40"/>
      <c r="U32" s="40"/>
      <c r="V32" s="25">
        <f t="shared" si="2"/>
        <v>186</v>
      </c>
      <c r="W32" s="25">
        <f t="shared" si="3"/>
        <v>1133.5962</v>
      </c>
      <c r="X32" s="25">
        <f t="shared" si="4"/>
        <v>220668.51800000001</v>
      </c>
      <c r="Y32" s="167"/>
      <c r="Z32" s="167"/>
      <c r="AA32" s="10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1</v>
      </c>
      <c r="AL32" s="291">
        <v>0</v>
      </c>
      <c r="AM32" s="291">
        <v>941.52200000000005</v>
      </c>
      <c r="AN32" s="291"/>
      <c r="AO32" s="291"/>
      <c r="AP32" s="291"/>
      <c r="AQ32" s="107">
        <f t="shared" si="5"/>
        <v>311</v>
      </c>
      <c r="AR32" s="107">
        <f t="shared" si="5"/>
        <v>1322.4679999999998</v>
      </c>
      <c r="AS32" s="107">
        <f t="shared" si="5"/>
        <v>321692.75699999998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 t="s">
        <v>64</v>
      </c>
      <c r="E33" s="79" t="s">
        <v>64</v>
      </c>
      <c r="F33" s="79" t="s">
        <v>64</v>
      </c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>
        <f t="shared" si="2"/>
        <v>0</v>
      </c>
      <c r="W33" s="114">
        <f t="shared" si="3"/>
        <v>0</v>
      </c>
      <c r="X33" s="114">
        <f t="shared" si="4"/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 t="s">
        <v>64</v>
      </c>
      <c r="E34" s="78" t="s">
        <v>64</v>
      </c>
      <c r="F34" s="78" t="s">
        <v>64</v>
      </c>
      <c r="G34" s="78"/>
      <c r="H34" s="78"/>
      <c r="I34" s="78"/>
      <c r="J34" s="25">
        <v>0</v>
      </c>
      <c r="K34" s="25">
        <v>0</v>
      </c>
      <c r="L34" s="25">
        <v>0</v>
      </c>
      <c r="M34" s="76">
        <v>291</v>
      </c>
      <c r="N34" s="76">
        <v>72.643299999999996</v>
      </c>
      <c r="O34" s="254">
        <v>48371.529000000002</v>
      </c>
      <c r="P34" s="167"/>
      <c r="Q34" s="167"/>
      <c r="R34" s="167"/>
      <c r="S34" s="40"/>
      <c r="T34" s="40"/>
      <c r="U34" s="40"/>
      <c r="V34" s="25">
        <f t="shared" si="2"/>
        <v>0</v>
      </c>
      <c r="W34" s="25">
        <f t="shared" si="3"/>
        <v>0</v>
      </c>
      <c r="X34" s="25">
        <f t="shared" si="4"/>
        <v>0</v>
      </c>
      <c r="Y34" s="167">
        <v>271</v>
      </c>
      <c r="Z34" s="167">
        <v>751.31809999999996</v>
      </c>
      <c r="AA34" s="107">
        <v>154052.872</v>
      </c>
      <c r="AB34" s="291">
        <v>581</v>
      </c>
      <c r="AC34" s="291">
        <v>189.51140000000001</v>
      </c>
      <c r="AD34" s="291">
        <v>95546.915999999997</v>
      </c>
      <c r="AE34" s="291"/>
      <c r="AF34" s="291"/>
      <c r="AG34" s="291"/>
      <c r="AH34" s="291">
        <v>102</v>
      </c>
      <c r="AI34" s="291">
        <v>67.114900000000006</v>
      </c>
      <c r="AJ34" s="291">
        <v>56792.536</v>
      </c>
      <c r="AK34" s="291"/>
      <c r="AL34" s="291"/>
      <c r="AM34" s="291"/>
      <c r="AN34" s="291">
        <v>4</v>
      </c>
      <c r="AO34" s="291">
        <v>6.0000000000000001E-3</v>
      </c>
      <c r="AP34" s="291">
        <v>6.8360000000000003</v>
      </c>
      <c r="AQ34" s="107">
        <f t="shared" si="5"/>
        <v>1249</v>
      </c>
      <c r="AR34" s="107">
        <f t="shared" si="5"/>
        <v>1080.5936999999999</v>
      </c>
      <c r="AS34" s="107">
        <f t="shared" si="5"/>
        <v>354770.68900000007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 t="s">
        <v>64</v>
      </c>
      <c r="E35" s="79" t="s">
        <v>64</v>
      </c>
      <c r="F35" s="79" t="s">
        <v>64</v>
      </c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>
        <f t="shared" si="2"/>
        <v>0</v>
      </c>
      <c r="W35" s="114">
        <f t="shared" si="3"/>
        <v>0</v>
      </c>
      <c r="X35" s="114">
        <f t="shared" si="4"/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 t="s">
        <v>64</v>
      </c>
      <c r="E36" s="78" t="s">
        <v>64</v>
      </c>
      <c r="F36" s="78" t="s">
        <v>64</v>
      </c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>
        <f t="shared" si="2"/>
        <v>0</v>
      </c>
      <c r="W36" s="25">
        <f t="shared" si="3"/>
        <v>0</v>
      </c>
      <c r="X36" s="25">
        <f t="shared" si="4"/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5"/>
        <v>0</v>
      </c>
      <c r="AR36" s="107">
        <f t="shared" si="5"/>
        <v>0</v>
      </c>
      <c r="AS36" s="107">
        <f t="shared" si="5"/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 t="s">
        <v>64</v>
      </c>
      <c r="E37" s="79" t="s">
        <v>64</v>
      </c>
      <c r="F37" s="79" t="s">
        <v>64</v>
      </c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>
        <f t="shared" si="2"/>
        <v>0</v>
      </c>
      <c r="W37" s="114">
        <f t="shared" si="3"/>
        <v>0</v>
      </c>
      <c r="X37" s="114">
        <f t="shared" si="4"/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9</v>
      </c>
      <c r="E38" s="78">
        <v>0.2888</v>
      </c>
      <c r="F38" s="78">
        <v>145.82699981500897</v>
      </c>
      <c r="G38" s="78"/>
      <c r="H38" s="78"/>
      <c r="I38" s="78"/>
      <c r="J38" s="25">
        <v>9</v>
      </c>
      <c r="K38" s="25">
        <v>0.2888</v>
      </c>
      <c r="L38" s="25">
        <v>145.82699981500897</v>
      </c>
      <c r="M38" s="76"/>
      <c r="N38" s="76"/>
      <c r="O38" s="254"/>
      <c r="P38" s="167"/>
      <c r="Q38" s="167"/>
      <c r="R38" s="167"/>
      <c r="S38" s="40"/>
      <c r="T38" s="40"/>
      <c r="U38" s="40"/>
      <c r="V38" s="25">
        <f t="shared" si="2"/>
        <v>0</v>
      </c>
      <c r="W38" s="25">
        <f t="shared" si="3"/>
        <v>0</v>
      </c>
      <c r="X38" s="25">
        <f t="shared" si="4"/>
        <v>0</v>
      </c>
      <c r="Y38" s="167"/>
      <c r="Z38" s="167"/>
      <c r="AA38" s="107"/>
      <c r="AB38" s="291">
        <v>528</v>
      </c>
      <c r="AC38" s="291">
        <v>57.121899999999997</v>
      </c>
      <c r="AD38" s="291">
        <v>54174.951999999997</v>
      </c>
      <c r="AE38" s="291">
        <v>32</v>
      </c>
      <c r="AF38" s="291">
        <v>11.8619</v>
      </c>
      <c r="AG38" s="291">
        <v>4238.8149999999996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5"/>
        <v>569</v>
      </c>
      <c r="AR38" s="107">
        <f t="shared" si="5"/>
        <v>69.272599999999997</v>
      </c>
      <c r="AS38" s="107">
        <f t="shared" si="5"/>
        <v>58559.593999815006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 t="s">
        <v>64</v>
      </c>
      <c r="E39" s="79" t="s">
        <v>64</v>
      </c>
      <c r="F39" s="79" t="s">
        <v>64</v>
      </c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>
        <f t="shared" si="2"/>
        <v>0</v>
      </c>
      <c r="W39" s="114">
        <f t="shared" si="3"/>
        <v>0</v>
      </c>
      <c r="X39" s="114">
        <f t="shared" si="4"/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 t="s">
        <v>64</v>
      </c>
      <c r="E40" s="78" t="s">
        <v>64</v>
      </c>
      <c r="F40" s="78" t="s">
        <v>64</v>
      </c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>
        <f t="shared" si="2"/>
        <v>0</v>
      </c>
      <c r="W40" s="25">
        <f t="shared" si="3"/>
        <v>0</v>
      </c>
      <c r="X40" s="25">
        <f t="shared" si="4"/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5"/>
        <v>0</v>
      </c>
      <c r="AR40" s="107">
        <f t="shared" si="5"/>
        <v>0</v>
      </c>
      <c r="AS40" s="107">
        <f t="shared" si="5"/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 t="s">
        <v>64</v>
      </c>
      <c r="E41" s="79" t="s">
        <v>64</v>
      </c>
      <c r="F41" s="79" t="s">
        <v>64</v>
      </c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>
        <f t="shared" si="2"/>
        <v>0</v>
      </c>
      <c r="W41" s="114">
        <f t="shared" si="3"/>
        <v>0</v>
      </c>
      <c r="X41" s="114">
        <f t="shared" si="4"/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 t="s">
        <v>64</v>
      </c>
      <c r="E42" s="78" t="s">
        <v>64</v>
      </c>
      <c r="F42" s="78" t="s">
        <v>64</v>
      </c>
      <c r="G42" s="78">
        <v>1</v>
      </c>
      <c r="H42" s="78">
        <v>13.4702</v>
      </c>
      <c r="I42" s="78">
        <v>13337.602999999999</v>
      </c>
      <c r="J42" s="25">
        <v>1</v>
      </c>
      <c r="K42" s="25">
        <v>13.4702</v>
      </c>
      <c r="L42" s="25">
        <v>13337.602999999999</v>
      </c>
      <c r="M42" s="76">
        <v>22</v>
      </c>
      <c r="N42" s="76">
        <v>668.36199999999997</v>
      </c>
      <c r="O42" s="254">
        <v>273485.34000000003</v>
      </c>
      <c r="P42" s="167"/>
      <c r="Q42" s="167"/>
      <c r="R42" s="167"/>
      <c r="S42" s="109"/>
      <c r="T42" s="40"/>
      <c r="U42" s="40"/>
      <c r="V42" s="25">
        <f t="shared" si="2"/>
        <v>0</v>
      </c>
      <c r="W42" s="25">
        <f t="shared" si="3"/>
        <v>0</v>
      </c>
      <c r="X42" s="25">
        <f t="shared" si="4"/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5"/>
        <v>23</v>
      </c>
      <c r="AR42" s="107">
        <f t="shared" si="5"/>
        <v>681.83219999999994</v>
      </c>
      <c r="AS42" s="107">
        <f t="shared" si="5"/>
        <v>286822.94300000003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48</v>
      </c>
      <c r="E43" s="79">
        <v>371.98919999999998</v>
      </c>
      <c r="F43" s="79">
        <v>431106.12125311384</v>
      </c>
      <c r="G43" s="79">
        <v>32</v>
      </c>
      <c r="H43" s="79">
        <v>293.46620000000001</v>
      </c>
      <c r="I43" s="79">
        <v>307323.11700000003</v>
      </c>
      <c r="J43" s="114">
        <v>80</v>
      </c>
      <c r="K43" s="114">
        <v>665.45540000000005</v>
      </c>
      <c r="L43" s="114">
        <v>738429.23825311381</v>
      </c>
      <c r="M43" s="77">
        <v>30</v>
      </c>
      <c r="N43" s="77">
        <v>220.46090000000001</v>
      </c>
      <c r="O43" s="255">
        <v>55466</v>
      </c>
      <c r="P43" s="210"/>
      <c r="Q43" s="210"/>
      <c r="R43" s="210"/>
      <c r="S43" s="41"/>
      <c r="T43" s="41"/>
      <c r="U43" s="41"/>
      <c r="V43" s="114">
        <f t="shared" si="2"/>
        <v>0</v>
      </c>
      <c r="W43" s="114">
        <f t="shared" si="3"/>
        <v>0</v>
      </c>
      <c r="X43" s="114">
        <f t="shared" si="4"/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5"/>
        <v>110</v>
      </c>
      <c r="AR43" s="45">
        <f t="shared" si="5"/>
        <v>885.91630000000009</v>
      </c>
      <c r="AS43" s="45">
        <f t="shared" si="5"/>
        <v>793895.23825311381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 t="s">
        <v>64</v>
      </c>
      <c r="E44" s="78" t="s">
        <v>64</v>
      </c>
      <c r="F44" s="78" t="s">
        <v>64</v>
      </c>
      <c r="G44" s="78"/>
      <c r="H44" s="78"/>
      <c r="I44" s="78"/>
      <c r="J44" s="25">
        <v>0</v>
      </c>
      <c r="K44" s="25">
        <v>0</v>
      </c>
      <c r="L44" s="25">
        <v>0</v>
      </c>
      <c r="M44" s="76">
        <v>3</v>
      </c>
      <c r="N44" s="76">
        <v>0.45600000000000002</v>
      </c>
      <c r="O44" s="254">
        <v>221.536</v>
      </c>
      <c r="P44" s="167"/>
      <c r="Q44" s="167"/>
      <c r="R44" s="167"/>
      <c r="S44" s="40"/>
      <c r="T44" s="40"/>
      <c r="U44" s="40"/>
      <c r="V44" s="25">
        <f t="shared" si="2"/>
        <v>0</v>
      </c>
      <c r="W44" s="25">
        <f t="shared" si="3"/>
        <v>0</v>
      </c>
      <c r="X44" s="25">
        <f t="shared" si="4"/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5"/>
        <v>3</v>
      </c>
      <c r="AR44" s="107">
        <f t="shared" si="5"/>
        <v>0.45600000000000002</v>
      </c>
      <c r="AS44" s="107">
        <f t="shared" si="5"/>
        <v>221.536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 t="s">
        <v>64</v>
      </c>
      <c r="E45" s="79" t="s">
        <v>64</v>
      </c>
      <c r="F45" s="79" t="s">
        <v>64</v>
      </c>
      <c r="G45" s="79"/>
      <c r="H45" s="79"/>
      <c r="I45" s="79"/>
      <c r="J45" s="114">
        <v>0</v>
      </c>
      <c r="K45" s="114">
        <v>0</v>
      </c>
      <c r="L45" s="114">
        <v>0</v>
      </c>
      <c r="M45" s="77">
        <v>3</v>
      </c>
      <c r="N45" s="77">
        <v>3.8800000000000001E-2</v>
      </c>
      <c r="O45" s="255">
        <v>22.41</v>
      </c>
      <c r="P45" s="210"/>
      <c r="Q45" s="210"/>
      <c r="R45" s="210"/>
      <c r="S45" s="41"/>
      <c r="T45" s="41"/>
      <c r="U45" s="41"/>
      <c r="V45" s="114">
        <f t="shared" si="2"/>
        <v>0</v>
      </c>
      <c r="W45" s="114">
        <f t="shared" si="3"/>
        <v>0</v>
      </c>
      <c r="X45" s="114">
        <f t="shared" si="4"/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5"/>
        <v>3</v>
      </c>
      <c r="AR45" s="45">
        <f t="shared" si="5"/>
        <v>3.8800000000000001E-2</v>
      </c>
      <c r="AS45" s="45">
        <f t="shared" si="5"/>
        <v>22.41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 t="s">
        <v>64</v>
      </c>
      <c r="E46" s="78" t="s">
        <v>64</v>
      </c>
      <c r="F46" s="78" t="s">
        <v>64</v>
      </c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>
        <f t="shared" si="2"/>
        <v>0</v>
      </c>
      <c r="W46" s="25">
        <f t="shared" si="3"/>
        <v>0</v>
      </c>
      <c r="X46" s="25">
        <f t="shared" si="4"/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5"/>
        <v>0</v>
      </c>
      <c r="AR46" s="107">
        <f t="shared" si="5"/>
        <v>0</v>
      </c>
      <c r="AS46" s="107">
        <f t="shared" si="5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 t="s">
        <v>64</v>
      </c>
      <c r="E47" s="79" t="s">
        <v>64</v>
      </c>
      <c r="F47" s="79" t="s">
        <v>64</v>
      </c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>
        <f t="shared" si="2"/>
        <v>0</v>
      </c>
      <c r="W47" s="114">
        <f t="shared" si="3"/>
        <v>0</v>
      </c>
      <c r="X47" s="114">
        <f t="shared" si="4"/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 t="s">
        <v>64</v>
      </c>
      <c r="E48" s="78" t="s">
        <v>64</v>
      </c>
      <c r="F48" s="78" t="s">
        <v>64</v>
      </c>
      <c r="G48" s="78"/>
      <c r="H48" s="78"/>
      <c r="I48" s="78"/>
      <c r="J48" s="25">
        <v>0</v>
      </c>
      <c r="K48" s="25">
        <v>0</v>
      </c>
      <c r="L48" s="25">
        <v>0</v>
      </c>
      <c r="M48" s="76">
        <v>26</v>
      </c>
      <c r="N48" s="76">
        <v>3.923</v>
      </c>
      <c r="O48" s="254">
        <v>2865.4989999999998</v>
      </c>
      <c r="P48" s="167">
        <v>5</v>
      </c>
      <c r="Q48" s="167">
        <v>0.67500000000000004</v>
      </c>
      <c r="R48" s="167">
        <v>439.02</v>
      </c>
      <c r="S48" s="110"/>
      <c r="T48" s="40"/>
      <c r="U48" s="40"/>
      <c r="V48" s="25">
        <f t="shared" si="2"/>
        <v>5</v>
      </c>
      <c r="W48" s="25">
        <f t="shared" si="3"/>
        <v>0.67500000000000004</v>
      </c>
      <c r="X48" s="25">
        <f t="shared" si="4"/>
        <v>439.02</v>
      </c>
      <c r="Y48" s="167">
        <v>11</v>
      </c>
      <c r="Z48" s="167">
        <v>3.43</v>
      </c>
      <c r="AA48" s="107">
        <v>2337.12</v>
      </c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5"/>
        <v>42</v>
      </c>
      <c r="AR48" s="107">
        <f t="shared" si="5"/>
        <v>8.0280000000000005</v>
      </c>
      <c r="AS48" s="107">
        <f t="shared" si="5"/>
        <v>5641.6389999999992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 t="s">
        <v>64</v>
      </c>
      <c r="E49" s="79" t="s">
        <v>64</v>
      </c>
      <c r="F49" s="79" t="s">
        <v>64</v>
      </c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>
        <f t="shared" si="2"/>
        <v>0</v>
      </c>
      <c r="W49" s="114">
        <f t="shared" si="3"/>
        <v>0</v>
      </c>
      <c r="X49" s="114">
        <f t="shared" si="4"/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>
        <v>1</v>
      </c>
      <c r="E50" s="78">
        <v>165.04</v>
      </c>
      <c r="F50" s="78">
        <v>47927.226899201189</v>
      </c>
      <c r="G50" s="78"/>
      <c r="H50" s="78"/>
      <c r="I50" s="78"/>
      <c r="J50" s="25">
        <v>1</v>
      </c>
      <c r="K50" s="25">
        <v>165.04</v>
      </c>
      <c r="L50" s="25">
        <v>47927.226899201189</v>
      </c>
      <c r="M50" s="76">
        <v>1</v>
      </c>
      <c r="N50" s="76">
        <v>313.1782</v>
      </c>
      <c r="O50" s="254">
        <v>115638.87699999999</v>
      </c>
      <c r="P50" s="167"/>
      <c r="Q50" s="167"/>
      <c r="R50" s="167"/>
      <c r="S50" s="110"/>
      <c r="T50" s="40"/>
      <c r="U50" s="40"/>
      <c r="V50" s="25">
        <f t="shared" si="2"/>
        <v>0</v>
      </c>
      <c r="W50" s="25">
        <f t="shared" si="3"/>
        <v>0</v>
      </c>
      <c r="X50" s="25">
        <f t="shared" si="4"/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5"/>
        <v>2</v>
      </c>
      <c r="AR50" s="107">
        <f t="shared" si="5"/>
        <v>478.21820000000002</v>
      </c>
      <c r="AS50" s="107">
        <f t="shared" si="5"/>
        <v>163566.10389920117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 t="s">
        <v>64</v>
      </c>
      <c r="E51" s="79" t="s">
        <v>64</v>
      </c>
      <c r="F51" s="79" t="s">
        <v>64</v>
      </c>
      <c r="G51" s="79"/>
      <c r="H51" s="79"/>
      <c r="I51" s="79"/>
      <c r="J51" s="114">
        <v>0</v>
      </c>
      <c r="K51" s="114">
        <v>0</v>
      </c>
      <c r="L51" s="114">
        <v>0</v>
      </c>
      <c r="M51" s="77"/>
      <c r="N51" s="77"/>
      <c r="O51" s="255"/>
      <c r="P51" s="210"/>
      <c r="Q51" s="210"/>
      <c r="R51" s="210"/>
      <c r="S51" s="41"/>
      <c r="T51" s="41"/>
      <c r="U51" s="41"/>
      <c r="V51" s="114">
        <f t="shared" si="2"/>
        <v>0</v>
      </c>
      <c r="W51" s="114">
        <f t="shared" si="3"/>
        <v>0</v>
      </c>
      <c r="X51" s="114">
        <f t="shared" si="4"/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 t="s">
        <v>64</v>
      </c>
      <c r="E52" s="78" t="s">
        <v>64</v>
      </c>
      <c r="F52" s="78" t="s">
        <v>64</v>
      </c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>
        <f t="shared" si="2"/>
        <v>0</v>
      </c>
      <c r="W52" s="25">
        <f t="shared" si="3"/>
        <v>0</v>
      </c>
      <c r="X52" s="25">
        <f t="shared" si="4"/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5"/>
        <v>0</v>
      </c>
      <c r="AR52" s="107">
        <f t="shared" si="5"/>
        <v>0</v>
      </c>
      <c r="AS52" s="107">
        <f t="shared" si="5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 t="s">
        <v>64</v>
      </c>
      <c r="E53" s="79" t="s">
        <v>64</v>
      </c>
      <c r="F53" s="79" t="s">
        <v>64</v>
      </c>
      <c r="G53" s="79"/>
      <c r="H53" s="79"/>
      <c r="I53" s="79"/>
      <c r="J53" s="114">
        <v>0</v>
      </c>
      <c r="K53" s="114">
        <v>0</v>
      </c>
      <c r="L53" s="114">
        <v>0</v>
      </c>
      <c r="M53" s="77">
        <v>128</v>
      </c>
      <c r="N53" s="77">
        <v>789.87</v>
      </c>
      <c r="O53" s="255">
        <v>357827.52</v>
      </c>
      <c r="P53" s="210"/>
      <c r="Q53" s="210"/>
      <c r="R53" s="210"/>
      <c r="S53" s="41"/>
      <c r="T53" s="41"/>
      <c r="U53" s="41"/>
      <c r="V53" s="114">
        <f t="shared" si="2"/>
        <v>0</v>
      </c>
      <c r="W53" s="114">
        <f t="shared" si="3"/>
        <v>0</v>
      </c>
      <c r="X53" s="114">
        <f t="shared" si="4"/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5"/>
        <v>128</v>
      </c>
      <c r="AR53" s="45">
        <f t="shared" si="5"/>
        <v>789.87</v>
      </c>
      <c r="AS53" s="45">
        <f t="shared" si="5"/>
        <v>357827.52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 t="s">
        <v>64</v>
      </c>
      <c r="E54" s="78" t="s">
        <v>64</v>
      </c>
      <c r="F54" s="78" t="s">
        <v>64</v>
      </c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>
        <f t="shared" si="2"/>
        <v>0</v>
      </c>
      <c r="W54" s="25">
        <f t="shared" si="3"/>
        <v>0</v>
      </c>
      <c r="X54" s="25">
        <f t="shared" si="4"/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18</v>
      </c>
      <c r="AL54" s="291">
        <v>0.25109999999999999</v>
      </c>
      <c r="AM54" s="291">
        <v>281.42200000000003</v>
      </c>
      <c r="AN54" s="291">
        <v>34</v>
      </c>
      <c r="AO54" s="291">
        <v>0.6411</v>
      </c>
      <c r="AP54" s="291">
        <v>651.14</v>
      </c>
      <c r="AQ54" s="107">
        <f t="shared" si="5"/>
        <v>52</v>
      </c>
      <c r="AR54" s="107">
        <f t="shared" si="5"/>
        <v>0.89219999999999999</v>
      </c>
      <c r="AS54" s="107">
        <f t="shared" si="5"/>
        <v>932.56200000000001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 t="s">
        <v>64</v>
      </c>
      <c r="E55" s="79" t="s">
        <v>64</v>
      </c>
      <c r="F55" s="79" t="s">
        <v>64</v>
      </c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>
        <f t="shared" si="2"/>
        <v>0</v>
      </c>
      <c r="W55" s="114">
        <f t="shared" si="3"/>
        <v>0</v>
      </c>
      <c r="X55" s="114">
        <f t="shared" si="4"/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 t="s">
        <v>64</v>
      </c>
      <c r="E56" s="78" t="s">
        <v>64</v>
      </c>
      <c r="F56" s="78" t="s">
        <v>64</v>
      </c>
      <c r="G56" s="78"/>
      <c r="H56" s="78"/>
      <c r="I56" s="78"/>
      <c r="J56" s="25">
        <v>0</v>
      </c>
      <c r="K56" s="25">
        <v>0</v>
      </c>
      <c r="L56" s="25">
        <v>0</v>
      </c>
      <c r="M56" s="76">
        <v>1</v>
      </c>
      <c r="N56" s="76">
        <v>0.104</v>
      </c>
      <c r="O56" s="254">
        <v>112.548</v>
      </c>
      <c r="P56" s="167"/>
      <c r="Q56" s="167"/>
      <c r="R56" s="167"/>
      <c r="S56" s="110"/>
      <c r="T56" s="40"/>
      <c r="U56" s="40"/>
      <c r="V56" s="25">
        <f t="shared" si="2"/>
        <v>0</v>
      </c>
      <c r="W56" s="25">
        <f t="shared" si="3"/>
        <v>0</v>
      </c>
      <c r="X56" s="25">
        <f t="shared" si="4"/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5"/>
        <v>1</v>
      </c>
      <c r="AR56" s="107">
        <f t="shared" si="5"/>
        <v>0.104</v>
      </c>
      <c r="AS56" s="107">
        <f t="shared" si="5"/>
        <v>112.548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 t="s">
        <v>64</v>
      </c>
      <c r="E57" s="79" t="s">
        <v>64</v>
      </c>
      <c r="F57" s="79" t="s">
        <v>64</v>
      </c>
      <c r="G57" s="79"/>
      <c r="H57" s="79"/>
      <c r="I57" s="79"/>
      <c r="J57" s="114">
        <v>0</v>
      </c>
      <c r="K57" s="114">
        <v>0</v>
      </c>
      <c r="L57" s="114">
        <v>0</v>
      </c>
      <c r="M57" s="77">
        <v>3</v>
      </c>
      <c r="N57" s="77">
        <v>1.1124000000000001</v>
      </c>
      <c r="O57" s="255">
        <v>1441.107</v>
      </c>
      <c r="P57" s="210"/>
      <c r="Q57" s="210"/>
      <c r="R57" s="210"/>
      <c r="S57" s="41"/>
      <c r="T57" s="41"/>
      <c r="U57" s="41"/>
      <c r="V57" s="114">
        <f t="shared" si="2"/>
        <v>0</v>
      </c>
      <c r="W57" s="114">
        <f t="shared" si="3"/>
        <v>0</v>
      </c>
      <c r="X57" s="114">
        <f t="shared" si="4"/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5"/>
        <v>3</v>
      </c>
      <c r="AR57" s="45">
        <f t="shared" si="5"/>
        <v>1.1124000000000001</v>
      </c>
      <c r="AS57" s="45">
        <f t="shared" si="5"/>
        <v>1441.107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 t="s">
        <v>64</v>
      </c>
      <c r="E58" s="149" t="s">
        <v>64</v>
      </c>
      <c r="F58" s="80" t="s">
        <v>64</v>
      </c>
      <c r="G58" s="203">
        <v>6</v>
      </c>
      <c r="H58" s="198">
        <v>0.33150000000000002</v>
      </c>
      <c r="I58" s="198">
        <v>399.072</v>
      </c>
      <c r="J58" s="25">
        <v>6</v>
      </c>
      <c r="K58" s="25">
        <v>0.33150000000000002</v>
      </c>
      <c r="L58" s="25">
        <v>399.072</v>
      </c>
      <c r="M58" s="256">
        <v>3568</v>
      </c>
      <c r="N58" s="257">
        <v>165.0712</v>
      </c>
      <c r="O58" s="264">
        <v>120650.814</v>
      </c>
      <c r="P58" s="213"/>
      <c r="Q58" s="213"/>
      <c r="R58" s="213"/>
      <c r="S58" s="51"/>
      <c r="T58" s="51"/>
      <c r="U58" s="42"/>
      <c r="V58" s="25">
        <f t="shared" si="2"/>
        <v>0</v>
      </c>
      <c r="W58" s="25">
        <f t="shared" si="3"/>
        <v>0</v>
      </c>
      <c r="X58" s="25">
        <f t="shared" si="4"/>
        <v>0</v>
      </c>
      <c r="Y58" s="213">
        <v>419</v>
      </c>
      <c r="Z58" s="213">
        <v>25.6144</v>
      </c>
      <c r="AA58" s="281">
        <v>23744.091</v>
      </c>
      <c r="AB58" s="293">
        <v>2911</v>
      </c>
      <c r="AC58" s="293">
        <v>123.7805</v>
      </c>
      <c r="AD58" s="293">
        <v>112672.378</v>
      </c>
      <c r="AE58" s="293"/>
      <c r="AF58" s="293"/>
      <c r="AG58" s="293"/>
      <c r="AH58" s="297">
        <v>182</v>
      </c>
      <c r="AI58" s="297">
        <v>17.2133</v>
      </c>
      <c r="AJ58" s="297">
        <v>10904.556</v>
      </c>
      <c r="AK58" s="297">
        <v>335</v>
      </c>
      <c r="AL58" s="297">
        <v>14.4178</v>
      </c>
      <c r="AM58" s="297">
        <v>12161.34</v>
      </c>
      <c r="AN58" s="293">
        <v>66</v>
      </c>
      <c r="AO58" s="293">
        <v>3.7185999999999999</v>
      </c>
      <c r="AP58" s="293">
        <v>3926.875</v>
      </c>
      <c r="AQ58" s="107">
        <f t="shared" ref="AQ58:AS71" si="6">SUM(J58,M58,V58,Y58,AB58,AE58,AH58,AK58,AN58)</f>
        <v>7487</v>
      </c>
      <c r="AR58" s="107">
        <f t="shared" si="6"/>
        <v>350.14729999999997</v>
      </c>
      <c r="AS58" s="107">
        <f t="shared" si="6"/>
        <v>284459.12600000005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 t="s">
        <v>64</v>
      </c>
      <c r="E59" s="78" t="s">
        <v>64</v>
      </c>
      <c r="F59" s="150" t="s">
        <v>64</v>
      </c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>
        <f t="shared" si="2"/>
        <v>0</v>
      </c>
      <c r="W59" s="94">
        <f t="shared" si="3"/>
        <v>0</v>
      </c>
      <c r="X59" s="94">
        <f t="shared" si="4"/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6"/>
        <v>0</v>
      </c>
      <c r="AR59" s="107">
        <f t="shared" si="6"/>
        <v>0</v>
      </c>
      <c r="AS59" s="107">
        <f t="shared" si="6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 t="s">
        <v>64</v>
      </c>
      <c r="E60" s="79" t="s">
        <v>64</v>
      </c>
      <c r="F60" s="79" t="s">
        <v>64</v>
      </c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165</v>
      </c>
      <c r="N60" s="77">
        <v>8.5623000000000005</v>
      </c>
      <c r="O60" s="261">
        <v>5277.2579999999998</v>
      </c>
      <c r="P60" s="210"/>
      <c r="Q60" s="210"/>
      <c r="R60" s="210"/>
      <c r="S60" s="41"/>
      <c r="T60" s="41"/>
      <c r="U60" s="41"/>
      <c r="V60" s="111">
        <f t="shared" si="2"/>
        <v>0</v>
      </c>
      <c r="W60" s="111">
        <f t="shared" si="3"/>
        <v>0</v>
      </c>
      <c r="X60" s="111">
        <f t="shared" si="4"/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6"/>
        <v>165</v>
      </c>
      <c r="AR60" s="45">
        <f t="shared" si="6"/>
        <v>8.5623000000000005</v>
      </c>
      <c r="AS60" s="45">
        <f t="shared" si="6"/>
        <v>5277.2579999999998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f t="shared" ref="D61:AP61" si="7">SUM(D6,D8,D10,D12,D14,D16,D18,D20,D22,D24,D26,D28,D30,D32,D34,D36,D38,D40,D42,D44,D46,D48,D50,D52,D54,D56,D58,)</f>
        <v>43</v>
      </c>
      <c r="E61" s="80">
        <f t="shared" si="7"/>
        <v>175.44969999999998</v>
      </c>
      <c r="F61" s="80">
        <f t="shared" si="7"/>
        <v>55080.105770127295</v>
      </c>
      <c r="G61" s="80">
        <f t="shared" si="7"/>
        <v>45</v>
      </c>
      <c r="H61" s="80">
        <f t="shared" si="7"/>
        <v>21.374699999999997</v>
      </c>
      <c r="I61" s="80">
        <f t="shared" si="7"/>
        <v>18587.655999999999</v>
      </c>
      <c r="J61" s="80">
        <f t="shared" si="7"/>
        <v>88</v>
      </c>
      <c r="K61" s="80">
        <f t="shared" si="7"/>
        <v>196.8244</v>
      </c>
      <c r="L61" s="80">
        <f t="shared" si="7"/>
        <v>73667.761770127297</v>
      </c>
      <c r="M61" s="80">
        <f t="shared" si="7"/>
        <v>4106</v>
      </c>
      <c r="N61" s="80">
        <f t="shared" si="7"/>
        <v>2610.2563999999993</v>
      </c>
      <c r="O61" s="80">
        <f t="shared" si="7"/>
        <v>868799.38999999978</v>
      </c>
      <c r="P61" s="80">
        <f t="shared" si="7"/>
        <v>834</v>
      </c>
      <c r="Q61" s="80">
        <f t="shared" si="7"/>
        <v>3133.5333000000001</v>
      </c>
      <c r="R61" s="80">
        <f t="shared" si="7"/>
        <v>979233.47</v>
      </c>
      <c r="S61" s="80">
        <f t="shared" si="7"/>
        <v>0</v>
      </c>
      <c r="T61" s="80">
        <f t="shared" si="7"/>
        <v>0</v>
      </c>
      <c r="U61" s="80">
        <f t="shared" si="7"/>
        <v>0</v>
      </c>
      <c r="V61" s="80">
        <f t="shared" si="7"/>
        <v>834</v>
      </c>
      <c r="W61" s="80">
        <f t="shared" si="7"/>
        <v>3133.5333000000001</v>
      </c>
      <c r="X61" s="80">
        <f t="shared" si="7"/>
        <v>979233.47</v>
      </c>
      <c r="Y61" s="80">
        <f t="shared" si="7"/>
        <v>943</v>
      </c>
      <c r="Z61" s="80">
        <f t="shared" si="7"/>
        <v>2332.7033999999999</v>
      </c>
      <c r="AA61" s="80">
        <f t="shared" si="7"/>
        <v>666284.77099999995</v>
      </c>
      <c r="AB61" s="80">
        <f t="shared" si="7"/>
        <v>6898</v>
      </c>
      <c r="AC61" s="80">
        <f t="shared" si="7"/>
        <v>647.8273999999999</v>
      </c>
      <c r="AD61" s="80">
        <f t="shared" si="7"/>
        <v>507434.33199999994</v>
      </c>
      <c r="AE61" s="80">
        <f t="shared" si="7"/>
        <v>177</v>
      </c>
      <c r="AF61" s="80">
        <f t="shared" si="7"/>
        <v>20.508400000000002</v>
      </c>
      <c r="AG61" s="80">
        <f t="shared" si="7"/>
        <v>14887.562999999998</v>
      </c>
      <c r="AH61" s="80">
        <f t="shared" si="7"/>
        <v>462</v>
      </c>
      <c r="AI61" s="80">
        <f t="shared" si="7"/>
        <v>146.48520000000002</v>
      </c>
      <c r="AJ61" s="80">
        <f t="shared" si="7"/>
        <v>104249.74199999998</v>
      </c>
      <c r="AK61" s="80">
        <f t="shared" si="7"/>
        <v>421</v>
      </c>
      <c r="AL61" s="80">
        <f t="shared" si="7"/>
        <v>16.621299999999998</v>
      </c>
      <c r="AM61" s="80">
        <f t="shared" si="7"/>
        <v>15204.816999999999</v>
      </c>
      <c r="AN61" s="80">
        <f t="shared" si="7"/>
        <v>517</v>
      </c>
      <c r="AO61" s="80">
        <f t="shared" si="7"/>
        <v>50.851500000000001</v>
      </c>
      <c r="AP61" s="80">
        <f t="shared" si="7"/>
        <v>38626.04</v>
      </c>
      <c r="AQ61" s="107">
        <f t="shared" si="6"/>
        <v>14446</v>
      </c>
      <c r="AR61" s="107">
        <f t="shared" si="6"/>
        <v>9155.6113000000005</v>
      </c>
      <c r="AS61" s="107">
        <f t="shared" si="6"/>
        <v>3268387.8867701273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07">
        <f t="shared" si="6"/>
        <v>0</v>
      </c>
      <c r="AR62" s="107">
        <f t="shared" si="6"/>
        <v>0</v>
      </c>
      <c r="AS62" s="107">
        <f t="shared" si="6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f t="shared" ref="D63:AP63" si="8">SUM(D7,D9,D11,D13,D15,D17,D19,D21,D23,D25,D27,D29,D31,D33,D35,D37,D39,D41,D43,D45,D47,D49,D51,D53,D55,D57,D60,)</f>
        <v>49</v>
      </c>
      <c r="E63" s="79">
        <f t="shared" si="8"/>
        <v>372.63919999999996</v>
      </c>
      <c r="F63" s="79">
        <f t="shared" si="8"/>
        <v>431289.18125288159</v>
      </c>
      <c r="G63" s="79">
        <f t="shared" si="8"/>
        <v>32</v>
      </c>
      <c r="H63" s="79">
        <f t="shared" si="8"/>
        <v>293.46620000000001</v>
      </c>
      <c r="I63" s="79">
        <f t="shared" si="8"/>
        <v>307323.11700000003</v>
      </c>
      <c r="J63" s="79">
        <f t="shared" si="8"/>
        <v>81</v>
      </c>
      <c r="K63" s="79">
        <f t="shared" si="8"/>
        <v>666.10540000000003</v>
      </c>
      <c r="L63" s="79">
        <f t="shared" si="8"/>
        <v>738612.29825288162</v>
      </c>
      <c r="M63" s="79">
        <f t="shared" si="8"/>
        <v>513</v>
      </c>
      <c r="N63" s="79">
        <f t="shared" si="8"/>
        <v>5598.6940000000004</v>
      </c>
      <c r="O63" s="79">
        <f t="shared" si="8"/>
        <v>1272362.0730000001</v>
      </c>
      <c r="P63" s="79">
        <f t="shared" si="8"/>
        <v>24</v>
      </c>
      <c r="Q63" s="79">
        <f t="shared" si="8"/>
        <v>4405.3130000000001</v>
      </c>
      <c r="R63" s="79">
        <f t="shared" si="8"/>
        <v>321984.76799999998</v>
      </c>
      <c r="S63" s="79">
        <f t="shared" si="8"/>
        <v>0</v>
      </c>
      <c r="T63" s="79">
        <f t="shared" si="8"/>
        <v>0</v>
      </c>
      <c r="U63" s="79">
        <f t="shared" si="8"/>
        <v>0</v>
      </c>
      <c r="V63" s="79">
        <f t="shared" si="8"/>
        <v>24</v>
      </c>
      <c r="W63" s="79">
        <f t="shared" si="8"/>
        <v>4405.3130000000001</v>
      </c>
      <c r="X63" s="79">
        <f t="shared" si="8"/>
        <v>321984.76799999998</v>
      </c>
      <c r="Y63" s="79">
        <f t="shared" si="8"/>
        <v>41</v>
      </c>
      <c r="Z63" s="79">
        <f t="shared" si="8"/>
        <v>1914.5440000000001</v>
      </c>
      <c r="AA63" s="79">
        <f t="shared" si="8"/>
        <v>562629.61899999995</v>
      </c>
      <c r="AB63" s="79">
        <f t="shared" si="8"/>
        <v>0</v>
      </c>
      <c r="AC63" s="79">
        <f t="shared" si="8"/>
        <v>0</v>
      </c>
      <c r="AD63" s="79">
        <f t="shared" si="8"/>
        <v>0</v>
      </c>
      <c r="AE63" s="79">
        <f t="shared" si="8"/>
        <v>0</v>
      </c>
      <c r="AF63" s="79">
        <f t="shared" si="8"/>
        <v>0</v>
      </c>
      <c r="AG63" s="79">
        <f t="shared" si="8"/>
        <v>0</v>
      </c>
      <c r="AH63" s="79">
        <f t="shared" si="8"/>
        <v>0</v>
      </c>
      <c r="AI63" s="79">
        <f t="shared" si="8"/>
        <v>0</v>
      </c>
      <c r="AJ63" s="79">
        <f t="shared" si="8"/>
        <v>0</v>
      </c>
      <c r="AK63" s="79">
        <f t="shared" si="8"/>
        <v>0</v>
      </c>
      <c r="AL63" s="79">
        <f t="shared" si="8"/>
        <v>0</v>
      </c>
      <c r="AM63" s="79">
        <f t="shared" si="8"/>
        <v>0</v>
      </c>
      <c r="AN63" s="79">
        <f t="shared" si="8"/>
        <v>0</v>
      </c>
      <c r="AO63" s="79">
        <f t="shared" si="8"/>
        <v>0</v>
      </c>
      <c r="AP63" s="79">
        <f t="shared" si="8"/>
        <v>0</v>
      </c>
      <c r="AQ63" s="45">
        <f t="shared" si="6"/>
        <v>659</v>
      </c>
      <c r="AR63" s="45">
        <f t="shared" si="6"/>
        <v>12584.656400000002</v>
      </c>
      <c r="AS63" s="45">
        <f t="shared" si="6"/>
        <v>2895588.7582528819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 t="s">
        <v>64</v>
      </c>
      <c r="E64" s="78" t="s">
        <v>64</v>
      </c>
      <c r="F64" s="78" t="s">
        <v>64</v>
      </c>
      <c r="G64" s="78">
        <v>192</v>
      </c>
      <c r="H64" s="78">
        <v>693.71230000000003</v>
      </c>
      <c r="I64" s="78">
        <v>277123.43599999999</v>
      </c>
      <c r="J64" s="25">
        <v>192</v>
      </c>
      <c r="K64" s="25">
        <v>693.71230000000003</v>
      </c>
      <c r="L64" s="25">
        <v>277123.43599999999</v>
      </c>
      <c r="M64" s="76">
        <v>900</v>
      </c>
      <c r="N64" s="76">
        <v>57.5886</v>
      </c>
      <c r="O64" s="259">
        <v>52647.235999999997</v>
      </c>
      <c r="P64" s="20">
        <v>5090</v>
      </c>
      <c r="Q64" s="20">
        <v>1202.643</v>
      </c>
      <c r="R64" s="20">
        <v>874669.23600000003</v>
      </c>
      <c r="S64" s="110"/>
      <c r="T64" s="40"/>
      <c r="U64" s="40"/>
      <c r="V64" s="25">
        <f t="shared" ref="V64:V67" si="9">SUM(P64,S64)</f>
        <v>5090</v>
      </c>
      <c r="W64" s="25">
        <f t="shared" ref="W64:W67" si="10">SUM(Q64,T64)</f>
        <v>1202.643</v>
      </c>
      <c r="X64" s="25">
        <f t="shared" ref="X64:X67" si="11">SUM(R64,U64)</f>
        <v>874669.23600000003</v>
      </c>
      <c r="Y64" s="167">
        <v>45</v>
      </c>
      <c r="Z64" s="167">
        <v>473.577</v>
      </c>
      <c r="AA64" s="107">
        <v>37696.057000000001</v>
      </c>
      <c r="AB64" s="291">
        <v>8</v>
      </c>
      <c r="AC64" s="291">
        <v>0.22</v>
      </c>
      <c r="AD64" s="291">
        <v>141.703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6"/>
        <v>6235</v>
      </c>
      <c r="AR64" s="107">
        <f t="shared" si="6"/>
        <v>2427.7409000000002</v>
      </c>
      <c r="AS64" s="107">
        <f t="shared" si="6"/>
        <v>1242277.6680000001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251</v>
      </c>
      <c r="E65" s="79">
        <v>15.712429999999999</v>
      </c>
      <c r="F65" s="79">
        <v>18137.735976991102</v>
      </c>
      <c r="G65" s="79">
        <v>90</v>
      </c>
      <c r="H65" s="79">
        <v>910.9171</v>
      </c>
      <c r="I65" s="79">
        <v>251383.747</v>
      </c>
      <c r="J65" s="114">
        <v>341</v>
      </c>
      <c r="K65" s="114">
        <v>926.62953000000005</v>
      </c>
      <c r="L65" s="114">
        <v>269521.4829769911</v>
      </c>
      <c r="M65" s="77">
        <v>28</v>
      </c>
      <c r="N65" s="77">
        <v>2.3014000000000001</v>
      </c>
      <c r="O65" s="255">
        <v>1430.085</v>
      </c>
      <c r="P65" s="23">
        <v>24</v>
      </c>
      <c r="Q65" s="23">
        <v>24.462199999999999</v>
      </c>
      <c r="R65" s="23">
        <v>10591.656999999999</v>
      </c>
      <c r="S65" s="41"/>
      <c r="T65" s="41"/>
      <c r="U65" s="41"/>
      <c r="V65" s="114">
        <f t="shared" si="9"/>
        <v>24</v>
      </c>
      <c r="W65" s="114">
        <f t="shared" si="10"/>
        <v>24.462199999999999</v>
      </c>
      <c r="X65" s="114">
        <f t="shared" si="11"/>
        <v>10591.656999999999</v>
      </c>
      <c r="Y65" s="210">
        <v>1</v>
      </c>
      <c r="Z65" s="210">
        <v>1.409</v>
      </c>
      <c r="AA65" s="108">
        <v>1382.3309999999999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6"/>
        <v>394</v>
      </c>
      <c r="AR65" s="45">
        <f t="shared" si="6"/>
        <v>954.80213000000003</v>
      </c>
      <c r="AS65" s="45">
        <f t="shared" si="6"/>
        <v>282925.55597699113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>
        <f t="shared" si="9"/>
        <v>0</v>
      </c>
      <c r="W66" s="25">
        <f t="shared" si="10"/>
        <v>0</v>
      </c>
      <c r="X66" s="25">
        <f t="shared" si="11"/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6"/>
        <v>0</v>
      </c>
      <c r="AR66" s="107">
        <f t="shared" si="6"/>
        <v>0</v>
      </c>
      <c r="AS66" s="107">
        <f t="shared" si="6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>
        <f t="shared" si="9"/>
        <v>0</v>
      </c>
      <c r="W67" s="114">
        <f t="shared" si="10"/>
        <v>0</v>
      </c>
      <c r="X67" s="114">
        <f t="shared" si="11"/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6"/>
        <v>0</v>
      </c>
      <c r="AR67" s="45">
        <f t="shared" si="6"/>
        <v>0</v>
      </c>
      <c r="AS67" s="45">
        <f t="shared" si="6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f t="shared" ref="D68:AP68" si="12">SUM(D61,D64,D66)</f>
        <v>43</v>
      </c>
      <c r="E68" s="20">
        <f t="shared" si="12"/>
        <v>175.44969999999998</v>
      </c>
      <c r="F68" s="20">
        <f t="shared" si="12"/>
        <v>55080.105770127295</v>
      </c>
      <c r="G68" s="20">
        <f t="shared" si="12"/>
        <v>237</v>
      </c>
      <c r="H68" s="20">
        <f t="shared" si="12"/>
        <v>715.08699999999999</v>
      </c>
      <c r="I68" s="20">
        <f t="shared" si="12"/>
        <v>295711.092</v>
      </c>
      <c r="J68" s="20">
        <f t="shared" si="12"/>
        <v>280</v>
      </c>
      <c r="K68" s="20">
        <f t="shared" si="12"/>
        <v>890.5367</v>
      </c>
      <c r="L68" s="20">
        <f t="shared" si="12"/>
        <v>350791.19777012727</v>
      </c>
      <c r="M68" s="20">
        <f t="shared" si="12"/>
        <v>5006</v>
      </c>
      <c r="N68" s="20">
        <f t="shared" si="12"/>
        <v>2667.8449999999993</v>
      </c>
      <c r="O68" s="20">
        <f t="shared" si="12"/>
        <v>921446.62599999981</v>
      </c>
      <c r="P68" s="20">
        <f t="shared" si="12"/>
        <v>5924</v>
      </c>
      <c r="Q68" s="20">
        <f t="shared" si="12"/>
        <v>4336.1763000000001</v>
      </c>
      <c r="R68" s="20">
        <f t="shared" si="12"/>
        <v>1853902.706</v>
      </c>
      <c r="S68" s="20">
        <f t="shared" si="12"/>
        <v>0</v>
      </c>
      <c r="T68" s="20">
        <f t="shared" si="12"/>
        <v>0</v>
      </c>
      <c r="U68" s="20">
        <f t="shared" si="12"/>
        <v>0</v>
      </c>
      <c r="V68" s="20">
        <f t="shared" si="12"/>
        <v>5924</v>
      </c>
      <c r="W68" s="20">
        <f t="shared" si="12"/>
        <v>4336.1763000000001</v>
      </c>
      <c r="X68" s="20">
        <f t="shared" si="12"/>
        <v>1853902.706</v>
      </c>
      <c r="Y68" s="20">
        <f t="shared" si="12"/>
        <v>988</v>
      </c>
      <c r="Z68" s="20">
        <f t="shared" si="12"/>
        <v>2806.2803999999996</v>
      </c>
      <c r="AA68" s="20">
        <f t="shared" si="12"/>
        <v>703980.82799999998</v>
      </c>
      <c r="AB68" s="20">
        <f t="shared" si="12"/>
        <v>6906</v>
      </c>
      <c r="AC68" s="20">
        <f t="shared" si="12"/>
        <v>648.04739999999993</v>
      </c>
      <c r="AD68" s="20">
        <f t="shared" si="12"/>
        <v>507576.03499999992</v>
      </c>
      <c r="AE68" s="20">
        <f t="shared" si="12"/>
        <v>177</v>
      </c>
      <c r="AF68" s="20">
        <f t="shared" si="12"/>
        <v>20.508400000000002</v>
      </c>
      <c r="AG68" s="20">
        <f t="shared" si="12"/>
        <v>14887.562999999998</v>
      </c>
      <c r="AH68" s="20">
        <f t="shared" si="12"/>
        <v>462</v>
      </c>
      <c r="AI68" s="20">
        <f t="shared" si="12"/>
        <v>146.48520000000002</v>
      </c>
      <c r="AJ68" s="20">
        <f t="shared" si="12"/>
        <v>104249.74199999998</v>
      </c>
      <c r="AK68" s="20">
        <f t="shared" si="12"/>
        <v>421</v>
      </c>
      <c r="AL68" s="20">
        <f t="shared" si="12"/>
        <v>16.621299999999998</v>
      </c>
      <c r="AM68" s="20">
        <f t="shared" si="12"/>
        <v>15204.816999999999</v>
      </c>
      <c r="AN68" s="20">
        <f t="shared" si="12"/>
        <v>517</v>
      </c>
      <c r="AO68" s="20">
        <f t="shared" si="12"/>
        <v>50.851500000000001</v>
      </c>
      <c r="AP68" s="20">
        <f t="shared" si="12"/>
        <v>38626.04</v>
      </c>
      <c r="AQ68" s="107">
        <f t="shared" si="6"/>
        <v>20681</v>
      </c>
      <c r="AR68" s="107">
        <f t="shared" si="6"/>
        <v>11583.352199999999</v>
      </c>
      <c r="AS68" s="107">
        <f t="shared" si="6"/>
        <v>4510665.5547701269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f t="shared" ref="D69:AP69" si="13">SUM(D63,D65,D67)</f>
        <v>300</v>
      </c>
      <c r="E69" s="23">
        <f t="shared" si="13"/>
        <v>388.35162999999994</v>
      </c>
      <c r="F69" s="23">
        <f t="shared" si="13"/>
        <v>449426.91722987272</v>
      </c>
      <c r="G69" s="23">
        <f t="shared" si="13"/>
        <v>122</v>
      </c>
      <c r="H69" s="23">
        <f t="shared" si="13"/>
        <v>1204.3833</v>
      </c>
      <c r="I69" s="23">
        <f t="shared" si="13"/>
        <v>558706.86400000006</v>
      </c>
      <c r="J69" s="23">
        <f t="shared" si="13"/>
        <v>422</v>
      </c>
      <c r="K69" s="23">
        <f t="shared" si="13"/>
        <v>1592.7349300000001</v>
      </c>
      <c r="L69" s="23">
        <f t="shared" si="13"/>
        <v>1008133.7812298727</v>
      </c>
      <c r="M69" s="23">
        <f t="shared" si="13"/>
        <v>541</v>
      </c>
      <c r="N69" s="23">
        <f t="shared" si="13"/>
        <v>5600.9954000000007</v>
      </c>
      <c r="O69" s="23">
        <f t="shared" si="13"/>
        <v>1273792.1580000001</v>
      </c>
      <c r="P69" s="23">
        <f t="shared" si="13"/>
        <v>48</v>
      </c>
      <c r="Q69" s="23">
        <f t="shared" si="13"/>
        <v>4429.7752</v>
      </c>
      <c r="R69" s="23">
        <f t="shared" si="13"/>
        <v>332576.42499999999</v>
      </c>
      <c r="S69" s="23">
        <f t="shared" si="13"/>
        <v>0</v>
      </c>
      <c r="T69" s="23">
        <f t="shared" si="13"/>
        <v>0</v>
      </c>
      <c r="U69" s="23">
        <f t="shared" si="13"/>
        <v>0</v>
      </c>
      <c r="V69" s="23">
        <f t="shared" si="13"/>
        <v>48</v>
      </c>
      <c r="W69" s="23">
        <f t="shared" si="13"/>
        <v>4429.7752</v>
      </c>
      <c r="X69" s="23">
        <f t="shared" si="13"/>
        <v>332576.42499999999</v>
      </c>
      <c r="Y69" s="23">
        <f t="shared" si="13"/>
        <v>42</v>
      </c>
      <c r="Z69" s="23">
        <f t="shared" si="13"/>
        <v>1915.9530000000002</v>
      </c>
      <c r="AA69" s="23">
        <f t="shared" si="13"/>
        <v>564011.94999999995</v>
      </c>
      <c r="AB69" s="23">
        <f t="shared" si="13"/>
        <v>0</v>
      </c>
      <c r="AC69" s="23">
        <f t="shared" si="13"/>
        <v>0</v>
      </c>
      <c r="AD69" s="23">
        <f t="shared" si="13"/>
        <v>0</v>
      </c>
      <c r="AE69" s="23">
        <f t="shared" si="13"/>
        <v>0</v>
      </c>
      <c r="AF69" s="23">
        <f t="shared" si="13"/>
        <v>0</v>
      </c>
      <c r="AG69" s="23">
        <f t="shared" si="13"/>
        <v>0</v>
      </c>
      <c r="AH69" s="23">
        <f t="shared" si="13"/>
        <v>0</v>
      </c>
      <c r="AI69" s="23">
        <f t="shared" si="13"/>
        <v>0</v>
      </c>
      <c r="AJ69" s="23">
        <f t="shared" si="13"/>
        <v>0</v>
      </c>
      <c r="AK69" s="23">
        <f t="shared" si="13"/>
        <v>0</v>
      </c>
      <c r="AL69" s="23">
        <f t="shared" si="13"/>
        <v>0</v>
      </c>
      <c r="AM69" s="23">
        <f t="shared" si="13"/>
        <v>0</v>
      </c>
      <c r="AN69" s="23">
        <f t="shared" si="13"/>
        <v>0</v>
      </c>
      <c r="AO69" s="23">
        <f t="shared" si="13"/>
        <v>0</v>
      </c>
      <c r="AP69" s="23">
        <f t="shared" si="13"/>
        <v>0</v>
      </c>
      <c r="AQ69" s="45">
        <f t="shared" si="6"/>
        <v>1053</v>
      </c>
      <c r="AR69" s="45">
        <f t="shared" si="6"/>
        <v>13539.45853</v>
      </c>
      <c r="AS69" s="45">
        <f t="shared" si="6"/>
        <v>3178514.314229873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6"/>
        <v>0</v>
      </c>
      <c r="AR70" s="47">
        <f t="shared" si="6"/>
        <v>0</v>
      </c>
      <c r="AS70" s="47">
        <f t="shared" si="6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f t="shared" ref="D71:I71" si="14">D68+D69</f>
        <v>343</v>
      </c>
      <c r="E71" s="36">
        <f>E68+E69</f>
        <v>563.80132999999989</v>
      </c>
      <c r="F71" s="37">
        <f t="shared" si="14"/>
        <v>504507.02300000004</v>
      </c>
      <c r="G71" s="36">
        <f t="shared" si="14"/>
        <v>359</v>
      </c>
      <c r="H71" s="36">
        <f>H68+H69</f>
        <v>1919.4703</v>
      </c>
      <c r="I71" s="36">
        <f t="shared" si="14"/>
        <v>854417.95600000001</v>
      </c>
      <c r="J71" s="115">
        <f t="shared" ref="J71:K71" si="15">SUM(D71,G71)</f>
        <v>702</v>
      </c>
      <c r="K71" s="115">
        <f t="shared" si="15"/>
        <v>2483.2716299999997</v>
      </c>
      <c r="L71" s="115">
        <f>SUM(F71,I71)</f>
        <v>1358924.9790000001</v>
      </c>
      <c r="M71" s="36">
        <f t="shared" ref="M71:R71" si="16">M68+M69</f>
        <v>5547</v>
      </c>
      <c r="N71" s="36">
        <f t="shared" si="16"/>
        <v>8268.840400000001</v>
      </c>
      <c r="O71" s="36">
        <f t="shared" si="16"/>
        <v>2195238.784</v>
      </c>
      <c r="P71" s="36">
        <f t="shared" si="16"/>
        <v>5972</v>
      </c>
      <c r="Q71" s="36">
        <f>Q68+Q69</f>
        <v>8765.9514999999992</v>
      </c>
      <c r="R71" s="36">
        <f t="shared" si="16"/>
        <v>2186479.1310000001</v>
      </c>
      <c r="S71" s="37"/>
      <c r="T71" s="37"/>
      <c r="U71" s="37"/>
      <c r="V71" s="115">
        <f t="shared" ref="V71:X71" si="17">SUM(P71,S71)</f>
        <v>5972</v>
      </c>
      <c r="W71" s="115">
        <f t="shared" si="17"/>
        <v>8765.9514999999992</v>
      </c>
      <c r="X71" s="115">
        <f t="shared" si="17"/>
        <v>2186479.1310000001</v>
      </c>
      <c r="Y71" s="214">
        <f t="shared" ref="Y71:AA71" si="18">Y68+Y69</f>
        <v>1030</v>
      </c>
      <c r="Z71" s="36">
        <f>Z68+Z69</f>
        <v>4722.2334000000001</v>
      </c>
      <c r="AA71" s="37">
        <f t="shared" si="18"/>
        <v>1267992.7779999999</v>
      </c>
      <c r="AB71" s="294">
        <f t="shared" ref="AB71:AP71" si="19">SUM(AB68,AB69)</f>
        <v>6906</v>
      </c>
      <c r="AC71" s="294">
        <f t="shared" si="19"/>
        <v>648.04739999999993</v>
      </c>
      <c r="AD71" s="294">
        <f t="shared" si="19"/>
        <v>507576.03499999992</v>
      </c>
      <c r="AE71" s="294">
        <f t="shared" si="19"/>
        <v>177</v>
      </c>
      <c r="AF71" s="294">
        <f t="shared" si="19"/>
        <v>20.508400000000002</v>
      </c>
      <c r="AG71" s="294">
        <f t="shared" si="19"/>
        <v>14887.562999999998</v>
      </c>
      <c r="AH71" s="294">
        <f t="shared" si="19"/>
        <v>462</v>
      </c>
      <c r="AI71" s="294">
        <f t="shared" si="19"/>
        <v>146.48520000000002</v>
      </c>
      <c r="AJ71" s="294">
        <f t="shared" si="19"/>
        <v>104249.74199999998</v>
      </c>
      <c r="AK71" s="294">
        <f t="shared" si="19"/>
        <v>421</v>
      </c>
      <c r="AL71" s="294">
        <f t="shared" si="19"/>
        <v>16.621299999999998</v>
      </c>
      <c r="AM71" s="294">
        <f t="shared" si="19"/>
        <v>15204.816999999999</v>
      </c>
      <c r="AN71" s="294">
        <f t="shared" si="19"/>
        <v>517</v>
      </c>
      <c r="AO71" s="294">
        <f t="shared" si="19"/>
        <v>50.851500000000001</v>
      </c>
      <c r="AP71" s="294">
        <f t="shared" si="19"/>
        <v>38626.04</v>
      </c>
      <c r="AQ71" s="46">
        <f t="shared" si="6"/>
        <v>21734</v>
      </c>
      <c r="AR71" s="46">
        <f t="shared" si="6"/>
        <v>25122.810729999997</v>
      </c>
      <c r="AS71" s="46">
        <f t="shared" si="6"/>
        <v>7689179.8689999999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84</v>
      </c>
    </row>
    <row r="73" spans="1:49">
      <c r="D73" s="85"/>
      <c r="E73" s="85"/>
      <c r="F73" s="86"/>
      <c r="G73" s="85"/>
      <c r="H73" s="85"/>
      <c r="I73" s="86"/>
      <c r="O73" s="39"/>
      <c r="P73" s="85"/>
      <c r="Q73" s="85"/>
      <c r="R73" s="86"/>
      <c r="AA73" s="39"/>
      <c r="AR73" s="39"/>
      <c r="AS73" s="39"/>
    </row>
    <row r="74" spans="1:49">
      <c r="D74" s="85"/>
      <c r="E74" s="85"/>
      <c r="F74" s="86"/>
      <c r="G74" s="85"/>
      <c r="H74" s="85"/>
      <c r="I74" s="86"/>
      <c r="O74" s="39"/>
      <c r="R74" s="39"/>
      <c r="AA74" s="39"/>
    </row>
    <row r="75" spans="1:49">
      <c r="D75" s="85"/>
      <c r="E75" s="85"/>
      <c r="F75" s="86"/>
      <c r="G75" s="85"/>
      <c r="H75" s="85"/>
      <c r="I75" s="86"/>
      <c r="O75" s="39"/>
      <c r="R75" s="39"/>
      <c r="AA75" s="39"/>
    </row>
    <row r="76" spans="1:49">
      <c r="D76" s="85"/>
      <c r="E76" s="85"/>
      <c r="F76" s="86"/>
      <c r="G76" s="85"/>
      <c r="H76" s="85"/>
      <c r="I76" s="86"/>
      <c r="O76" s="39"/>
      <c r="R76" s="39"/>
      <c r="AA76" s="39"/>
    </row>
    <row r="77" spans="1:49">
      <c r="D77" s="85"/>
      <c r="E77" s="85"/>
      <c r="F77" s="86"/>
      <c r="G77" s="85"/>
      <c r="H77" s="85"/>
      <c r="I77" s="86"/>
      <c r="O77" s="39"/>
      <c r="R77" s="39"/>
      <c r="AA77" s="39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zoomScale="60" zoomScaleNormal="60" zoomScaleSheetLayoutView="50" workbookViewId="0">
      <pane xSplit="3" ySplit="5" topLeftCell="AP6" activePane="bottomRight" state="frozen"/>
      <selection pane="topRight" activeCell="D1" sqref="D1"/>
      <selection pane="bottomLeft" activeCell="A6" sqref="A6"/>
      <selection pane="bottomRight" activeCell="AW78" sqref="AW7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11月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21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/>
      <c r="E6" s="78"/>
      <c r="F6" s="78"/>
      <c r="G6" s="78"/>
      <c r="H6" s="78"/>
      <c r="I6" s="78"/>
      <c r="J6" s="25">
        <v>0</v>
      </c>
      <c r="K6" s="25">
        <v>0</v>
      </c>
      <c r="L6" s="25">
        <v>0</v>
      </c>
      <c r="M6" s="78"/>
      <c r="N6" s="78"/>
      <c r="O6" s="237"/>
      <c r="P6" s="167"/>
      <c r="Q6" s="167"/>
      <c r="R6" s="167"/>
      <c r="S6" s="25"/>
      <c r="T6" s="25"/>
      <c r="U6" s="25"/>
      <c r="V6" s="25">
        <f>SUM(P6,S6)</f>
        <v>0</v>
      </c>
      <c r="W6" s="25">
        <f t="shared" ref="W6:X21" si="0">SUM(Q6,T6)</f>
        <v>0</v>
      </c>
      <c r="X6" s="25">
        <f t="shared" si="0"/>
        <v>0</v>
      </c>
      <c r="Y6" s="167"/>
      <c r="Z6" s="167"/>
      <c r="AA6" s="107"/>
      <c r="AB6" s="291">
        <v>1</v>
      </c>
      <c r="AC6" s="291">
        <v>1.0999999999999999E-2</v>
      </c>
      <c r="AD6" s="291">
        <v>6.5339999999999998</v>
      </c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1</v>
      </c>
      <c r="AR6" s="107">
        <f t="shared" ref="AR6:AS21" si="1">SUM(K6,N6,W6,Z6,AC6,AF6,AI6,AL6,AO6)</f>
        <v>1.0999999999999999E-2</v>
      </c>
      <c r="AS6" s="107">
        <f t="shared" si="1"/>
        <v>6.5339999999999998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/>
      <c r="E7" s="79"/>
      <c r="F7" s="79"/>
      <c r="G7" s="79"/>
      <c r="H7" s="79"/>
      <c r="I7" s="79"/>
      <c r="J7" s="114">
        <v>0</v>
      </c>
      <c r="K7" s="114">
        <v>0</v>
      </c>
      <c r="L7" s="114">
        <v>0</v>
      </c>
      <c r="M7" s="79"/>
      <c r="N7" s="79"/>
      <c r="O7" s="238"/>
      <c r="P7" s="210"/>
      <c r="Q7" s="210"/>
      <c r="R7" s="210"/>
      <c r="S7" s="24"/>
      <c r="T7" s="24"/>
      <c r="U7" s="24"/>
      <c r="V7" s="114">
        <f t="shared" ref="V7:X60" si="2">SUM(P7,S7)</f>
        <v>0</v>
      </c>
      <c r="W7" s="114">
        <f t="shared" si="0"/>
        <v>0</v>
      </c>
      <c r="X7" s="114">
        <f t="shared" si="0"/>
        <v>0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1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 t="s">
        <v>64</v>
      </c>
      <c r="E8" s="78" t="s">
        <v>64</v>
      </c>
      <c r="F8" s="78" t="s">
        <v>64</v>
      </c>
      <c r="G8" s="78"/>
      <c r="H8" s="78"/>
      <c r="I8" s="78"/>
      <c r="J8" s="25">
        <v>0</v>
      </c>
      <c r="K8" s="25">
        <v>0</v>
      </c>
      <c r="L8" s="25">
        <v>0</v>
      </c>
      <c r="M8" s="78">
        <v>11</v>
      </c>
      <c r="N8" s="78">
        <v>812.24</v>
      </c>
      <c r="O8" s="237">
        <v>77204.222999999998</v>
      </c>
      <c r="P8" s="167">
        <v>12</v>
      </c>
      <c r="Q8" s="167">
        <v>1516.011</v>
      </c>
      <c r="R8" s="167">
        <v>125043.232</v>
      </c>
      <c r="S8" s="25"/>
      <c r="T8" s="25"/>
      <c r="U8" s="25"/>
      <c r="V8" s="25">
        <f t="shared" si="2"/>
        <v>12</v>
      </c>
      <c r="W8" s="25">
        <f t="shared" si="0"/>
        <v>1516.011</v>
      </c>
      <c r="X8" s="25">
        <f t="shared" si="0"/>
        <v>125043.232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3">SUM(J8,M8,V8,Y8,AB8,AE8,AH8,AK8,AN8)</f>
        <v>23</v>
      </c>
      <c r="AR8" s="107">
        <f t="shared" si="3"/>
        <v>2328.2510000000002</v>
      </c>
      <c r="AS8" s="107">
        <f t="shared" si="1"/>
        <v>202247.45500000002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>
        <v>5</v>
      </c>
      <c r="E9" s="79">
        <v>1286.4570000000001</v>
      </c>
      <c r="F9" s="79">
        <v>125680.73366438149</v>
      </c>
      <c r="G9" s="79">
        <v>2</v>
      </c>
      <c r="H9" s="79">
        <v>254.137</v>
      </c>
      <c r="I9" s="79">
        <v>23354.633000000002</v>
      </c>
      <c r="J9" s="114">
        <v>7</v>
      </c>
      <c r="K9" s="114">
        <v>1540.5940000000001</v>
      </c>
      <c r="L9" s="114">
        <v>149035.36666438149</v>
      </c>
      <c r="M9" s="79">
        <v>32</v>
      </c>
      <c r="N9" s="79">
        <v>3510.4560000000001</v>
      </c>
      <c r="O9" s="238">
        <v>347356.31800000003</v>
      </c>
      <c r="P9" s="210">
        <v>56</v>
      </c>
      <c r="Q9" s="210">
        <v>10063.084000000001</v>
      </c>
      <c r="R9" s="210">
        <v>817479.44700000004</v>
      </c>
      <c r="S9" s="24"/>
      <c r="T9" s="24"/>
      <c r="U9" s="24"/>
      <c r="V9" s="114">
        <f t="shared" si="2"/>
        <v>56</v>
      </c>
      <c r="W9" s="114">
        <f t="shared" si="0"/>
        <v>10063.084000000001</v>
      </c>
      <c r="X9" s="114">
        <f t="shared" si="0"/>
        <v>817479.44700000004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3"/>
        <v>95</v>
      </c>
      <c r="AR9" s="45">
        <f t="shared" si="3"/>
        <v>15114.134000000002</v>
      </c>
      <c r="AS9" s="45">
        <f t="shared" si="1"/>
        <v>1313871.1316643816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/>
      <c r="E10" s="78"/>
      <c r="F10" s="78"/>
      <c r="G10" s="78"/>
      <c r="H10" s="78"/>
      <c r="I10" s="78"/>
      <c r="J10" s="25">
        <v>0</v>
      </c>
      <c r="K10" s="25">
        <v>0</v>
      </c>
      <c r="L10" s="25">
        <v>0</v>
      </c>
      <c r="M10" s="78"/>
      <c r="N10" s="78"/>
      <c r="O10" s="237"/>
      <c r="P10" s="167"/>
      <c r="Q10" s="167"/>
      <c r="R10" s="167"/>
      <c r="S10" s="25"/>
      <c r="T10" s="25"/>
      <c r="U10" s="25"/>
      <c r="V10" s="25">
        <f t="shared" si="2"/>
        <v>0</v>
      </c>
      <c r="W10" s="25">
        <f t="shared" si="0"/>
        <v>0</v>
      </c>
      <c r="X10" s="25">
        <f t="shared" si="0"/>
        <v>0</v>
      </c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3"/>
        <v>0</v>
      </c>
      <c r="AR10" s="107">
        <f t="shared" si="3"/>
        <v>0</v>
      </c>
      <c r="AS10" s="107">
        <f t="shared" si="1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/>
      <c r="E11" s="79"/>
      <c r="F11" s="79"/>
      <c r="G11" s="79"/>
      <c r="H11" s="79"/>
      <c r="I11" s="79"/>
      <c r="J11" s="114">
        <v>0</v>
      </c>
      <c r="K11" s="114">
        <v>0</v>
      </c>
      <c r="L11" s="114">
        <v>0</v>
      </c>
      <c r="M11" s="79"/>
      <c r="N11" s="79"/>
      <c r="O11" s="238"/>
      <c r="P11" s="210"/>
      <c r="Q11" s="210"/>
      <c r="R11" s="210"/>
      <c r="S11" s="24"/>
      <c r="T11" s="24"/>
      <c r="U11" s="24"/>
      <c r="V11" s="114">
        <f t="shared" si="2"/>
        <v>0</v>
      </c>
      <c r="W11" s="114">
        <f t="shared" si="0"/>
        <v>0</v>
      </c>
      <c r="X11" s="114">
        <f t="shared" si="0"/>
        <v>0</v>
      </c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3"/>
        <v>0</v>
      </c>
      <c r="AR11" s="45">
        <f t="shared" si="3"/>
        <v>0</v>
      </c>
      <c r="AS11" s="45">
        <f t="shared" si="1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/>
      <c r="E12" s="78"/>
      <c r="F12" s="78"/>
      <c r="G12" s="78"/>
      <c r="H12" s="78"/>
      <c r="I12" s="78"/>
      <c r="J12" s="25">
        <v>0</v>
      </c>
      <c r="K12" s="25">
        <v>0</v>
      </c>
      <c r="L12" s="25">
        <v>0</v>
      </c>
      <c r="M12" s="78"/>
      <c r="N12" s="78"/>
      <c r="O12" s="237"/>
      <c r="P12" s="167"/>
      <c r="Q12" s="167"/>
      <c r="R12" s="167"/>
      <c r="S12" s="25"/>
      <c r="T12" s="25"/>
      <c r="U12" s="25"/>
      <c r="V12" s="25">
        <f t="shared" si="2"/>
        <v>0</v>
      </c>
      <c r="W12" s="25">
        <f t="shared" si="0"/>
        <v>0</v>
      </c>
      <c r="X12" s="25">
        <f t="shared" si="0"/>
        <v>0</v>
      </c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3"/>
        <v>0</v>
      </c>
      <c r="AR12" s="107">
        <f t="shared" si="3"/>
        <v>0</v>
      </c>
      <c r="AS12" s="107">
        <f t="shared" si="1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/>
      <c r="E13" s="79"/>
      <c r="F13" s="79"/>
      <c r="G13" s="79"/>
      <c r="H13" s="79"/>
      <c r="I13" s="79"/>
      <c r="J13" s="114">
        <v>0</v>
      </c>
      <c r="K13" s="114">
        <v>0</v>
      </c>
      <c r="L13" s="114">
        <v>0</v>
      </c>
      <c r="M13" s="79"/>
      <c r="N13" s="79"/>
      <c r="O13" s="238"/>
      <c r="P13" s="210"/>
      <c r="Q13" s="210"/>
      <c r="R13" s="210"/>
      <c r="S13" s="24"/>
      <c r="T13" s="24"/>
      <c r="U13" s="24"/>
      <c r="V13" s="114">
        <f t="shared" si="2"/>
        <v>0</v>
      </c>
      <c r="W13" s="114">
        <f t="shared" si="0"/>
        <v>0</v>
      </c>
      <c r="X13" s="114">
        <f t="shared" si="0"/>
        <v>0</v>
      </c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3"/>
        <v>0</v>
      </c>
      <c r="AR13" s="45">
        <f t="shared" si="3"/>
        <v>0</v>
      </c>
      <c r="AS13" s="45">
        <f t="shared" si="1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/>
      <c r="E14" s="78"/>
      <c r="F14" s="78"/>
      <c r="G14" s="78"/>
      <c r="H14" s="78"/>
      <c r="I14" s="78"/>
      <c r="J14" s="25">
        <v>0</v>
      </c>
      <c r="K14" s="25">
        <v>0</v>
      </c>
      <c r="L14" s="25">
        <v>0</v>
      </c>
      <c r="M14" s="78"/>
      <c r="N14" s="78"/>
      <c r="O14" s="237"/>
      <c r="P14" s="167">
        <v>259</v>
      </c>
      <c r="Q14" s="167">
        <v>1330.0621000000001</v>
      </c>
      <c r="R14" s="167">
        <v>380853.56099999999</v>
      </c>
      <c r="S14" s="40"/>
      <c r="T14" s="40"/>
      <c r="U14" s="40"/>
      <c r="V14" s="25">
        <f t="shared" si="2"/>
        <v>259</v>
      </c>
      <c r="W14" s="25">
        <f t="shared" si="0"/>
        <v>1330.0621000000001</v>
      </c>
      <c r="X14" s="25">
        <f t="shared" si="0"/>
        <v>380853.56099999999</v>
      </c>
      <c r="Y14" s="167">
        <v>27</v>
      </c>
      <c r="Z14" s="167">
        <v>122.57850000000001</v>
      </c>
      <c r="AA14" s="107">
        <v>32472.621999999999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3"/>
        <v>286</v>
      </c>
      <c r="AR14" s="107">
        <f t="shared" si="3"/>
        <v>1452.6406000000002</v>
      </c>
      <c r="AS14" s="107">
        <f t="shared" si="1"/>
        <v>413326.18299999996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/>
      <c r="E15" s="79"/>
      <c r="F15" s="79"/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>
        <f t="shared" si="2"/>
        <v>0</v>
      </c>
      <c r="W15" s="114">
        <f t="shared" si="0"/>
        <v>0</v>
      </c>
      <c r="X15" s="114">
        <f t="shared" si="0"/>
        <v>0</v>
      </c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3"/>
        <v>0</v>
      </c>
      <c r="AR15" s="45">
        <f t="shared" si="3"/>
        <v>0</v>
      </c>
      <c r="AS15" s="45">
        <f t="shared" si="1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10</v>
      </c>
      <c r="E16" s="78">
        <v>8.1379000000000001</v>
      </c>
      <c r="F16" s="78">
        <v>5542.6139375701696</v>
      </c>
      <c r="G16" s="78">
        <v>12</v>
      </c>
      <c r="H16" s="78">
        <v>11.0276</v>
      </c>
      <c r="I16" s="78">
        <v>4796.2830000000004</v>
      </c>
      <c r="J16" s="25">
        <v>22</v>
      </c>
      <c r="K16" s="25">
        <v>19.165500000000002</v>
      </c>
      <c r="L16" s="25">
        <v>10338.896937570171</v>
      </c>
      <c r="M16" s="78"/>
      <c r="N16" s="78"/>
      <c r="O16" s="237"/>
      <c r="P16" s="167">
        <v>238</v>
      </c>
      <c r="Q16" s="167">
        <v>453.31637999999998</v>
      </c>
      <c r="R16" s="167">
        <v>176101.584</v>
      </c>
      <c r="S16" s="40"/>
      <c r="T16" s="40"/>
      <c r="U16" s="40"/>
      <c r="V16" s="25">
        <f t="shared" si="2"/>
        <v>238</v>
      </c>
      <c r="W16" s="25">
        <f t="shared" si="0"/>
        <v>453.31637999999998</v>
      </c>
      <c r="X16" s="25">
        <f t="shared" si="0"/>
        <v>176101.584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25</v>
      </c>
      <c r="AI16" s="291">
        <v>29.366199999999999</v>
      </c>
      <c r="AJ16" s="291">
        <v>11256.369000000001</v>
      </c>
      <c r="AK16" s="291"/>
      <c r="AL16" s="291"/>
      <c r="AM16" s="291"/>
      <c r="AN16" s="291"/>
      <c r="AO16" s="291"/>
      <c r="AP16" s="291"/>
      <c r="AQ16" s="107">
        <f t="shared" si="3"/>
        <v>285</v>
      </c>
      <c r="AR16" s="107">
        <f t="shared" si="3"/>
        <v>501.84807999999998</v>
      </c>
      <c r="AS16" s="107">
        <f t="shared" si="1"/>
        <v>197696.84993757016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 t="s">
        <v>64</v>
      </c>
      <c r="E17" s="79" t="s">
        <v>64</v>
      </c>
      <c r="F17" s="79" t="s">
        <v>64</v>
      </c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>
        <f t="shared" si="2"/>
        <v>0</v>
      </c>
      <c r="W17" s="114">
        <f t="shared" si="0"/>
        <v>0</v>
      </c>
      <c r="X17" s="114">
        <f t="shared" si="0"/>
        <v>0</v>
      </c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3"/>
        <v>0</v>
      </c>
      <c r="AR17" s="45">
        <f t="shared" si="3"/>
        <v>0</v>
      </c>
      <c r="AS17" s="45">
        <f t="shared" si="1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/>
      <c r="E18" s="78"/>
      <c r="F18" s="78"/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169</v>
      </c>
      <c r="Q18" s="167">
        <v>368.91849999999999</v>
      </c>
      <c r="R18" s="167">
        <v>135000.56200000001</v>
      </c>
      <c r="S18" s="109"/>
      <c r="T18" s="40"/>
      <c r="U18" s="40"/>
      <c r="V18" s="25">
        <f t="shared" si="2"/>
        <v>169</v>
      </c>
      <c r="W18" s="25">
        <f t="shared" si="0"/>
        <v>368.91849999999999</v>
      </c>
      <c r="X18" s="25">
        <f t="shared" si="0"/>
        <v>135000.56200000001</v>
      </c>
      <c r="Y18" s="167"/>
      <c r="Z18" s="167"/>
      <c r="AA18" s="107"/>
      <c r="AB18" s="291"/>
      <c r="AC18" s="291"/>
      <c r="AD18" s="291"/>
      <c r="AE18" s="291">
        <v>199</v>
      </c>
      <c r="AF18" s="291">
        <v>13.0486</v>
      </c>
      <c r="AG18" s="291">
        <v>13223.263000000001</v>
      </c>
      <c r="AH18" s="291">
        <v>29</v>
      </c>
      <c r="AI18" s="291">
        <v>3.6520999999999999</v>
      </c>
      <c r="AJ18" s="291">
        <v>3116.1060000000002</v>
      </c>
      <c r="AK18" s="291"/>
      <c r="AL18" s="291"/>
      <c r="AM18" s="291"/>
      <c r="AN18" s="291"/>
      <c r="AO18" s="291"/>
      <c r="AP18" s="291"/>
      <c r="AQ18" s="107">
        <f t="shared" si="3"/>
        <v>397</v>
      </c>
      <c r="AR18" s="107">
        <f t="shared" si="3"/>
        <v>385.61920000000003</v>
      </c>
      <c r="AS18" s="107">
        <f t="shared" si="1"/>
        <v>151339.93100000001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/>
      <c r="E19" s="79"/>
      <c r="F19" s="79"/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>
        <f t="shared" si="2"/>
        <v>0</v>
      </c>
      <c r="W19" s="114">
        <f t="shared" si="0"/>
        <v>0</v>
      </c>
      <c r="X19" s="114">
        <f t="shared" si="0"/>
        <v>0</v>
      </c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3"/>
        <v>0</v>
      </c>
      <c r="AR19" s="45">
        <f t="shared" si="3"/>
        <v>0</v>
      </c>
      <c r="AS19" s="45">
        <f t="shared" si="1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/>
      <c r="E20" s="78"/>
      <c r="F20" s="78"/>
      <c r="G20" s="78"/>
      <c r="H20" s="78"/>
      <c r="I20" s="78"/>
      <c r="J20" s="25">
        <v>0</v>
      </c>
      <c r="K20" s="25">
        <v>0</v>
      </c>
      <c r="L20" s="25">
        <v>0</v>
      </c>
      <c r="M20" s="78">
        <v>45</v>
      </c>
      <c r="N20" s="78">
        <v>884.18600000000004</v>
      </c>
      <c r="O20" s="237">
        <v>155762.986</v>
      </c>
      <c r="P20" s="167"/>
      <c r="Q20" s="167"/>
      <c r="R20" s="167"/>
      <c r="S20" s="40"/>
      <c r="T20" s="40"/>
      <c r="U20" s="40"/>
      <c r="V20" s="25">
        <f t="shared" si="2"/>
        <v>0</v>
      </c>
      <c r="W20" s="25">
        <f t="shared" si="0"/>
        <v>0</v>
      </c>
      <c r="X20" s="25">
        <f t="shared" si="0"/>
        <v>0</v>
      </c>
      <c r="Y20" s="167">
        <v>122</v>
      </c>
      <c r="Z20" s="167">
        <v>2194.5520000000001</v>
      </c>
      <c r="AA20" s="107">
        <v>409075.38199999998</v>
      </c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3"/>
        <v>167</v>
      </c>
      <c r="AR20" s="107">
        <f t="shared" si="3"/>
        <v>3078.7380000000003</v>
      </c>
      <c r="AS20" s="107">
        <f t="shared" si="1"/>
        <v>564838.36800000002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/>
      <c r="E21" s="79"/>
      <c r="F21" s="79"/>
      <c r="G21" s="79"/>
      <c r="H21" s="79"/>
      <c r="I21" s="79"/>
      <c r="J21" s="114">
        <v>0</v>
      </c>
      <c r="K21" s="114">
        <v>0</v>
      </c>
      <c r="L21" s="114">
        <v>0</v>
      </c>
      <c r="M21" s="79">
        <v>161</v>
      </c>
      <c r="N21" s="79">
        <v>4243.3130000000001</v>
      </c>
      <c r="O21" s="238">
        <v>805828.00899999996</v>
      </c>
      <c r="P21" s="210"/>
      <c r="Q21" s="210"/>
      <c r="R21" s="210"/>
      <c r="S21" s="41"/>
      <c r="T21" s="41"/>
      <c r="U21" s="41"/>
      <c r="V21" s="114">
        <f t="shared" si="2"/>
        <v>0</v>
      </c>
      <c r="W21" s="114">
        <f t="shared" si="0"/>
        <v>0</v>
      </c>
      <c r="X21" s="114">
        <f t="shared" si="0"/>
        <v>0</v>
      </c>
      <c r="Y21" s="210">
        <v>99</v>
      </c>
      <c r="Z21" s="210">
        <v>3263.6759999999999</v>
      </c>
      <c r="AA21" s="108">
        <v>610074.85800000001</v>
      </c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3"/>
        <v>260</v>
      </c>
      <c r="AR21" s="45">
        <f t="shared" si="3"/>
        <v>7506.9889999999996</v>
      </c>
      <c r="AS21" s="45">
        <f t="shared" si="1"/>
        <v>1415902.8670000001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/>
      <c r="E22" s="78"/>
      <c r="F22" s="78"/>
      <c r="G22" s="78"/>
      <c r="H22" s="78"/>
      <c r="I22" s="78"/>
      <c r="J22" s="25">
        <v>0</v>
      </c>
      <c r="K22" s="25">
        <v>0</v>
      </c>
      <c r="L22" s="25">
        <v>0</v>
      </c>
      <c r="M22" s="78"/>
      <c r="N22" s="78"/>
      <c r="O22" s="237"/>
      <c r="P22" s="167"/>
      <c r="Q22" s="167"/>
      <c r="R22" s="167"/>
      <c r="S22" s="40"/>
      <c r="T22" s="40"/>
      <c r="U22" s="40"/>
      <c r="V22" s="25">
        <f t="shared" si="2"/>
        <v>0</v>
      </c>
      <c r="W22" s="25">
        <f t="shared" si="2"/>
        <v>0</v>
      </c>
      <c r="X22" s="25">
        <f t="shared" si="2"/>
        <v>0</v>
      </c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3"/>
        <v>0</v>
      </c>
      <c r="AR22" s="107">
        <f t="shared" si="3"/>
        <v>0</v>
      </c>
      <c r="AS22" s="107">
        <f t="shared" si="3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 t="s">
        <v>64</v>
      </c>
      <c r="E23" s="79" t="s">
        <v>64</v>
      </c>
      <c r="F23" s="79" t="s">
        <v>64</v>
      </c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>
        <f t="shared" si="2"/>
        <v>0</v>
      </c>
      <c r="W23" s="114">
        <f t="shared" si="2"/>
        <v>0</v>
      </c>
      <c r="X23" s="114">
        <f t="shared" si="2"/>
        <v>0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3"/>
        <v>0</v>
      </c>
      <c r="AR23" s="45">
        <f t="shared" si="3"/>
        <v>0</v>
      </c>
      <c r="AS23" s="45">
        <f t="shared" si="3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/>
      <c r="E24" s="78"/>
      <c r="F24" s="78"/>
      <c r="G24" s="78"/>
      <c r="H24" s="78"/>
      <c r="I24" s="78"/>
      <c r="J24" s="25">
        <v>0</v>
      </c>
      <c r="K24" s="25">
        <v>0</v>
      </c>
      <c r="L24" s="25">
        <v>0</v>
      </c>
      <c r="M24" s="78">
        <v>25</v>
      </c>
      <c r="N24" s="78">
        <v>139.46539999999999</v>
      </c>
      <c r="O24" s="237">
        <v>26091.556</v>
      </c>
      <c r="P24" s="167"/>
      <c r="Q24" s="167"/>
      <c r="R24" s="167"/>
      <c r="S24" s="40"/>
      <c r="T24" s="40"/>
      <c r="U24" s="40"/>
      <c r="V24" s="25">
        <f t="shared" si="2"/>
        <v>0</v>
      </c>
      <c r="W24" s="25">
        <f t="shared" si="2"/>
        <v>0</v>
      </c>
      <c r="X24" s="25">
        <f t="shared" si="2"/>
        <v>0</v>
      </c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3"/>
        <v>25</v>
      </c>
      <c r="AR24" s="107">
        <f t="shared" si="3"/>
        <v>139.46539999999999</v>
      </c>
      <c r="AS24" s="107">
        <f t="shared" si="3"/>
        <v>26091.556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/>
      <c r="E25" s="79"/>
      <c r="F25" s="79"/>
      <c r="G25" s="79"/>
      <c r="H25" s="79"/>
      <c r="I25" s="79"/>
      <c r="J25" s="114">
        <v>0</v>
      </c>
      <c r="K25" s="114">
        <v>0</v>
      </c>
      <c r="L25" s="114">
        <v>0</v>
      </c>
      <c r="M25" s="79">
        <v>12</v>
      </c>
      <c r="N25" s="79">
        <v>63.901400000000002</v>
      </c>
      <c r="O25" s="238">
        <v>9001.1530000000002</v>
      </c>
      <c r="P25" s="210"/>
      <c r="Q25" s="210"/>
      <c r="R25" s="210"/>
      <c r="S25" s="41"/>
      <c r="T25" s="41"/>
      <c r="U25" s="41"/>
      <c r="V25" s="114">
        <f t="shared" si="2"/>
        <v>0</v>
      </c>
      <c r="W25" s="114">
        <f t="shared" si="2"/>
        <v>0</v>
      </c>
      <c r="X25" s="114">
        <f t="shared" si="2"/>
        <v>0</v>
      </c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3"/>
        <v>12</v>
      </c>
      <c r="AR25" s="45">
        <f t="shared" si="3"/>
        <v>63.901400000000002</v>
      </c>
      <c r="AS25" s="45">
        <f t="shared" si="3"/>
        <v>9001.1530000000002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/>
      <c r="E26" s="78"/>
      <c r="F26" s="78"/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>
        <f t="shared" si="2"/>
        <v>0</v>
      </c>
      <c r="W26" s="25">
        <f t="shared" si="2"/>
        <v>0</v>
      </c>
      <c r="X26" s="25">
        <f t="shared" si="2"/>
        <v>0</v>
      </c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3"/>
        <v>0</v>
      </c>
      <c r="AR26" s="107">
        <f t="shared" si="3"/>
        <v>0</v>
      </c>
      <c r="AS26" s="107">
        <f t="shared" si="3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/>
      <c r="E27" s="79"/>
      <c r="F27" s="79"/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>
        <f t="shared" si="2"/>
        <v>0</v>
      </c>
      <c r="W27" s="114">
        <f t="shared" si="2"/>
        <v>0</v>
      </c>
      <c r="X27" s="114">
        <f t="shared" si="2"/>
        <v>0</v>
      </c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3"/>
        <v>0</v>
      </c>
      <c r="AR27" s="45">
        <f t="shared" si="3"/>
        <v>0</v>
      </c>
      <c r="AS27" s="45">
        <f t="shared" si="3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/>
      <c r="E28" s="78"/>
      <c r="F28" s="78"/>
      <c r="G28" s="78">
        <v>1</v>
      </c>
      <c r="H28" s="78">
        <v>3.4200000000000001E-2</v>
      </c>
      <c r="I28" s="78">
        <v>36.936</v>
      </c>
      <c r="J28" s="25">
        <v>1</v>
      </c>
      <c r="K28" s="25">
        <v>3.4200000000000001E-2</v>
      </c>
      <c r="L28" s="25">
        <v>36.936</v>
      </c>
      <c r="M28" s="78"/>
      <c r="N28" s="78"/>
      <c r="O28" s="237"/>
      <c r="P28" s="167"/>
      <c r="Q28" s="167"/>
      <c r="R28" s="167"/>
      <c r="S28" s="40"/>
      <c r="T28" s="40"/>
      <c r="U28" s="40"/>
      <c r="V28" s="25">
        <f t="shared" si="2"/>
        <v>0</v>
      </c>
      <c r="W28" s="25">
        <f t="shared" si="2"/>
        <v>0</v>
      </c>
      <c r="X28" s="25">
        <f t="shared" si="2"/>
        <v>0</v>
      </c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3"/>
        <v>1</v>
      </c>
      <c r="AR28" s="107">
        <f t="shared" si="3"/>
        <v>3.4200000000000001E-2</v>
      </c>
      <c r="AS28" s="107">
        <f t="shared" si="3"/>
        <v>36.936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/>
      <c r="E29" s="79"/>
      <c r="F29" s="79"/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>
        <f t="shared" si="2"/>
        <v>0</v>
      </c>
      <c r="W29" s="114">
        <f t="shared" si="2"/>
        <v>0</v>
      </c>
      <c r="X29" s="114">
        <f t="shared" si="2"/>
        <v>0</v>
      </c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3"/>
        <v>0</v>
      </c>
      <c r="AR29" s="45">
        <f t="shared" si="3"/>
        <v>0</v>
      </c>
      <c r="AS29" s="45">
        <f t="shared" si="3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13</v>
      </c>
      <c r="E30" s="78">
        <v>0.82320000000000004</v>
      </c>
      <c r="F30" s="78">
        <v>790.38719109738861</v>
      </c>
      <c r="G30" s="78">
        <v>27</v>
      </c>
      <c r="H30" s="78">
        <v>1.3619000000000001</v>
      </c>
      <c r="I30" s="78">
        <v>1187.152</v>
      </c>
      <c r="J30" s="25">
        <v>40</v>
      </c>
      <c r="K30" s="25">
        <v>2.1851000000000003</v>
      </c>
      <c r="L30" s="25">
        <v>1977.5391910973885</v>
      </c>
      <c r="M30" s="78"/>
      <c r="N30" s="78"/>
      <c r="O30" s="237"/>
      <c r="P30" s="167"/>
      <c r="Q30" s="167"/>
      <c r="R30" s="167"/>
      <c r="S30" s="109"/>
      <c r="T30" s="40"/>
      <c r="U30" s="40"/>
      <c r="V30" s="25">
        <f t="shared" si="2"/>
        <v>0</v>
      </c>
      <c r="W30" s="25">
        <f t="shared" si="2"/>
        <v>0</v>
      </c>
      <c r="X30" s="25">
        <f t="shared" si="2"/>
        <v>0</v>
      </c>
      <c r="Y30" s="167">
        <v>50</v>
      </c>
      <c r="Z30" s="167">
        <v>7.1920000000000002</v>
      </c>
      <c r="AA30" s="107">
        <v>5880.6689999999999</v>
      </c>
      <c r="AB30" s="291">
        <v>1521</v>
      </c>
      <c r="AC30" s="291">
        <v>60.205300000000001</v>
      </c>
      <c r="AD30" s="291">
        <v>47162.89</v>
      </c>
      <c r="AE30" s="291"/>
      <c r="AF30" s="291"/>
      <c r="AG30" s="291"/>
      <c r="AH30" s="291">
        <v>154</v>
      </c>
      <c r="AI30" s="291">
        <v>31.3553</v>
      </c>
      <c r="AJ30" s="291">
        <v>28007.050999999999</v>
      </c>
      <c r="AK30" s="291">
        <v>53</v>
      </c>
      <c r="AL30" s="291">
        <v>1.7174</v>
      </c>
      <c r="AM30" s="291">
        <v>1287.336</v>
      </c>
      <c r="AN30" s="291">
        <v>434</v>
      </c>
      <c r="AO30" s="291">
        <v>49.161990000000003</v>
      </c>
      <c r="AP30" s="291">
        <v>40845.343000000001</v>
      </c>
      <c r="AQ30" s="107">
        <f t="shared" si="3"/>
        <v>2252</v>
      </c>
      <c r="AR30" s="107">
        <f t="shared" si="3"/>
        <v>151.81709000000001</v>
      </c>
      <c r="AS30" s="107">
        <f t="shared" si="3"/>
        <v>125160.82819109739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/>
      <c r="E31" s="79"/>
      <c r="F31" s="79"/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>
        <f t="shared" si="2"/>
        <v>0</v>
      </c>
      <c r="W31" s="114">
        <f t="shared" si="2"/>
        <v>0</v>
      </c>
      <c r="X31" s="114">
        <f t="shared" si="2"/>
        <v>0</v>
      </c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3"/>
        <v>0</v>
      </c>
      <c r="AR31" s="45">
        <f t="shared" si="3"/>
        <v>0</v>
      </c>
      <c r="AS31" s="45">
        <f t="shared" si="3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/>
      <c r="E32" s="78"/>
      <c r="F32" s="78"/>
      <c r="G32" s="78"/>
      <c r="H32" s="78"/>
      <c r="I32" s="78"/>
      <c r="J32" s="25">
        <v>0</v>
      </c>
      <c r="K32" s="25">
        <v>0</v>
      </c>
      <c r="L32" s="25">
        <v>0</v>
      </c>
      <c r="M32" s="78">
        <v>154</v>
      </c>
      <c r="N32" s="78">
        <v>309.8098</v>
      </c>
      <c r="O32" s="237">
        <v>162185.342</v>
      </c>
      <c r="P32" s="167">
        <v>206</v>
      </c>
      <c r="Q32" s="167">
        <v>949.42290000000003</v>
      </c>
      <c r="R32" s="167">
        <v>106682.71400000001</v>
      </c>
      <c r="S32" s="40"/>
      <c r="T32" s="40"/>
      <c r="U32" s="40"/>
      <c r="V32" s="25">
        <f t="shared" si="2"/>
        <v>206</v>
      </c>
      <c r="W32" s="25">
        <f t="shared" si="2"/>
        <v>949.42290000000003</v>
      </c>
      <c r="X32" s="25">
        <f t="shared" si="2"/>
        <v>106682.71400000001</v>
      </c>
      <c r="Y32" s="167">
        <v>280</v>
      </c>
      <c r="Z32" s="167">
        <v>1663.7384</v>
      </c>
      <c r="AA32" s="107">
        <v>181090.29199999999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f t="shared" si="3"/>
        <v>640</v>
      </c>
      <c r="AR32" s="107">
        <f t="shared" si="3"/>
        <v>2922.9710999999998</v>
      </c>
      <c r="AS32" s="107">
        <f t="shared" si="3"/>
        <v>449958.348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/>
      <c r="E33" s="79"/>
      <c r="F33" s="79"/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>
        <f t="shared" si="2"/>
        <v>0</v>
      </c>
      <c r="W33" s="114">
        <f t="shared" si="2"/>
        <v>0</v>
      </c>
      <c r="X33" s="114">
        <f t="shared" si="2"/>
        <v>0</v>
      </c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3"/>
        <v>0</v>
      </c>
      <c r="AR33" s="45">
        <f t="shared" si="3"/>
        <v>0</v>
      </c>
      <c r="AS33" s="45">
        <f t="shared" si="3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/>
      <c r="E34" s="78"/>
      <c r="F34" s="78"/>
      <c r="G34" s="78">
        <v>1</v>
      </c>
      <c r="H34" s="78">
        <v>1.6199999999999999E-2</v>
      </c>
      <c r="I34" s="78">
        <v>18.058</v>
      </c>
      <c r="J34" s="25">
        <v>1</v>
      </c>
      <c r="K34" s="25">
        <v>1.6199999999999999E-2</v>
      </c>
      <c r="L34" s="25">
        <v>18.058</v>
      </c>
      <c r="M34" s="78">
        <v>144</v>
      </c>
      <c r="N34" s="78">
        <v>35.367800000000003</v>
      </c>
      <c r="O34" s="237">
        <v>28448.983</v>
      </c>
      <c r="P34" s="167"/>
      <c r="Q34" s="167"/>
      <c r="R34" s="167"/>
      <c r="S34" s="40"/>
      <c r="T34" s="40"/>
      <c r="U34" s="40"/>
      <c r="V34" s="25">
        <f t="shared" si="2"/>
        <v>0</v>
      </c>
      <c r="W34" s="25">
        <f t="shared" si="2"/>
        <v>0</v>
      </c>
      <c r="X34" s="25">
        <f t="shared" si="2"/>
        <v>0</v>
      </c>
      <c r="Y34" s="167"/>
      <c r="Z34" s="167"/>
      <c r="AA34" s="107"/>
      <c r="AB34" s="291">
        <v>674</v>
      </c>
      <c r="AC34" s="291">
        <v>89.301299999999998</v>
      </c>
      <c r="AD34" s="291">
        <v>69694.384000000005</v>
      </c>
      <c r="AE34" s="291"/>
      <c r="AF34" s="291"/>
      <c r="AG34" s="291"/>
      <c r="AH34" s="291">
        <v>85</v>
      </c>
      <c r="AI34" s="291">
        <v>49.806199999999997</v>
      </c>
      <c r="AJ34" s="291">
        <v>36230.167999999998</v>
      </c>
      <c r="AK34" s="291"/>
      <c r="AL34" s="291"/>
      <c r="AM34" s="291"/>
      <c r="AN34" s="291">
        <v>1</v>
      </c>
      <c r="AO34" s="291">
        <v>4.8999999999999998E-3</v>
      </c>
      <c r="AP34" s="291">
        <v>4.234</v>
      </c>
      <c r="AQ34" s="107">
        <f t="shared" si="3"/>
        <v>905</v>
      </c>
      <c r="AR34" s="107">
        <f t="shared" si="3"/>
        <v>174.49639999999999</v>
      </c>
      <c r="AS34" s="107">
        <f t="shared" si="3"/>
        <v>134395.82699999999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/>
      <c r="E35" s="79"/>
      <c r="F35" s="79"/>
      <c r="G35" s="79"/>
      <c r="H35" s="79"/>
      <c r="I35" s="79"/>
      <c r="J35" s="114">
        <v>0</v>
      </c>
      <c r="K35" s="114">
        <v>0</v>
      </c>
      <c r="L35" s="114">
        <v>0</v>
      </c>
      <c r="M35" s="79"/>
      <c r="N35" s="79"/>
      <c r="O35" s="238"/>
      <c r="P35" s="210"/>
      <c r="Q35" s="210"/>
      <c r="R35" s="210"/>
      <c r="S35" s="41"/>
      <c r="T35" s="41"/>
      <c r="U35" s="41"/>
      <c r="V35" s="114">
        <f t="shared" si="2"/>
        <v>0</v>
      </c>
      <c r="W35" s="114">
        <f t="shared" si="2"/>
        <v>0</v>
      </c>
      <c r="X35" s="114">
        <f t="shared" si="2"/>
        <v>0</v>
      </c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3"/>
        <v>0</v>
      </c>
      <c r="AR35" s="45">
        <f t="shared" si="3"/>
        <v>0</v>
      </c>
      <c r="AS35" s="45">
        <f t="shared" si="3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/>
      <c r="E36" s="78"/>
      <c r="F36" s="78"/>
      <c r="G36" s="78"/>
      <c r="H36" s="78"/>
      <c r="I36" s="78"/>
      <c r="J36" s="25">
        <v>0</v>
      </c>
      <c r="K36" s="25">
        <v>0</v>
      </c>
      <c r="L36" s="25">
        <v>0</v>
      </c>
      <c r="M36" s="78"/>
      <c r="N36" s="78"/>
      <c r="O36" s="237"/>
      <c r="P36" s="167"/>
      <c r="Q36" s="167"/>
      <c r="R36" s="167"/>
      <c r="S36" s="40"/>
      <c r="T36" s="40"/>
      <c r="U36" s="40"/>
      <c r="V36" s="25">
        <f t="shared" si="2"/>
        <v>0</v>
      </c>
      <c r="W36" s="25">
        <f t="shared" si="2"/>
        <v>0</v>
      </c>
      <c r="X36" s="25">
        <f t="shared" si="2"/>
        <v>0</v>
      </c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3"/>
        <v>0</v>
      </c>
      <c r="AR36" s="107">
        <f t="shared" si="3"/>
        <v>0</v>
      </c>
      <c r="AS36" s="107">
        <f t="shared" si="3"/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/>
      <c r="E37" s="79"/>
      <c r="F37" s="79"/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>
        <f t="shared" si="2"/>
        <v>0</v>
      </c>
      <c r="W37" s="114">
        <f t="shared" si="2"/>
        <v>0</v>
      </c>
      <c r="X37" s="114">
        <f t="shared" si="2"/>
        <v>0</v>
      </c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3"/>
        <v>0</v>
      </c>
      <c r="AR37" s="45">
        <f t="shared" si="3"/>
        <v>0</v>
      </c>
      <c r="AS37" s="45">
        <f t="shared" si="3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16</v>
      </c>
      <c r="E38" s="78">
        <v>0.93459999999999999</v>
      </c>
      <c r="F38" s="78">
        <v>900.31498985920496</v>
      </c>
      <c r="G38" s="78"/>
      <c r="H38" s="78"/>
      <c r="I38" s="78"/>
      <c r="J38" s="25">
        <v>16</v>
      </c>
      <c r="K38" s="25">
        <v>0.93459999999999999</v>
      </c>
      <c r="L38" s="25">
        <v>900.31498985920496</v>
      </c>
      <c r="M38" s="78"/>
      <c r="N38" s="78"/>
      <c r="O38" s="237"/>
      <c r="P38" s="167"/>
      <c r="Q38" s="167"/>
      <c r="R38" s="167"/>
      <c r="S38" s="40"/>
      <c r="T38" s="40"/>
      <c r="U38" s="40"/>
      <c r="V38" s="25">
        <f t="shared" si="2"/>
        <v>0</v>
      </c>
      <c r="W38" s="25">
        <f t="shared" si="2"/>
        <v>0</v>
      </c>
      <c r="X38" s="25">
        <f t="shared" si="2"/>
        <v>0</v>
      </c>
      <c r="Y38" s="167"/>
      <c r="Z38" s="167"/>
      <c r="AA38" s="107"/>
      <c r="AB38" s="291">
        <v>462</v>
      </c>
      <c r="AC38" s="291">
        <v>28.624099999999999</v>
      </c>
      <c r="AD38" s="291">
        <v>26898.725999999999</v>
      </c>
      <c r="AE38" s="291">
        <v>5</v>
      </c>
      <c r="AF38" s="291">
        <v>0.36759999999999998</v>
      </c>
      <c r="AG38" s="291">
        <v>133.20699999999999</v>
      </c>
      <c r="AH38" s="291"/>
      <c r="AI38" s="291"/>
      <c r="AJ38" s="291"/>
      <c r="AK38" s="291"/>
      <c r="AL38" s="291"/>
      <c r="AM38" s="291"/>
      <c r="AN38" s="291">
        <v>4</v>
      </c>
      <c r="AO38" s="291">
        <v>0.1061</v>
      </c>
      <c r="AP38" s="291">
        <v>130.518</v>
      </c>
      <c r="AQ38" s="107">
        <f t="shared" si="3"/>
        <v>487</v>
      </c>
      <c r="AR38" s="107">
        <f t="shared" si="3"/>
        <v>30.032399999999999</v>
      </c>
      <c r="AS38" s="107">
        <f t="shared" si="3"/>
        <v>28062.765989859203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/>
      <c r="E39" s="79"/>
      <c r="F39" s="79"/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>
        <f t="shared" si="2"/>
        <v>0</v>
      </c>
      <c r="W39" s="114">
        <f t="shared" si="2"/>
        <v>0</v>
      </c>
      <c r="X39" s="114">
        <f t="shared" si="2"/>
        <v>0</v>
      </c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3"/>
        <v>0</v>
      </c>
      <c r="AR39" s="45">
        <f t="shared" si="3"/>
        <v>0</v>
      </c>
      <c r="AS39" s="45">
        <f t="shared" si="3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/>
      <c r="E40" s="78"/>
      <c r="F40" s="78"/>
      <c r="G40" s="78"/>
      <c r="H40" s="78"/>
      <c r="I40" s="78"/>
      <c r="J40" s="25">
        <v>0</v>
      </c>
      <c r="K40" s="25">
        <v>0</v>
      </c>
      <c r="L40" s="25">
        <v>0</v>
      </c>
      <c r="M40" s="78">
        <v>1</v>
      </c>
      <c r="N40" s="78">
        <v>3.6118000000000001</v>
      </c>
      <c r="O40" s="237">
        <v>2816.848</v>
      </c>
      <c r="P40" s="167"/>
      <c r="Q40" s="167"/>
      <c r="R40" s="167"/>
      <c r="S40" s="40"/>
      <c r="T40" s="40"/>
      <c r="U40" s="40"/>
      <c r="V40" s="25">
        <f t="shared" si="2"/>
        <v>0</v>
      </c>
      <c r="W40" s="25">
        <f t="shared" si="2"/>
        <v>0</v>
      </c>
      <c r="X40" s="25">
        <f t="shared" si="2"/>
        <v>0</v>
      </c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3"/>
        <v>1</v>
      </c>
      <c r="AR40" s="107">
        <f t="shared" si="3"/>
        <v>3.6118000000000001</v>
      </c>
      <c r="AS40" s="107">
        <f t="shared" si="3"/>
        <v>2816.848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/>
      <c r="E41" s="79"/>
      <c r="F41" s="79"/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>
        <f t="shared" si="2"/>
        <v>0</v>
      </c>
      <c r="W41" s="114">
        <f t="shared" si="2"/>
        <v>0</v>
      </c>
      <c r="X41" s="114">
        <f t="shared" si="2"/>
        <v>0</v>
      </c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3"/>
        <v>0</v>
      </c>
      <c r="AR41" s="45">
        <f t="shared" si="3"/>
        <v>0</v>
      </c>
      <c r="AS41" s="45">
        <f t="shared" si="3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/>
      <c r="E42" s="78"/>
      <c r="F42" s="78"/>
      <c r="G42" s="78">
        <v>1</v>
      </c>
      <c r="H42" s="78">
        <v>8.1936</v>
      </c>
      <c r="I42" s="78">
        <v>7740.2669999999998</v>
      </c>
      <c r="J42" s="25">
        <v>1</v>
      </c>
      <c r="K42" s="25">
        <v>8.1936</v>
      </c>
      <c r="L42" s="25">
        <v>7740.2669999999998</v>
      </c>
      <c r="M42" s="78">
        <v>22</v>
      </c>
      <c r="N42" s="78">
        <v>702.59339999999997</v>
      </c>
      <c r="O42" s="237">
        <v>253868.59700000001</v>
      </c>
      <c r="P42" s="167"/>
      <c r="Q42" s="167"/>
      <c r="R42" s="167"/>
      <c r="S42" s="109"/>
      <c r="T42" s="40"/>
      <c r="U42" s="40"/>
      <c r="V42" s="25">
        <f t="shared" si="2"/>
        <v>0</v>
      </c>
      <c r="W42" s="25">
        <f t="shared" si="2"/>
        <v>0</v>
      </c>
      <c r="X42" s="25">
        <f t="shared" si="2"/>
        <v>0</v>
      </c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3"/>
        <v>23</v>
      </c>
      <c r="AR42" s="107">
        <f t="shared" si="3"/>
        <v>710.78699999999992</v>
      </c>
      <c r="AS42" s="107">
        <f t="shared" si="3"/>
        <v>261608.864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35</v>
      </c>
      <c r="E43" s="79">
        <v>337.63159999999999</v>
      </c>
      <c r="F43" s="79">
        <v>337298.65180080023</v>
      </c>
      <c r="G43" s="79">
        <v>22</v>
      </c>
      <c r="H43" s="79">
        <v>194.65119999999999</v>
      </c>
      <c r="I43" s="79">
        <v>201118.59</v>
      </c>
      <c r="J43" s="114">
        <v>57</v>
      </c>
      <c r="K43" s="114">
        <v>532.28279999999995</v>
      </c>
      <c r="L43" s="114">
        <v>538417.2418008002</v>
      </c>
      <c r="M43" s="79">
        <v>20</v>
      </c>
      <c r="N43" s="79">
        <v>238.21979999999999</v>
      </c>
      <c r="O43" s="238">
        <v>56724.319000000003</v>
      </c>
      <c r="P43" s="210"/>
      <c r="Q43" s="210"/>
      <c r="R43" s="210"/>
      <c r="S43" s="41"/>
      <c r="T43" s="41"/>
      <c r="U43" s="41"/>
      <c r="V43" s="114">
        <f t="shared" si="2"/>
        <v>0</v>
      </c>
      <c r="W43" s="114">
        <f t="shared" si="2"/>
        <v>0</v>
      </c>
      <c r="X43" s="114">
        <f t="shared" si="2"/>
        <v>0</v>
      </c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3"/>
        <v>77</v>
      </c>
      <c r="AR43" s="45">
        <f t="shared" si="3"/>
        <v>770.50259999999992</v>
      </c>
      <c r="AS43" s="45">
        <f t="shared" si="3"/>
        <v>595141.56080080022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/>
      <c r="E44" s="78"/>
      <c r="F44" s="78"/>
      <c r="G44" s="78"/>
      <c r="H44" s="78"/>
      <c r="I44" s="78"/>
      <c r="J44" s="25">
        <v>0</v>
      </c>
      <c r="K44" s="25">
        <v>0</v>
      </c>
      <c r="L44" s="25">
        <v>0</v>
      </c>
      <c r="M44" s="78">
        <v>59</v>
      </c>
      <c r="N44" s="78">
        <v>2.8612000000000002</v>
      </c>
      <c r="O44" s="237">
        <v>1875.633</v>
      </c>
      <c r="P44" s="167"/>
      <c r="Q44" s="167"/>
      <c r="R44" s="167"/>
      <c r="S44" s="40"/>
      <c r="T44" s="40"/>
      <c r="U44" s="40"/>
      <c r="V44" s="25">
        <f t="shared" si="2"/>
        <v>0</v>
      </c>
      <c r="W44" s="25">
        <f t="shared" si="2"/>
        <v>0</v>
      </c>
      <c r="X44" s="25">
        <f t="shared" si="2"/>
        <v>0</v>
      </c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3"/>
        <v>59</v>
      </c>
      <c r="AR44" s="107">
        <f t="shared" si="3"/>
        <v>2.8612000000000002</v>
      </c>
      <c r="AS44" s="107">
        <f t="shared" si="3"/>
        <v>1875.633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/>
      <c r="E45" s="79"/>
      <c r="F45" s="79"/>
      <c r="G45" s="79"/>
      <c r="H45" s="79"/>
      <c r="I45" s="79"/>
      <c r="J45" s="114">
        <v>0</v>
      </c>
      <c r="K45" s="114">
        <v>0</v>
      </c>
      <c r="L45" s="114">
        <v>0</v>
      </c>
      <c r="M45" s="79">
        <v>4</v>
      </c>
      <c r="N45" s="79">
        <v>5.0999999999999997E-2</v>
      </c>
      <c r="O45" s="238">
        <v>42.63</v>
      </c>
      <c r="P45" s="210"/>
      <c r="Q45" s="210"/>
      <c r="R45" s="210"/>
      <c r="S45" s="41"/>
      <c r="T45" s="41"/>
      <c r="U45" s="41"/>
      <c r="V45" s="114">
        <f t="shared" si="2"/>
        <v>0</v>
      </c>
      <c r="W45" s="114">
        <f t="shared" si="2"/>
        <v>0</v>
      </c>
      <c r="X45" s="114">
        <f t="shared" si="2"/>
        <v>0</v>
      </c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3"/>
        <v>4</v>
      </c>
      <c r="AR45" s="45">
        <f t="shared" si="3"/>
        <v>5.0999999999999997E-2</v>
      </c>
      <c r="AS45" s="45">
        <f t="shared" si="3"/>
        <v>42.63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/>
      <c r="E46" s="78"/>
      <c r="F46" s="78"/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>
        <f t="shared" si="2"/>
        <v>0</v>
      </c>
      <c r="W46" s="25">
        <f t="shared" si="2"/>
        <v>0</v>
      </c>
      <c r="X46" s="25">
        <f t="shared" si="2"/>
        <v>0</v>
      </c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3"/>
        <v>0</v>
      </c>
      <c r="AR46" s="107">
        <f t="shared" si="3"/>
        <v>0</v>
      </c>
      <c r="AS46" s="107">
        <f t="shared" si="3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/>
      <c r="E47" s="79"/>
      <c r="F47" s="79"/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>
        <f t="shared" si="2"/>
        <v>0</v>
      </c>
      <c r="W47" s="114">
        <f t="shared" si="2"/>
        <v>0</v>
      </c>
      <c r="X47" s="114">
        <f t="shared" si="2"/>
        <v>0</v>
      </c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3"/>
        <v>0</v>
      </c>
      <c r="AR47" s="45">
        <f t="shared" si="3"/>
        <v>0</v>
      </c>
      <c r="AS47" s="45">
        <f t="shared" si="3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/>
      <c r="E48" s="78"/>
      <c r="F48" s="78"/>
      <c r="G48" s="78"/>
      <c r="H48" s="78"/>
      <c r="I48" s="78"/>
      <c r="J48" s="25">
        <v>0</v>
      </c>
      <c r="K48" s="25">
        <v>0</v>
      </c>
      <c r="L48" s="25">
        <v>0</v>
      </c>
      <c r="M48" s="78">
        <v>28</v>
      </c>
      <c r="N48" s="78">
        <v>2.0823</v>
      </c>
      <c r="O48" s="237">
        <v>2115.5619999999999</v>
      </c>
      <c r="P48" s="167"/>
      <c r="Q48" s="167"/>
      <c r="R48" s="167"/>
      <c r="S48" s="110"/>
      <c r="T48" s="40"/>
      <c r="U48" s="40"/>
      <c r="V48" s="25">
        <f t="shared" si="2"/>
        <v>0</v>
      </c>
      <c r="W48" s="25">
        <f t="shared" si="2"/>
        <v>0</v>
      </c>
      <c r="X48" s="25">
        <f t="shared" si="2"/>
        <v>0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3"/>
        <v>28</v>
      </c>
      <c r="AR48" s="107">
        <f t="shared" si="3"/>
        <v>2.0823</v>
      </c>
      <c r="AS48" s="107">
        <f t="shared" si="3"/>
        <v>2115.5619999999999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/>
      <c r="E49" s="79"/>
      <c r="F49" s="79"/>
      <c r="G49" s="79"/>
      <c r="H49" s="79"/>
      <c r="I49" s="79"/>
      <c r="J49" s="114">
        <v>0</v>
      </c>
      <c r="K49" s="114">
        <v>0</v>
      </c>
      <c r="L49" s="114">
        <v>0</v>
      </c>
      <c r="M49" s="79"/>
      <c r="N49" s="79"/>
      <c r="O49" s="238"/>
      <c r="P49" s="210"/>
      <c r="Q49" s="210"/>
      <c r="R49" s="210"/>
      <c r="S49" s="41"/>
      <c r="T49" s="41"/>
      <c r="U49" s="41"/>
      <c r="V49" s="114">
        <f t="shared" si="2"/>
        <v>0</v>
      </c>
      <c r="W49" s="114">
        <f t="shared" si="2"/>
        <v>0</v>
      </c>
      <c r="X49" s="114">
        <f t="shared" si="2"/>
        <v>0</v>
      </c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3"/>
        <v>0</v>
      </c>
      <c r="AR49" s="45">
        <f t="shared" si="3"/>
        <v>0</v>
      </c>
      <c r="AS49" s="45">
        <f t="shared" si="3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/>
      <c r="E50" s="78"/>
      <c r="F50" s="78"/>
      <c r="G50" s="78"/>
      <c r="H50" s="78"/>
      <c r="I50" s="78"/>
      <c r="J50" s="25">
        <v>0</v>
      </c>
      <c r="K50" s="25">
        <v>0</v>
      </c>
      <c r="L50" s="25">
        <v>0</v>
      </c>
      <c r="M50" s="78"/>
      <c r="N50" s="78"/>
      <c r="O50" s="237"/>
      <c r="P50" s="167"/>
      <c r="Q50" s="167"/>
      <c r="R50" s="167"/>
      <c r="S50" s="110"/>
      <c r="T50" s="40"/>
      <c r="U50" s="40"/>
      <c r="V50" s="25">
        <f t="shared" si="2"/>
        <v>0</v>
      </c>
      <c r="W50" s="25">
        <f t="shared" si="2"/>
        <v>0</v>
      </c>
      <c r="X50" s="25">
        <f t="shared" si="2"/>
        <v>0</v>
      </c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3"/>
        <v>0</v>
      </c>
      <c r="AR50" s="107">
        <f t="shared" si="3"/>
        <v>0</v>
      </c>
      <c r="AS50" s="107">
        <f t="shared" si="3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/>
      <c r="E51" s="79"/>
      <c r="F51" s="79"/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>
        <f t="shared" si="2"/>
        <v>0</v>
      </c>
      <c r="W51" s="114">
        <f t="shared" si="2"/>
        <v>0</v>
      </c>
      <c r="X51" s="114">
        <f t="shared" si="2"/>
        <v>0</v>
      </c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3"/>
        <v>0</v>
      </c>
      <c r="AR51" s="45">
        <f t="shared" si="3"/>
        <v>0</v>
      </c>
      <c r="AS51" s="45">
        <f t="shared" si="3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/>
      <c r="E52" s="78"/>
      <c r="F52" s="78"/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>
        <f t="shared" si="2"/>
        <v>0</v>
      </c>
      <c r="W52" s="25">
        <f t="shared" si="2"/>
        <v>0</v>
      </c>
      <c r="X52" s="25">
        <f t="shared" si="2"/>
        <v>0</v>
      </c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3"/>
        <v>0</v>
      </c>
      <c r="AR52" s="107">
        <f t="shared" si="3"/>
        <v>0</v>
      </c>
      <c r="AS52" s="107">
        <f t="shared" si="3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/>
      <c r="E53" s="79"/>
      <c r="F53" s="79"/>
      <c r="G53" s="79"/>
      <c r="H53" s="79"/>
      <c r="I53" s="79"/>
      <c r="J53" s="114">
        <v>0</v>
      </c>
      <c r="K53" s="114">
        <v>0</v>
      </c>
      <c r="L53" s="114">
        <v>0</v>
      </c>
      <c r="M53" s="79">
        <v>1</v>
      </c>
      <c r="N53" s="79">
        <v>0.63300000000000001</v>
      </c>
      <c r="O53" s="238">
        <v>503.77600000000001</v>
      </c>
      <c r="P53" s="210"/>
      <c r="Q53" s="210"/>
      <c r="R53" s="210"/>
      <c r="S53" s="41"/>
      <c r="T53" s="41"/>
      <c r="U53" s="41"/>
      <c r="V53" s="114">
        <f t="shared" si="2"/>
        <v>0</v>
      </c>
      <c r="W53" s="114">
        <f t="shared" si="2"/>
        <v>0</v>
      </c>
      <c r="X53" s="114">
        <f t="shared" si="2"/>
        <v>0</v>
      </c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3"/>
        <v>1</v>
      </c>
      <c r="AR53" s="45">
        <f t="shared" si="3"/>
        <v>0.63300000000000001</v>
      </c>
      <c r="AS53" s="45">
        <f t="shared" si="3"/>
        <v>503.77600000000001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/>
      <c r="E54" s="78"/>
      <c r="F54" s="78"/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>
        <f t="shared" si="2"/>
        <v>0</v>
      </c>
      <c r="W54" s="25">
        <f t="shared" si="2"/>
        <v>0</v>
      </c>
      <c r="X54" s="25">
        <f t="shared" si="2"/>
        <v>0</v>
      </c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10</v>
      </c>
      <c r="AL54" s="291">
        <v>0.1351</v>
      </c>
      <c r="AM54" s="291">
        <v>134.078</v>
      </c>
      <c r="AN54" s="291">
        <v>14</v>
      </c>
      <c r="AO54" s="291">
        <v>0.29949999999999999</v>
      </c>
      <c r="AP54" s="291">
        <v>300.75900000000001</v>
      </c>
      <c r="AQ54" s="107">
        <f t="shared" si="3"/>
        <v>24</v>
      </c>
      <c r="AR54" s="107">
        <f t="shared" si="3"/>
        <v>0.43459999999999999</v>
      </c>
      <c r="AS54" s="107">
        <f t="shared" si="3"/>
        <v>434.83699999999999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/>
      <c r="E55" s="79"/>
      <c r="F55" s="79"/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>
        <f t="shared" si="2"/>
        <v>0</v>
      </c>
      <c r="W55" s="114">
        <f t="shared" si="2"/>
        <v>0</v>
      </c>
      <c r="X55" s="114">
        <f t="shared" si="2"/>
        <v>0</v>
      </c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3"/>
        <v>0</v>
      </c>
      <c r="AR55" s="45">
        <f t="shared" si="3"/>
        <v>0</v>
      </c>
      <c r="AS55" s="45">
        <f t="shared" si="3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/>
      <c r="E56" s="78"/>
      <c r="F56" s="78"/>
      <c r="G56" s="78"/>
      <c r="H56" s="78"/>
      <c r="I56" s="78"/>
      <c r="J56" s="25">
        <v>0</v>
      </c>
      <c r="K56" s="25">
        <v>0</v>
      </c>
      <c r="L56" s="25">
        <v>0</v>
      </c>
      <c r="M56" s="78"/>
      <c r="N56" s="78"/>
      <c r="O56" s="237"/>
      <c r="P56" s="167"/>
      <c r="Q56" s="167"/>
      <c r="R56" s="167"/>
      <c r="S56" s="110"/>
      <c r="T56" s="40"/>
      <c r="U56" s="40"/>
      <c r="V56" s="25">
        <f t="shared" si="2"/>
        <v>0</v>
      </c>
      <c r="W56" s="25">
        <f t="shared" si="2"/>
        <v>0</v>
      </c>
      <c r="X56" s="25">
        <f t="shared" si="2"/>
        <v>0</v>
      </c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3"/>
        <v>0</v>
      </c>
      <c r="AR56" s="107">
        <f t="shared" si="3"/>
        <v>0</v>
      </c>
      <c r="AS56" s="107">
        <f t="shared" si="3"/>
        <v>0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/>
      <c r="E57" s="79"/>
      <c r="F57" s="79"/>
      <c r="G57" s="79"/>
      <c r="H57" s="79"/>
      <c r="I57" s="79"/>
      <c r="J57" s="114">
        <v>0</v>
      </c>
      <c r="K57" s="114">
        <v>0</v>
      </c>
      <c r="L57" s="114">
        <v>0</v>
      </c>
      <c r="M57" s="79"/>
      <c r="N57" s="79"/>
      <c r="O57" s="238"/>
      <c r="P57" s="210"/>
      <c r="Q57" s="210"/>
      <c r="R57" s="210"/>
      <c r="S57" s="41"/>
      <c r="T57" s="41"/>
      <c r="U57" s="41"/>
      <c r="V57" s="114">
        <f t="shared" si="2"/>
        <v>0</v>
      </c>
      <c r="W57" s="114">
        <f t="shared" si="2"/>
        <v>0</v>
      </c>
      <c r="X57" s="114">
        <f t="shared" si="2"/>
        <v>0</v>
      </c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3"/>
        <v>0</v>
      </c>
      <c r="AR57" s="45">
        <f t="shared" si="3"/>
        <v>0</v>
      </c>
      <c r="AS57" s="45">
        <f t="shared" si="3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/>
      <c r="E58" s="80"/>
      <c r="F58" s="80"/>
      <c r="G58" s="198">
        <v>8</v>
      </c>
      <c r="H58" s="198">
        <v>0.40410000000000001</v>
      </c>
      <c r="I58" s="157">
        <v>542.20299999999997</v>
      </c>
      <c r="J58" s="25">
        <v>8</v>
      </c>
      <c r="K58" s="25">
        <v>0.40410000000000001</v>
      </c>
      <c r="L58" s="25">
        <v>542.20299999999997</v>
      </c>
      <c r="M58" s="198">
        <v>3095</v>
      </c>
      <c r="N58" s="198">
        <v>90.822199999999995</v>
      </c>
      <c r="O58" s="265">
        <v>67379.144</v>
      </c>
      <c r="P58" s="213"/>
      <c r="Q58" s="213"/>
      <c r="R58" s="213"/>
      <c r="S58" s="51"/>
      <c r="T58" s="51"/>
      <c r="U58" s="42"/>
      <c r="V58" s="25">
        <f t="shared" si="2"/>
        <v>0</v>
      </c>
      <c r="W58" s="25">
        <f t="shared" si="2"/>
        <v>0</v>
      </c>
      <c r="X58" s="25">
        <f t="shared" si="2"/>
        <v>0</v>
      </c>
      <c r="Y58" s="213">
        <v>418</v>
      </c>
      <c r="Z58" s="213">
        <v>29.436900000000001</v>
      </c>
      <c r="AA58" s="281">
        <v>23762.435000000001</v>
      </c>
      <c r="AB58" s="293">
        <v>3009</v>
      </c>
      <c r="AC58" s="293">
        <v>95.221649999999997</v>
      </c>
      <c r="AD58" s="293">
        <v>83294.495999999999</v>
      </c>
      <c r="AE58" s="293">
        <v>5</v>
      </c>
      <c r="AF58" s="293">
        <v>0.4047</v>
      </c>
      <c r="AG58" s="293">
        <v>87.599000000000004</v>
      </c>
      <c r="AH58" s="297">
        <v>107</v>
      </c>
      <c r="AI58" s="297">
        <v>8.6163000000000007</v>
      </c>
      <c r="AJ58" s="297">
        <v>5564.37</v>
      </c>
      <c r="AK58" s="297">
        <v>282</v>
      </c>
      <c r="AL58" s="297">
        <v>11.847799999999999</v>
      </c>
      <c r="AM58" s="297">
        <v>9434.4580000000005</v>
      </c>
      <c r="AN58" s="293">
        <v>62</v>
      </c>
      <c r="AO58" s="293">
        <v>4.6444999999999999</v>
      </c>
      <c r="AP58" s="293">
        <v>3441.43</v>
      </c>
      <c r="AQ58" s="107">
        <f t="shared" ref="AQ58:AS70" si="4">SUM(J58,M58,V58,Y58,AB58,AE58,AH58,AK58,AN58)</f>
        <v>6986</v>
      </c>
      <c r="AR58" s="107">
        <f t="shared" si="4"/>
        <v>241.39814999999996</v>
      </c>
      <c r="AS58" s="107">
        <f t="shared" si="4"/>
        <v>193506.13499999998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/>
      <c r="E59" s="150"/>
      <c r="F59" s="150"/>
      <c r="G59" s="145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66"/>
      <c r="P59" s="167"/>
      <c r="Q59" s="212"/>
      <c r="R59" s="167"/>
      <c r="S59" s="40"/>
      <c r="T59" s="40"/>
      <c r="U59" s="50"/>
      <c r="V59" s="94">
        <f t="shared" si="2"/>
        <v>0</v>
      </c>
      <c r="W59" s="94">
        <f t="shared" si="2"/>
        <v>0</v>
      </c>
      <c r="X59" s="94">
        <f t="shared" si="2"/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4"/>
        <v>0</v>
      </c>
      <c r="AR59" s="107">
        <f t="shared" si="4"/>
        <v>0</v>
      </c>
      <c r="AS59" s="107">
        <f t="shared" si="4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/>
      <c r="E60" s="79"/>
      <c r="F60" s="79"/>
      <c r="G60" s="146"/>
      <c r="H60" s="79"/>
      <c r="I60" s="159"/>
      <c r="J60" s="111">
        <v>0</v>
      </c>
      <c r="K60" s="111">
        <v>0</v>
      </c>
      <c r="L60" s="111">
        <v>0</v>
      </c>
      <c r="M60" s="146">
        <v>147</v>
      </c>
      <c r="N60" s="79">
        <v>13.1751</v>
      </c>
      <c r="O60" s="267">
        <v>5296.2420000000002</v>
      </c>
      <c r="P60" s="210"/>
      <c r="Q60" s="210"/>
      <c r="R60" s="210"/>
      <c r="S60" s="41"/>
      <c r="T60" s="41"/>
      <c r="U60" s="41"/>
      <c r="V60" s="111">
        <f t="shared" si="2"/>
        <v>0</v>
      </c>
      <c r="W60" s="111">
        <f t="shared" si="2"/>
        <v>0</v>
      </c>
      <c r="X60" s="111">
        <f t="shared" si="2"/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4"/>
        <v>147</v>
      </c>
      <c r="AR60" s="45">
        <f t="shared" si="4"/>
        <v>13.1751</v>
      </c>
      <c r="AS60" s="45">
        <f t="shared" si="4"/>
        <v>5296.2420000000002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39</v>
      </c>
      <c r="E61" s="149">
        <v>9.8956999999999997</v>
      </c>
      <c r="F61" s="149">
        <v>7233.3161185267627</v>
      </c>
      <c r="G61" s="204">
        <v>50</v>
      </c>
      <c r="H61" s="149">
        <v>21.037599999999998</v>
      </c>
      <c r="I61" s="157">
        <v>14320.898999999999</v>
      </c>
      <c r="J61" s="25">
        <v>89</v>
      </c>
      <c r="K61" s="25">
        <v>30.933299999999996</v>
      </c>
      <c r="L61" s="25">
        <v>21554.215118526761</v>
      </c>
      <c r="M61" s="204">
        <v>3584</v>
      </c>
      <c r="N61" s="149">
        <v>2983.0398999999998</v>
      </c>
      <c r="O61" s="265">
        <v>777748.87400000007</v>
      </c>
      <c r="P61" s="171">
        <v>884</v>
      </c>
      <c r="Q61" s="171">
        <v>4617.7308799999992</v>
      </c>
      <c r="R61" s="171">
        <v>923681.65300000005</v>
      </c>
      <c r="S61" s="52"/>
      <c r="T61" s="52"/>
      <c r="U61" s="52"/>
      <c r="V61" s="25">
        <f t="shared" ref="V61:X61" si="5">SUM(V6,V8,V10,V12,V14,V16,V18,V20,V22,V24,V26,V28,V30,V32,V34,V36,V38,V40,V42,V44,V46,V48,V50,V52,V54,V56,V58,)</f>
        <v>884</v>
      </c>
      <c r="W61" s="25">
        <f t="shared" si="5"/>
        <v>4617.7308799999992</v>
      </c>
      <c r="X61" s="25">
        <f t="shared" si="5"/>
        <v>923681.65300000005</v>
      </c>
      <c r="Y61" s="25">
        <f t="shared" ref="Y61:AA61" si="6">SUM(Y6,Y8,Y10,Y12,Y14,Y16,Y18,Y20,Y22,Y24,Y26,Y28,Y30,Y32,Y34,Y36,Y38,Y40,Y42,Y44,Y46,Y48,Y50,Y52,Y54,Y56,Y58,)</f>
        <v>897</v>
      </c>
      <c r="Z61" s="25">
        <f t="shared" si="6"/>
        <v>4017.4978000000006</v>
      </c>
      <c r="AA61" s="25">
        <f t="shared" si="6"/>
        <v>652281.4</v>
      </c>
      <c r="AB61" s="293">
        <f t="shared" ref="AB61:AD61" si="7">SUM(AB6,AB8,AB10,AB12,AB14,AB16,AB18,AB20,AB22,AB24,AB26,AB28,AB30,AB32,AB34,AB36,AB38,AB40,AB42,AB44,AB46,AB48,AB50,AB52,AB54,AB56,AB58,)</f>
        <v>5667</v>
      </c>
      <c r="AC61" s="293">
        <f t="shared" si="7"/>
        <v>273.36335000000003</v>
      </c>
      <c r="AD61" s="293">
        <f t="shared" si="7"/>
        <v>227057.03000000003</v>
      </c>
      <c r="AE61" s="297">
        <f t="shared" ref="AE61:AP61" si="8">SUM(AE6,AE8,AE10,AE12,AE14,AE16,AE18,AE20,AE22,AE24,AE26,AE28,AE30,AE32,AE34,AE36,AE38,AE40,AE42,AE44,AE46,AE48,AE50,AE52,AE54,AE56,AE58,)</f>
        <v>209</v>
      </c>
      <c r="AF61" s="297">
        <f t="shared" si="8"/>
        <v>13.8209</v>
      </c>
      <c r="AG61" s="297">
        <f t="shared" si="8"/>
        <v>13444.069000000001</v>
      </c>
      <c r="AH61" s="293">
        <f t="shared" si="8"/>
        <v>400</v>
      </c>
      <c r="AI61" s="293">
        <f t="shared" si="8"/>
        <v>122.7961</v>
      </c>
      <c r="AJ61" s="293">
        <f t="shared" si="8"/>
        <v>84174.063999999984</v>
      </c>
      <c r="AK61" s="297">
        <f t="shared" si="8"/>
        <v>345</v>
      </c>
      <c r="AL61" s="297">
        <f t="shared" si="8"/>
        <v>13.700299999999999</v>
      </c>
      <c r="AM61" s="297">
        <f t="shared" si="8"/>
        <v>10855.872000000001</v>
      </c>
      <c r="AN61" s="293">
        <f t="shared" si="8"/>
        <v>515</v>
      </c>
      <c r="AO61" s="293">
        <f t="shared" si="8"/>
        <v>54.216990000000003</v>
      </c>
      <c r="AP61" s="293">
        <f t="shared" si="8"/>
        <v>44722.283999999992</v>
      </c>
      <c r="AQ61" s="107">
        <f t="shared" si="4"/>
        <v>12590</v>
      </c>
      <c r="AR61" s="107">
        <f t="shared" si="4"/>
        <v>12127.099520000002</v>
      </c>
      <c r="AS61" s="107">
        <f t="shared" si="4"/>
        <v>2755519.4611185268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78"/>
      <c r="E62" s="78"/>
      <c r="F62" s="78"/>
      <c r="G62" s="145"/>
      <c r="H62" s="78"/>
      <c r="I62" s="158"/>
      <c r="J62" s="94"/>
      <c r="K62" s="94"/>
      <c r="L62" s="94"/>
      <c r="M62" s="145"/>
      <c r="N62" s="78"/>
      <c r="O62" s="266"/>
      <c r="P62" s="20"/>
      <c r="Q62" s="20"/>
      <c r="R62" s="20"/>
      <c r="S62" s="43"/>
      <c r="T62" s="43"/>
      <c r="U62" s="43"/>
      <c r="V62" s="94"/>
      <c r="W62" s="94"/>
      <c r="X62" s="94"/>
      <c r="Y62" s="94"/>
      <c r="Z62" s="94"/>
      <c r="AA62" s="94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4"/>
        <v>0</v>
      </c>
      <c r="AR62" s="107">
        <f t="shared" si="4"/>
        <v>0</v>
      </c>
      <c r="AS62" s="107">
        <f t="shared" si="4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40</v>
      </c>
      <c r="E63" s="79">
        <v>1624.0886</v>
      </c>
      <c r="F63" s="79">
        <v>462979.38546518172</v>
      </c>
      <c r="G63" s="79">
        <v>24</v>
      </c>
      <c r="H63" s="79">
        <v>448.78819999999996</v>
      </c>
      <c r="I63" s="159">
        <v>224473.223</v>
      </c>
      <c r="J63" s="111">
        <v>64</v>
      </c>
      <c r="K63" s="111">
        <v>2072.8768</v>
      </c>
      <c r="L63" s="111">
        <v>687452.60846518166</v>
      </c>
      <c r="M63" s="146">
        <v>377</v>
      </c>
      <c r="N63" s="79">
        <v>8069.7493000000004</v>
      </c>
      <c r="O63" s="267">
        <v>1224752.4469999999</v>
      </c>
      <c r="P63" s="23">
        <v>56</v>
      </c>
      <c r="Q63" s="23">
        <v>10063.084000000001</v>
      </c>
      <c r="R63" s="23">
        <v>817479.44700000004</v>
      </c>
      <c r="S63" s="44"/>
      <c r="T63" s="44"/>
      <c r="U63" s="44"/>
      <c r="V63" s="111">
        <f t="shared" ref="V63:X63" si="9">SUM(V7,V9,V11,V13,V15,V17,V19,V21,V23,V25,V27,V29,V31,V33,V35,V37,V39,V41,V43,V45,V47,V49,V51,V53,V55,V57,V60,)</f>
        <v>56</v>
      </c>
      <c r="W63" s="111">
        <f t="shared" si="9"/>
        <v>10063.084000000001</v>
      </c>
      <c r="X63" s="111">
        <f t="shared" si="9"/>
        <v>817479.44700000004</v>
      </c>
      <c r="Y63" s="111">
        <f t="shared" ref="Y63:AA63" si="10">SUM(Y7,Y9,Y11,Y13,Y15,Y17,Y19,Y21,Y23,Y25,Y27,Y29,Y31,Y33,Y35,Y37,Y39,Y41,Y43,Y45,Y47,Y49,Y51,Y53,Y55,Y57,Y60,)</f>
        <v>99</v>
      </c>
      <c r="Z63" s="111">
        <f t="shared" si="10"/>
        <v>3263.6759999999999</v>
      </c>
      <c r="AA63" s="111">
        <f t="shared" si="10"/>
        <v>610074.85800000001</v>
      </c>
      <c r="AB63" s="292">
        <f t="shared" ref="AB63:AD63" si="11">SUM(AB7,AB9,AB11,AB13,AB15,AB17,AB19,AB21,AB23,AB25,AB27,AB29,AB31,AB33,AB35,AB37,AB39,AB41,AB43,AB45,AB47,AB49,AB51,AB53,AB55,AB57,AB60,)</f>
        <v>0</v>
      </c>
      <c r="AC63" s="292">
        <f t="shared" si="11"/>
        <v>0</v>
      </c>
      <c r="AD63" s="292">
        <f t="shared" si="11"/>
        <v>0</v>
      </c>
      <c r="AE63" s="292">
        <f t="shared" ref="AE63:AP63" si="12">SUM(AE7,AE9,AE11,AE13,AE15,AE17,AE19,AE21,AE23,AE25,AE27,AE29,AE31,AE33,AE35,AE37,AE39,AE41,AE43,AE45,AE47,AE49,AE51,AE53,AE55,AE57,AE60,)</f>
        <v>0</v>
      </c>
      <c r="AF63" s="292">
        <f t="shared" si="12"/>
        <v>0</v>
      </c>
      <c r="AG63" s="292">
        <f t="shared" si="12"/>
        <v>0</v>
      </c>
      <c r="AH63" s="292">
        <f t="shared" si="12"/>
        <v>0</v>
      </c>
      <c r="AI63" s="292">
        <f t="shared" si="12"/>
        <v>0</v>
      </c>
      <c r="AJ63" s="292">
        <f t="shared" si="12"/>
        <v>0</v>
      </c>
      <c r="AK63" s="292">
        <f t="shared" si="12"/>
        <v>0</v>
      </c>
      <c r="AL63" s="292">
        <f t="shared" si="12"/>
        <v>0</v>
      </c>
      <c r="AM63" s="292">
        <f t="shared" si="12"/>
        <v>0</v>
      </c>
      <c r="AN63" s="292">
        <f t="shared" si="12"/>
        <v>0</v>
      </c>
      <c r="AO63" s="292">
        <f t="shared" si="12"/>
        <v>0</v>
      </c>
      <c r="AP63" s="292">
        <f t="shared" si="12"/>
        <v>0</v>
      </c>
      <c r="AQ63" s="45">
        <f t="shared" si="4"/>
        <v>596</v>
      </c>
      <c r="AR63" s="45">
        <f t="shared" si="4"/>
        <v>23469.386100000003</v>
      </c>
      <c r="AS63" s="45">
        <f t="shared" si="4"/>
        <v>3339759.3604651815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/>
      <c r="E64" s="78"/>
      <c r="F64" s="78"/>
      <c r="G64" s="78">
        <v>143</v>
      </c>
      <c r="H64" s="78">
        <v>173.85669999999999</v>
      </c>
      <c r="I64" s="78">
        <v>90056.812000000005</v>
      </c>
      <c r="J64" s="25">
        <v>143</v>
      </c>
      <c r="K64" s="25">
        <v>173.85669999999999</v>
      </c>
      <c r="L64" s="25">
        <v>90056.812000000005</v>
      </c>
      <c r="M64" s="145">
        <v>780</v>
      </c>
      <c r="N64" s="78">
        <v>61.448399999999999</v>
      </c>
      <c r="O64" s="266">
        <v>61808.686999999998</v>
      </c>
      <c r="P64" s="20">
        <v>4718</v>
      </c>
      <c r="Q64" s="20">
        <v>618.29174</v>
      </c>
      <c r="R64" s="20">
        <v>448498.58799999999</v>
      </c>
      <c r="S64" s="110"/>
      <c r="T64" s="40"/>
      <c r="U64" s="40"/>
      <c r="V64" s="25">
        <f t="shared" ref="V64:X67" si="13">SUM(P64,S64)</f>
        <v>4718</v>
      </c>
      <c r="W64" s="25">
        <f t="shared" si="13"/>
        <v>618.29174</v>
      </c>
      <c r="X64" s="25">
        <f t="shared" si="13"/>
        <v>448498.58799999999</v>
      </c>
      <c r="Y64" s="167">
        <v>57</v>
      </c>
      <c r="Z64" s="167">
        <v>632.16200000000003</v>
      </c>
      <c r="AA64" s="107">
        <v>78062.415999999997</v>
      </c>
      <c r="AB64" s="291">
        <v>5</v>
      </c>
      <c r="AC64" s="291">
        <v>5.4800000000000001E-2</v>
      </c>
      <c r="AD64" s="291">
        <v>44.960999999999999</v>
      </c>
      <c r="AE64" s="291"/>
      <c r="AF64" s="291"/>
      <c r="AG64" s="291"/>
      <c r="AH64" s="291">
        <v>10</v>
      </c>
      <c r="AI64" s="291">
        <v>1.7090000000000001</v>
      </c>
      <c r="AJ64" s="291">
        <v>127.44</v>
      </c>
      <c r="AK64" s="291"/>
      <c r="AL64" s="291"/>
      <c r="AM64" s="291"/>
      <c r="AN64" s="291"/>
      <c r="AO64" s="291"/>
      <c r="AP64" s="291"/>
      <c r="AQ64" s="107">
        <f t="shared" si="4"/>
        <v>5713</v>
      </c>
      <c r="AR64" s="107">
        <f t="shared" si="4"/>
        <v>1487.5226399999999</v>
      </c>
      <c r="AS64" s="107">
        <f t="shared" si="4"/>
        <v>678598.90399999998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272</v>
      </c>
      <c r="E65" s="79">
        <v>22.611540000000002</v>
      </c>
      <c r="F65" s="79">
        <v>26963.694416291513</v>
      </c>
      <c r="G65" s="79">
        <v>82</v>
      </c>
      <c r="H65" s="79">
        <v>699.4674</v>
      </c>
      <c r="I65" s="79">
        <v>292802.99099999998</v>
      </c>
      <c r="J65" s="114">
        <v>354</v>
      </c>
      <c r="K65" s="114">
        <v>722.07893999999999</v>
      </c>
      <c r="L65" s="114">
        <v>319766.68541629147</v>
      </c>
      <c r="M65" s="79">
        <v>30</v>
      </c>
      <c r="N65" s="79">
        <v>6.1840999999999999</v>
      </c>
      <c r="O65" s="238">
        <v>1630.252</v>
      </c>
      <c r="P65" s="23">
        <v>15</v>
      </c>
      <c r="Q65" s="23">
        <v>14.636799999999999</v>
      </c>
      <c r="R65" s="23">
        <v>7167.7340000000004</v>
      </c>
      <c r="S65" s="41"/>
      <c r="T65" s="41"/>
      <c r="U65" s="41"/>
      <c r="V65" s="114">
        <f t="shared" si="13"/>
        <v>15</v>
      </c>
      <c r="W65" s="114">
        <f t="shared" si="13"/>
        <v>14.636799999999999</v>
      </c>
      <c r="X65" s="114">
        <f t="shared" si="13"/>
        <v>7167.7340000000004</v>
      </c>
      <c r="Y65" s="210">
        <v>1</v>
      </c>
      <c r="Z65" s="210">
        <v>11.462</v>
      </c>
      <c r="AA65" s="108">
        <v>11145.429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4"/>
        <v>400</v>
      </c>
      <c r="AR65" s="45">
        <f t="shared" si="4"/>
        <v>754.36183999999992</v>
      </c>
      <c r="AS65" s="45">
        <f t="shared" si="4"/>
        <v>339710.10041629145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>
        <f t="shared" si="13"/>
        <v>0</v>
      </c>
      <c r="W66" s="25">
        <f t="shared" si="13"/>
        <v>0</v>
      </c>
      <c r="X66" s="25">
        <f t="shared" si="13"/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4"/>
        <v>0</v>
      </c>
      <c r="AR66" s="107">
        <f t="shared" si="4"/>
        <v>0</v>
      </c>
      <c r="AS66" s="107">
        <f t="shared" si="4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>
        <f t="shared" si="13"/>
        <v>0</v>
      </c>
      <c r="W67" s="114">
        <f t="shared" si="13"/>
        <v>0</v>
      </c>
      <c r="X67" s="114">
        <f t="shared" si="13"/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4"/>
        <v>0</v>
      </c>
      <c r="AR67" s="45">
        <f t="shared" si="4"/>
        <v>0</v>
      </c>
      <c r="AS67" s="45">
        <f t="shared" si="4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f t="shared" ref="D68:L68" si="14">SUM(D61,D64,D66)</f>
        <v>39</v>
      </c>
      <c r="E68" s="20">
        <f t="shared" si="14"/>
        <v>9.8956999999999997</v>
      </c>
      <c r="F68" s="25">
        <f t="shared" si="14"/>
        <v>7233.3161185267627</v>
      </c>
      <c r="G68" s="151">
        <f t="shared" si="14"/>
        <v>193</v>
      </c>
      <c r="H68" s="20">
        <f t="shared" si="14"/>
        <v>194.89429999999999</v>
      </c>
      <c r="I68" s="132">
        <f t="shared" si="14"/>
        <v>104377.71100000001</v>
      </c>
      <c r="J68" s="25">
        <f t="shared" si="14"/>
        <v>232</v>
      </c>
      <c r="K68" s="25">
        <f t="shared" si="14"/>
        <v>204.79</v>
      </c>
      <c r="L68" s="25">
        <f t="shared" si="14"/>
        <v>111611.02711852676</v>
      </c>
      <c r="M68" s="25">
        <f t="shared" ref="M68:O68" si="15">SUM(M61,M64,M66)</f>
        <v>4364</v>
      </c>
      <c r="N68" s="25">
        <f t="shared" si="15"/>
        <v>3044.4883</v>
      </c>
      <c r="O68" s="25">
        <f t="shared" si="15"/>
        <v>839557.5610000001</v>
      </c>
      <c r="P68" s="25">
        <f t="shared" ref="P68:R68" si="16">SUM(P61,P64,P66)</f>
        <v>5602</v>
      </c>
      <c r="Q68" s="25">
        <f t="shared" si="16"/>
        <v>5236.0226199999988</v>
      </c>
      <c r="R68" s="25">
        <f t="shared" si="16"/>
        <v>1372180.2409999999</v>
      </c>
      <c r="S68" s="25"/>
      <c r="T68" s="25"/>
      <c r="U68" s="25"/>
      <c r="V68" s="25">
        <f t="shared" ref="V68:X68" si="17">SUM(V61,V64,V66)</f>
        <v>5602</v>
      </c>
      <c r="W68" s="25">
        <f t="shared" si="17"/>
        <v>5236.0226199999988</v>
      </c>
      <c r="X68" s="25">
        <f t="shared" si="17"/>
        <v>1372180.2409999999</v>
      </c>
      <c r="Y68" s="167">
        <f t="shared" ref="Y68:AA68" si="18">SUM(Y61,Y64,Y66)</f>
        <v>954</v>
      </c>
      <c r="Z68" s="167">
        <f t="shared" si="18"/>
        <v>4649.6598000000004</v>
      </c>
      <c r="AA68" s="107">
        <f t="shared" si="18"/>
        <v>730343.81599999999</v>
      </c>
      <c r="AB68" s="291">
        <f t="shared" ref="AB68:AD68" si="19">SUM(AB61,AB64,AB66)</f>
        <v>5672</v>
      </c>
      <c r="AC68" s="291">
        <f t="shared" si="19"/>
        <v>273.41815000000003</v>
      </c>
      <c r="AD68" s="291">
        <f t="shared" si="19"/>
        <v>227101.99100000004</v>
      </c>
      <c r="AE68" s="291">
        <f t="shared" ref="AE68:AP68" si="20">SUM(AE61,AE64,AE66)</f>
        <v>209</v>
      </c>
      <c r="AF68" s="291">
        <f t="shared" si="20"/>
        <v>13.8209</v>
      </c>
      <c r="AG68" s="291">
        <f t="shared" si="20"/>
        <v>13444.069000000001</v>
      </c>
      <c r="AH68" s="291">
        <f t="shared" si="20"/>
        <v>410</v>
      </c>
      <c r="AI68" s="291">
        <f t="shared" si="20"/>
        <v>124.5051</v>
      </c>
      <c r="AJ68" s="291">
        <f t="shared" si="20"/>
        <v>84301.503999999986</v>
      </c>
      <c r="AK68" s="291">
        <f t="shared" si="20"/>
        <v>345</v>
      </c>
      <c r="AL68" s="291">
        <f t="shared" si="20"/>
        <v>13.700299999999999</v>
      </c>
      <c r="AM68" s="291">
        <f t="shared" si="20"/>
        <v>10855.872000000001</v>
      </c>
      <c r="AN68" s="291">
        <f t="shared" si="20"/>
        <v>515</v>
      </c>
      <c r="AO68" s="291">
        <f t="shared" si="20"/>
        <v>54.216990000000003</v>
      </c>
      <c r="AP68" s="291">
        <f t="shared" si="20"/>
        <v>44722.283999999992</v>
      </c>
      <c r="AQ68" s="107">
        <f t="shared" si="4"/>
        <v>18303</v>
      </c>
      <c r="AR68" s="107">
        <f t="shared" si="4"/>
        <v>13614.622160000001</v>
      </c>
      <c r="AS68" s="107">
        <f t="shared" si="4"/>
        <v>3434118.3651185269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f t="shared" ref="D69:L69" si="21">SUM(D63,D65,D67)</f>
        <v>312</v>
      </c>
      <c r="E69" s="23">
        <f t="shared" si="21"/>
        <v>1646.7001400000001</v>
      </c>
      <c r="F69" s="24">
        <f t="shared" si="21"/>
        <v>489943.07988147321</v>
      </c>
      <c r="G69" s="23">
        <f t="shared" si="21"/>
        <v>106</v>
      </c>
      <c r="H69" s="23">
        <f t="shared" si="21"/>
        <v>1148.2556</v>
      </c>
      <c r="I69" s="156">
        <f t="shared" si="21"/>
        <v>517276.21399999998</v>
      </c>
      <c r="J69" s="114">
        <f t="shared" si="21"/>
        <v>418</v>
      </c>
      <c r="K69" s="114">
        <f t="shared" si="21"/>
        <v>2794.9557399999999</v>
      </c>
      <c r="L69" s="114">
        <f t="shared" si="21"/>
        <v>1007219.2938814731</v>
      </c>
      <c r="M69" s="114">
        <f t="shared" ref="M69:O69" si="22">SUM(M63,M65,M67)</f>
        <v>407</v>
      </c>
      <c r="N69" s="114">
        <f t="shared" si="22"/>
        <v>8075.9334000000008</v>
      </c>
      <c r="O69" s="114">
        <f t="shared" si="22"/>
        <v>1226382.699</v>
      </c>
      <c r="P69" s="114">
        <f t="shared" ref="P69:R69" si="23">SUM(P63,P65,P67)</f>
        <v>71</v>
      </c>
      <c r="Q69" s="114">
        <f t="shared" si="23"/>
        <v>10077.720800000001</v>
      </c>
      <c r="R69" s="114">
        <f t="shared" si="23"/>
        <v>824647.1810000001</v>
      </c>
      <c r="S69" s="24"/>
      <c r="T69" s="24"/>
      <c r="U69" s="24"/>
      <c r="V69" s="114">
        <f t="shared" ref="V69:X69" si="24">SUM(V63,V65,V67)</f>
        <v>71</v>
      </c>
      <c r="W69" s="114">
        <f t="shared" si="24"/>
        <v>10077.720800000001</v>
      </c>
      <c r="X69" s="114">
        <f t="shared" si="24"/>
        <v>824647.1810000001</v>
      </c>
      <c r="Y69" s="210">
        <f t="shared" ref="Y69:AA69" si="25">SUM(Y63,Y65,Y67)</f>
        <v>100</v>
      </c>
      <c r="Z69" s="210">
        <f t="shared" si="25"/>
        <v>3275.1379999999999</v>
      </c>
      <c r="AA69" s="108">
        <f t="shared" si="25"/>
        <v>621220.28700000001</v>
      </c>
      <c r="AB69" s="292">
        <f t="shared" ref="AB69:AD69" si="26">SUM(AB63,AB65,AB67)</f>
        <v>0</v>
      </c>
      <c r="AC69" s="292">
        <f t="shared" si="26"/>
        <v>0</v>
      </c>
      <c r="AD69" s="292">
        <f t="shared" si="26"/>
        <v>0</v>
      </c>
      <c r="AE69" s="292">
        <f t="shared" ref="AE69:AP69" si="27">SUM(AE63,AE65,AE67)</f>
        <v>0</v>
      </c>
      <c r="AF69" s="292">
        <f t="shared" si="27"/>
        <v>0</v>
      </c>
      <c r="AG69" s="292">
        <f t="shared" si="27"/>
        <v>0</v>
      </c>
      <c r="AH69" s="292">
        <f t="shared" si="27"/>
        <v>0</v>
      </c>
      <c r="AI69" s="292">
        <f t="shared" si="27"/>
        <v>0</v>
      </c>
      <c r="AJ69" s="292">
        <f t="shared" si="27"/>
        <v>0</v>
      </c>
      <c r="AK69" s="292">
        <f t="shared" si="27"/>
        <v>0</v>
      </c>
      <c r="AL69" s="292">
        <f t="shared" si="27"/>
        <v>0</v>
      </c>
      <c r="AM69" s="292">
        <f t="shared" si="27"/>
        <v>0</v>
      </c>
      <c r="AN69" s="292">
        <f t="shared" si="27"/>
        <v>0</v>
      </c>
      <c r="AO69" s="292">
        <f t="shared" si="27"/>
        <v>0</v>
      </c>
      <c r="AP69" s="292">
        <f t="shared" si="27"/>
        <v>0</v>
      </c>
      <c r="AQ69" s="45">
        <f t="shared" si="4"/>
        <v>996</v>
      </c>
      <c r="AR69" s="45">
        <f t="shared" si="4"/>
        <v>24223.747940000001</v>
      </c>
      <c r="AS69" s="45">
        <f t="shared" si="4"/>
        <v>3679469.460881473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116"/>
      <c r="N70" s="116"/>
      <c r="O70" s="116"/>
      <c r="P70" s="116"/>
      <c r="Q70" s="116"/>
      <c r="R70" s="11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4"/>
        <v>0</v>
      </c>
      <c r="AR70" s="47">
        <f t="shared" si="4"/>
        <v>0</v>
      </c>
      <c r="AS70" s="47">
        <f t="shared" si="4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67">
        <f t="shared" ref="D71:AS71" si="28">D68+D69</f>
        <v>351</v>
      </c>
      <c r="E71" s="67">
        <f t="shared" si="28"/>
        <v>1656.5958400000002</v>
      </c>
      <c r="F71" s="67">
        <f t="shared" si="28"/>
        <v>497176.39599999995</v>
      </c>
      <c r="G71" s="67">
        <f t="shared" si="28"/>
        <v>299</v>
      </c>
      <c r="H71" s="67">
        <f t="shared" si="28"/>
        <v>1343.1498999999999</v>
      </c>
      <c r="I71" s="67">
        <f t="shared" si="28"/>
        <v>621653.92500000005</v>
      </c>
      <c r="J71" s="67">
        <f t="shared" si="28"/>
        <v>650</v>
      </c>
      <c r="K71" s="67">
        <f t="shared" si="28"/>
        <v>2999.7457399999998</v>
      </c>
      <c r="L71" s="67">
        <f t="shared" si="28"/>
        <v>1118830.321</v>
      </c>
      <c r="M71" s="67">
        <f t="shared" si="28"/>
        <v>4771</v>
      </c>
      <c r="N71" s="67">
        <f t="shared" si="28"/>
        <v>11120.421700000001</v>
      </c>
      <c r="O71" s="67">
        <f t="shared" si="28"/>
        <v>2065940.2600000002</v>
      </c>
      <c r="P71" s="67">
        <f t="shared" si="28"/>
        <v>5673</v>
      </c>
      <c r="Q71" s="67">
        <f t="shared" si="28"/>
        <v>15313.743419999999</v>
      </c>
      <c r="R71" s="67">
        <f t="shared" si="28"/>
        <v>2196827.4220000003</v>
      </c>
      <c r="S71" s="67">
        <f t="shared" si="28"/>
        <v>0</v>
      </c>
      <c r="T71" s="67">
        <f t="shared" si="28"/>
        <v>0</v>
      </c>
      <c r="U71" s="67">
        <f t="shared" si="28"/>
        <v>0</v>
      </c>
      <c r="V71" s="67">
        <f t="shared" si="28"/>
        <v>5673</v>
      </c>
      <c r="W71" s="67">
        <f t="shared" si="28"/>
        <v>15313.743419999999</v>
      </c>
      <c r="X71" s="67">
        <f t="shared" si="28"/>
        <v>2196827.4220000003</v>
      </c>
      <c r="Y71" s="67">
        <f t="shared" si="28"/>
        <v>1054</v>
      </c>
      <c r="Z71" s="67">
        <f t="shared" si="28"/>
        <v>7924.7978000000003</v>
      </c>
      <c r="AA71" s="67">
        <f t="shared" si="28"/>
        <v>1351564.1030000001</v>
      </c>
      <c r="AB71" s="67">
        <f t="shared" si="28"/>
        <v>5672</v>
      </c>
      <c r="AC71" s="67">
        <f t="shared" si="28"/>
        <v>273.41815000000003</v>
      </c>
      <c r="AD71" s="67">
        <f t="shared" si="28"/>
        <v>227101.99100000004</v>
      </c>
      <c r="AE71" s="67">
        <f t="shared" si="28"/>
        <v>209</v>
      </c>
      <c r="AF71" s="67">
        <f t="shared" si="28"/>
        <v>13.8209</v>
      </c>
      <c r="AG71" s="67">
        <f t="shared" si="28"/>
        <v>13444.069000000001</v>
      </c>
      <c r="AH71" s="67">
        <f t="shared" si="28"/>
        <v>410</v>
      </c>
      <c r="AI71" s="67">
        <f t="shared" si="28"/>
        <v>124.5051</v>
      </c>
      <c r="AJ71" s="67">
        <f t="shared" si="28"/>
        <v>84301.503999999986</v>
      </c>
      <c r="AK71" s="67">
        <f t="shared" si="28"/>
        <v>345</v>
      </c>
      <c r="AL71" s="67">
        <f t="shared" si="28"/>
        <v>13.700299999999999</v>
      </c>
      <c r="AM71" s="67">
        <f t="shared" si="28"/>
        <v>10855.872000000001</v>
      </c>
      <c r="AN71" s="67">
        <f t="shared" si="28"/>
        <v>515</v>
      </c>
      <c r="AO71" s="67">
        <f t="shared" si="28"/>
        <v>54.216990000000003</v>
      </c>
      <c r="AP71" s="67">
        <f t="shared" si="28"/>
        <v>44722.283999999992</v>
      </c>
      <c r="AQ71" s="67">
        <f t="shared" si="28"/>
        <v>19299</v>
      </c>
      <c r="AR71" s="67">
        <f t="shared" si="28"/>
        <v>37838.3701</v>
      </c>
      <c r="AS71" s="67">
        <f t="shared" si="28"/>
        <v>7113587.8259999994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1"/>
      <c r="E72" s="81"/>
      <c r="F72" s="82"/>
      <c r="G72" s="81"/>
      <c r="H72" s="81"/>
      <c r="I72" s="82"/>
      <c r="M72" s="81"/>
      <c r="N72" s="81"/>
      <c r="O72" s="82"/>
      <c r="P72" s="81"/>
      <c r="Q72" s="81"/>
      <c r="R72" s="82"/>
      <c r="X72" s="38" t="s">
        <v>78</v>
      </c>
      <c r="Y72" s="81"/>
      <c r="Z72" s="81"/>
      <c r="AA72" s="82"/>
      <c r="AU72" s="38" t="s">
        <v>80</v>
      </c>
    </row>
    <row r="73" spans="1:49">
      <c r="D73" s="81"/>
      <c r="E73" s="81"/>
      <c r="F73" s="82"/>
      <c r="G73" s="81"/>
      <c r="H73" s="81"/>
      <c r="I73" s="82"/>
      <c r="M73" s="81"/>
      <c r="N73" s="81"/>
      <c r="O73" s="82"/>
      <c r="P73" s="81"/>
      <c r="Q73" s="81"/>
      <c r="R73" s="82"/>
      <c r="Y73" s="81"/>
      <c r="Z73" s="81"/>
      <c r="AA73" s="82"/>
      <c r="AR73" s="39"/>
      <c r="AS73" s="39"/>
    </row>
    <row r="74" spans="1:49">
      <c r="D74" s="86"/>
      <c r="E74" s="86"/>
      <c r="F74" s="86"/>
      <c r="G74" s="86"/>
      <c r="H74" s="86"/>
      <c r="I74" s="86"/>
      <c r="M74" s="39"/>
      <c r="N74" s="39"/>
      <c r="O74" s="39"/>
      <c r="P74" s="39"/>
      <c r="Q74" s="39"/>
      <c r="R74" s="39"/>
      <c r="Y74" s="39"/>
      <c r="Z74" s="39"/>
      <c r="AA74" s="39"/>
    </row>
    <row r="75" spans="1:49">
      <c r="D75" s="86"/>
      <c r="E75" s="86"/>
      <c r="F75" s="86"/>
      <c r="G75" s="86"/>
      <c r="H75" s="86"/>
      <c r="I75" s="86"/>
      <c r="M75" s="39"/>
      <c r="N75" s="39"/>
      <c r="O75" s="39"/>
      <c r="P75" s="39"/>
      <c r="Q75" s="39"/>
      <c r="R75" s="39"/>
      <c r="Y75" s="39"/>
      <c r="Z75" s="39"/>
      <c r="AA75" s="39"/>
    </row>
    <row r="76" spans="1:49">
      <c r="D76" s="86"/>
      <c r="E76" s="85"/>
      <c r="F76" s="86"/>
      <c r="G76" s="86"/>
      <c r="H76" s="85"/>
      <c r="I76" s="86"/>
      <c r="M76" s="39"/>
      <c r="O76" s="39"/>
      <c r="P76" s="39"/>
      <c r="R76" s="39"/>
      <c r="Y76" s="39"/>
      <c r="AA76" s="39"/>
    </row>
    <row r="77" spans="1:49">
      <c r="D77" s="86"/>
      <c r="E77" s="85"/>
      <c r="F77" s="86"/>
      <c r="G77" s="86"/>
      <c r="H77" s="85"/>
      <c r="I77" s="86"/>
      <c r="M77" s="39"/>
      <c r="O77" s="39"/>
      <c r="P77" s="39"/>
      <c r="R77" s="39"/>
      <c r="Y77" s="39"/>
      <c r="AA77" s="39"/>
    </row>
    <row r="78" spans="1:49">
      <c r="D78" s="86"/>
      <c r="E78" s="85"/>
      <c r="F78" s="86"/>
      <c r="G78" s="86"/>
      <c r="H78" s="85"/>
      <c r="I78" s="86"/>
      <c r="M78" s="39"/>
      <c r="O78" s="39"/>
      <c r="P78" s="39"/>
      <c r="R78" s="39"/>
      <c r="Y78" s="39"/>
      <c r="AA78" s="39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E55" activePane="bottomRight" state="frozen"/>
      <selection pane="topRight" activeCell="D1" sqref="D1"/>
      <selection pane="bottomLeft" activeCell="A6" sqref="A6"/>
      <selection pane="bottomRight" activeCell="AH65" sqref="AH65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 t="s">
        <v>64</v>
      </c>
      <c r="E6" s="78" t="s">
        <v>64</v>
      </c>
      <c r="F6" s="78" t="s">
        <v>64</v>
      </c>
      <c r="G6" s="205"/>
      <c r="H6" s="76"/>
      <c r="I6" s="206"/>
      <c r="J6" s="25">
        <f>SUM(D6,G6)</f>
        <v>0</v>
      </c>
      <c r="K6" s="25">
        <f>SUM(E6,H6)</f>
        <v>0</v>
      </c>
      <c r="L6" s="25">
        <f>SUM(F6,I6)</f>
        <v>0</v>
      </c>
      <c r="M6" s="76"/>
      <c r="N6" s="76"/>
      <c r="O6" s="268"/>
      <c r="P6" s="167"/>
      <c r="Q6" s="167"/>
      <c r="R6" s="167"/>
      <c r="S6" s="25"/>
      <c r="T6" s="25"/>
      <c r="U6" s="25"/>
      <c r="V6" s="25">
        <f>SUM(P6,S6)</f>
        <v>0</v>
      </c>
      <c r="W6" s="25">
        <f>SUM(Q6,T6)</f>
        <v>0</v>
      </c>
      <c r="X6" s="25">
        <f>SUM(R6,U6)</f>
        <v>0</v>
      </c>
      <c r="Y6" s="167"/>
      <c r="Z6" s="167"/>
      <c r="AA6" s="107"/>
      <c r="AB6" s="295"/>
      <c r="AC6" s="295"/>
      <c r="AD6" s="295"/>
      <c r="AE6" s="291"/>
      <c r="AF6" s="291"/>
      <c r="AG6" s="291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f>SUM(J6,M6,V6,Y6,AB6,AE6,AH6,AK6,AN6)</f>
        <v>0</v>
      </c>
      <c r="AR6" s="107">
        <f t="shared" ref="AR6:AS21" si="0">SUM(K6,N6,W6,Z6,AC6,AF6,AI6,AL6,AO6)</f>
        <v>0</v>
      </c>
      <c r="AS6" s="107">
        <f t="shared" si="0"/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 t="s">
        <v>64</v>
      </c>
      <c r="E7" s="79" t="s">
        <v>64</v>
      </c>
      <c r="F7" s="79" t="s">
        <v>64</v>
      </c>
      <c r="G7" s="146"/>
      <c r="H7" s="79"/>
      <c r="I7" s="207"/>
      <c r="J7" s="114">
        <f t="shared" ref="J7:J69" si="1">SUM(D7,G7)</f>
        <v>0</v>
      </c>
      <c r="K7" s="114">
        <f t="shared" ref="K7:K69" si="2">SUM(E7,H7)</f>
        <v>0</v>
      </c>
      <c r="L7" s="114">
        <f t="shared" ref="L7:L69" si="3">SUM(F7,I7)</f>
        <v>0</v>
      </c>
      <c r="M7" s="77"/>
      <c r="N7" s="77"/>
      <c r="O7" s="261"/>
      <c r="P7" s="210"/>
      <c r="Q7" s="210"/>
      <c r="R7" s="210"/>
      <c r="S7" s="24"/>
      <c r="T7" s="24"/>
      <c r="U7" s="24"/>
      <c r="V7" s="114">
        <f t="shared" ref="V7:V69" si="4">SUM(P7,S7)</f>
        <v>0</v>
      </c>
      <c r="W7" s="114">
        <f t="shared" ref="W7:W69" si="5">SUM(Q7,T7)</f>
        <v>0</v>
      </c>
      <c r="X7" s="114">
        <f t="shared" ref="X7:X69" si="6">SUM(R7,U7)</f>
        <v>0</v>
      </c>
      <c r="Y7" s="210"/>
      <c r="Z7" s="210"/>
      <c r="AA7" s="108"/>
      <c r="AB7" s="296"/>
      <c r="AC7" s="296"/>
      <c r="AD7" s="296"/>
      <c r="AE7" s="292"/>
      <c r="AF7" s="292"/>
      <c r="AG7" s="292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0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 t="s">
        <v>64</v>
      </c>
      <c r="E8" s="78" t="s">
        <v>64</v>
      </c>
      <c r="F8" s="78" t="s">
        <v>64</v>
      </c>
      <c r="G8" s="145"/>
      <c r="H8" s="78"/>
      <c r="I8" s="208"/>
      <c r="J8" s="25">
        <f t="shared" si="1"/>
        <v>0</v>
      </c>
      <c r="K8" s="25">
        <f t="shared" si="2"/>
        <v>0</v>
      </c>
      <c r="L8" s="25">
        <f t="shared" si="3"/>
        <v>0</v>
      </c>
      <c r="M8" s="76">
        <v>2</v>
      </c>
      <c r="N8" s="76">
        <v>233.721</v>
      </c>
      <c r="O8" s="259">
        <v>28192.249</v>
      </c>
      <c r="P8" s="167">
        <v>16</v>
      </c>
      <c r="Q8" s="167">
        <v>2428.46</v>
      </c>
      <c r="R8" s="167">
        <v>212140.60800000001</v>
      </c>
      <c r="S8" s="25"/>
      <c r="T8" s="25"/>
      <c r="U8" s="25"/>
      <c r="V8" s="25">
        <f t="shared" si="4"/>
        <v>16</v>
      </c>
      <c r="W8" s="25">
        <f t="shared" si="5"/>
        <v>2428.46</v>
      </c>
      <c r="X8" s="25">
        <f t="shared" si="6"/>
        <v>212140.60800000001</v>
      </c>
      <c r="Y8" s="167"/>
      <c r="Z8" s="167"/>
      <c r="AA8" s="107"/>
      <c r="AB8" s="295"/>
      <c r="AC8" s="295"/>
      <c r="AD8" s="295"/>
      <c r="AE8" s="291"/>
      <c r="AF8" s="291"/>
      <c r="AG8" s="291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f t="shared" ref="AQ8:AS57" si="7">SUM(J8,M8,V8,Y8,AB8,AE8,AH8,AK8,AN8)</f>
        <v>18</v>
      </c>
      <c r="AR8" s="107">
        <f t="shared" si="7"/>
        <v>2662.181</v>
      </c>
      <c r="AS8" s="107">
        <f t="shared" si="0"/>
        <v>240332.85700000002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>
        <v>7</v>
      </c>
      <c r="E9" s="79">
        <v>1202.5129999999999</v>
      </c>
      <c r="F9" s="79">
        <v>105600.33493366117</v>
      </c>
      <c r="G9" s="146"/>
      <c r="H9" s="79"/>
      <c r="I9" s="207"/>
      <c r="J9" s="114">
        <f t="shared" si="1"/>
        <v>7</v>
      </c>
      <c r="K9" s="114">
        <f t="shared" si="2"/>
        <v>1202.5129999999999</v>
      </c>
      <c r="L9" s="114">
        <f t="shared" si="3"/>
        <v>105600.33493366117</v>
      </c>
      <c r="M9" s="77">
        <v>15</v>
      </c>
      <c r="N9" s="77">
        <v>3191.6909999999998</v>
      </c>
      <c r="O9" s="261">
        <v>289807.40100000001</v>
      </c>
      <c r="P9" s="210">
        <v>49</v>
      </c>
      <c r="Q9" s="210">
        <v>9502.5669999999991</v>
      </c>
      <c r="R9" s="210">
        <v>854072.40300000005</v>
      </c>
      <c r="S9" s="24"/>
      <c r="T9" s="24"/>
      <c r="U9" s="24"/>
      <c r="V9" s="114">
        <f t="shared" si="4"/>
        <v>49</v>
      </c>
      <c r="W9" s="114">
        <f t="shared" si="5"/>
        <v>9502.5669999999991</v>
      </c>
      <c r="X9" s="114">
        <f t="shared" si="6"/>
        <v>854072.40300000005</v>
      </c>
      <c r="Y9" s="210">
        <v>1</v>
      </c>
      <c r="Z9" s="210">
        <v>95.727000000000004</v>
      </c>
      <c r="AA9" s="108">
        <v>7757.9260000000004</v>
      </c>
      <c r="AB9" s="296"/>
      <c r="AC9" s="296"/>
      <c r="AD9" s="296"/>
      <c r="AE9" s="292"/>
      <c r="AF9" s="292"/>
      <c r="AG9" s="292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f t="shared" si="7"/>
        <v>72</v>
      </c>
      <c r="AR9" s="45">
        <f t="shared" si="7"/>
        <v>13992.498</v>
      </c>
      <c r="AS9" s="45">
        <f t="shared" si="0"/>
        <v>1257238.0649336611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 t="s">
        <v>64</v>
      </c>
      <c r="E10" s="78" t="s">
        <v>64</v>
      </c>
      <c r="F10" s="78" t="s">
        <v>64</v>
      </c>
      <c r="G10" s="145"/>
      <c r="H10" s="78"/>
      <c r="I10" s="208"/>
      <c r="J10" s="25">
        <f t="shared" si="1"/>
        <v>0</v>
      </c>
      <c r="K10" s="25">
        <f t="shared" si="2"/>
        <v>0</v>
      </c>
      <c r="L10" s="25">
        <f t="shared" si="3"/>
        <v>0</v>
      </c>
      <c r="M10" s="76"/>
      <c r="N10" s="76"/>
      <c r="O10" s="259"/>
      <c r="P10" s="167"/>
      <c r="Q10" s="167"/>
      <c r="R10" s="167"/>
      <c r="S10" s="25"/>
      <c r="T10" s="25"/>
      <c r="U10" s="25"/>
      <c r="V10" s="25">
        <f t="shared" si="4"/>
        <v>0</v>
      </c>
      <c r="W10" s="25">
        <f t="shared" si="5"/>
        <v>0</v>
      </c>
      <c r="X10" s="25">
        <f t="shared" si="6"/>
        <v>0</v>
      </c>
      <c r="Y10" s="167"/>
      <c r="Z10" s="167"/>
      <c r="AA10" s="107"/>
      <c r="AB10" s="295"/>
      <c r="AC10" s="295"/>
      <c r="AD10" s="295"/>
      <c r="AE10" s="291"/>
      <c r="AF10" s="291"/>
      <c r="AG10" s="291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f t="shared" si="7"/>
        <v>0</v>
      </c>
      <c r="AR10" s="107">
        <f t="shared" si="7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 t="s">
        <v>64</v>
      </c>
      <c r="E11" s="79" t="s">
        <v>64</v>
      </c>
      <c r="F11" s="79" t="s">
        <v>64</v>
      </c>
      <c r="G11" s="146"/>
      <c r="H11" s="79"/>
      <c r="I11" s="207"/>
      <c r="J11" s="114">
        <f t="shared" si="1"/>
        <v>0</v>
      </c>
      <c r="K11" s="114">
        <f t="shared" si="2"/>
        <v>0</v>
      </c>
      <c r="L11" s="114">
        <f t="shared" si="3"/>
        <v>0</v>
      </c>
      <c r="M11" s="77"/>
      <c r="N11" s="77"/>
      <c r="O11" s="261"/>
      <c r="P11" s="210"/>
      <c r="Q11" s="210"/>
      <c r="R11" s="210"/>
      <c r="S11" s="24"/>
      <c r="T11" s="24"/>
      <c r="U11" s="24"/>
      <c r="V11" s="114">
        <f t="shared" si="4"/>
        <v>0</v>
      </c>
      <c r="W11" s="114">
        <f t="shared" si="5"/>
        <v>0</v>
      </c>
      <c r="X11" s="114">
        <f t="shared" si="6"/>
        <v>0</v>
      </c>
      <c r="Y11" s="210"/>
      <c r="Z11" s="210"/>
      <c r="AA11" s="108"/>
      <c r="AB11" s="296"/>
      <c r="AC11" s="296"/>
      <c r="AD11" s="296"/>
      <c r="AE11" s="292"/>
      <c r="AF11" s="292"/>
      <c r="AG11" s="292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f t="shared" si="7"/>
        <v>0</v>
      </c>
      <c r="AR11" s="45">
        <f t="shared" si="7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 t="s">
        <v>64</v>
      </c>
      <c r="E12" s="78" t="s">
        <v>64</v>
      </c>
      <c r="F12" s="78" t="s">
        <v>64</v>
      </c>
      <c r="G12" s="145"/>
      <c r="H12" s="78"/>
      <c r="I12" s="208"/>
      <c r="J12" s="25">
        <f t="shared" si="1"/>
        <v>0</v>
      </c>
      <c r="K12" s="25">
        <f t="shared" si="2"/>
        <v>0</v>
      </c>
      <c r="L12" s="25">
        <f t="shared" si="3"/>
        <v>0</v>
      </c>
      <c r="M12" s="76"/>
      <c r="N12" s="76"/>
      <c r="O12" s="259"/>
      <c r="P12" s="167"/>
      <c r="Q12" s="167"/>
      <c r="R12" s="167"/>
      <c r="S12" s="25"/>
      <c r="T12" s="25"/>
      <c r="U12" s="25"/>
      <c r="V12" s="25">
        <f t="shared" si="4"/>
        <v>0</v>
      </c>
      <c r="W12" s="25">
        <f t="shared" si="5"/>
        <v>0</v>
      </c>
      <c r="X12" s="25">
        <f t="shared" si="6"/>
        <v>0</v>
      </c>
      <c r="Y12" s="167"/>
      <c r="Z12" s="167"/>
      <c r="AA12" s="107"/>
      <c r="AB12" s="295"/>
      <c r="AC12" s="295"/>
      <c r="AD12" s="295"/>
      <c r="AE12" s="291"/>
      <c r="AF12" s="291"/>
      <c r="AG12" s="291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f t="shared" si="7"/>
        <v>0</v>
      </c>
      <c r="AR12" s="107">
        <f t="shared" si="7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 t="s">
        <v>64</v>
      </c>
      <c r="E13" s="79" t="s">
        <v>64</v>
      </c>
      <c r="F13" s="79" t="s">
        <v>64</v>
      </c>
      <c r="G13" s="146"/>
      <c r="H13" s="79"/>
      <c r="I13" s="207"/>
      <c r="J13" s="114">
        <f t="shared" si="1"/>
        <v>0</v>
      </c>
      <c r="K13" s="114">
        <f t="shared" si="2"/>
        <v>0</v>
      </c>
      <c r="L13" s="114">
        <f t="shared" si="3"/>
        <v>0</v>
      </c>
      <c r="M13" s="77"/>
      <c r="N13" s="77"/>
      <c r="O13" s="261"/>
      <c r="P13" s="210"/>
      <c r="Q13" s="210"/>
      <c r="R13" s="210"/>
      <c r="S13" s="24"/>
      <c r="T13" s="24"/>
      <c r="U13" s="24"/>
      <c r="V13" s="114">
        <f t="shared" si="4"/>
        <v>0</v>
      </c>
      <c r="W13" s="114">
        <f t="shared" si="5"/>
        <v>0</v>
      </c>
      <c r="X13" s="114">
        <f t="shared" si="6"/>
        <v>0</v>
      </c>
      <c r="Y13" s="210"/>
      <c r="Z13" s="210"/>
      <c r="AA13" s="108"/>
      <c r="AB13" s="296"/>
      <c r="AC13" s="296"/>
      <c r="AD13" s="296"/>
      <c r="AE13" s="292"/>
      <c r="AF13" s="292"/>
      <c r="AG13" s="292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f t="shared" si="7"/>
        <v>0</v>
      </c>
      <c r="AR13" s="45">
        <f t="shared" si="7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 t="s">
        <v>64</v>
      </c>
      <c r="E14" s="78" t="s">
        <v>64</v>
      </c>
      <c r="F14" s="78" t="s">
        <v>64</v>
      </c>
      <c r="G14" s="145"/>
      <c r="H14" s="78"/>
      <c r="I14" s="208"/>
      <c r="J14" s="25">
        <f t="shared" si="1"/>
        <v>0</v>
      </c>
      <c r="K14" s="25">
        <f t="shared" si="2"/>
        <v>0</v>
      </c>
      <c r="L14" s="25">
        <f t="shared" si="3"/>
        <v>0</v>
      </c>
      <c r="M14" s="76"/>
      <c r="N14" s="76"/>
      <c r="O14" s="259"/>
      <c r="P14" s="167">
        <v>188</v>
      </c>
      <c r="Q14" s="167">
        <v>892.73990000000003</v>
      </c>
      <c r="R14" s="167">
        <v>223792.09400000001</v>
      </c>
      <c r="S14" s="40"/>
      <c r="T14" s="40"/>
      <c r="U14" s="40"/>
      <c r="V14" s="25">
        <f t="shared" si="4"/>
        <v>188</v>
      </c>
      <c r="W14" s="25">
        <f t="shared" si="5"/>
        <v>892.73990000000003</v>
      </c>
      <c r="X14" s="25">
        <f t="shared" si="6"/>
        <v>223792.09400000001</v>
      </c>
      <c r="Y14" s="167">
        <v>28</v>
      </c>
      <c r="Z14" s="167">
        <v>67.931700000000006</v>
      </c>
      <c r="AA14" s="107">
        <v>9460.9120000000003</v>
      </c>
      <c r="AB14" s="295"/>
      <c r="AC14" s="295"/>
      <c r="AD14" s="295"/>
      <c r="AE14" s="291"/>
      <c r="AF14" s="291"/>
      <c r="AG14" s="291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f t="shared" si="7"/>
        <v>216</v>
      </c>
      <c r="AR14" s="107">
        <f t="shared" si="7"/>
        <v>960.67160000000001</v>
      </c>
      <c r="AS14" s="107">
        <f t="shared" si="0"/>
        <v>233253.00600000002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 t="s">
        <v>64</v>
      </c>
      <c r="E15" s="79" t="s">
        <v>64</v>
      </c>
      <c r="F15" s="79" t="s">
        <v>64</v>
      </c>
      <c r="G15" s="146"/>
      <c r="H15" s="79"/>
      <c r="I15" s="207"/>
      <c r="J15" s="114">
        <f t="shared" si="1"/>
        <v>0</v>
      </c>
      <c r="K15" s="114">
        <f t="shared" si="2"/>
        <v>0</v>
      </c>
      <c r="L15" s="114">
        <f t="shared" si="3"/>
        <v>0</v>
      </c>
      <c r="M15" s="77"/>
      <c r="N15" s="77"/>
      <c r="O15" s="261"/>
      <c r="P15" s="210"/>
      <c r="Q15" s="210"/>
      <c r="R15" s="210"/>
      <c r="S15" s="41"/>
      <c r="T15" s="41"/>
      <c r="U15" s="41"/>
      <c r="V15" s="114">
        <f t="shared" si="4"/>
        <v>0</v>
      </c>
      <c r="W15" s="114">
        <f t="shared" si="5"/>
        <v>0</v>
      </c>
      <c r="X15" s="114">
        <f t="shared" si="6"/>
        <v>0</v>
      </c>
      <c r="Y15" s="210"/>
      <c r="Z15" s="210"/>
      <c r="AA15" s="108"/>
      <c r="AB15" s="296"/>
      <c r="AC15" s="296"/>
      <c r="AD15" s="296"/>
      <c r="AE15" s="292"/>
      <c r="AF15" s="292"/>
      <c r="AG15" s="292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f t="shared" si="7"/>
        <v>0</v>
      </c>
      <c r="AR15" s="45">
        <f t="shared" si="7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>
        <v>11</v>
      </c>
      <c r="E16" s="78">
        <v>7.0568999999999997</v>
      </c>
      <c r="F16" s="160">
        <v>5962.514753995787</v>
      </c>
      <c r="G16" s="145">
        <v>12</v>
      </c>
      <c r="H16" s="78">
        <v>6.4231999999999996</v>
      </c>
      <c r="I16" s="208">
        <v>3919.8209999999999</v>
      </c>
      <c r="J16" s="25">
        <f t="shared" si="1"/>
        <v>23</v>
      </c>
      <c r="K16" s="25">
        <f t="shared" si="2"/>
        <v>13.4801</v>
      </c>
      <c r="L16" s="25">
        <f t="shared" si="3"/>
        <v>9882.3357539957869</v>
      </c>
      <c r="M16" s="76"/>
      <c r="N16" s="76"/>
      <c r="O16" s="259"/>
      <c r="P16" s="167">
        <v>217</v>
      </c>
      <c r="Q16" s="167">
        <v>389.41030000000001</v>
      </c>
      <c r="R16" s="167">
        <v>172656.70199999999</v>
      </c>
      <c r="S16" s="40"/>
      <c r="T16" s="40"/>
      <c r="U16" s="40"/>
      <c r="V16" s="25">
        <f t="shared" si="4"/>
        <v>217</v>
      </c>
      <c r="W16" s="25">
        <f t="shared" si="5"/>
        <v>389.41030000000001</v>
      </c>
      <c r="X16" s="25">
        <f t="shared" si="6"/>
        <v>172656.70199999999</v>
      </c>
      <c r="Y16" s="167"/>
      <c r="Z16" s="167"/>
      <c r="AA16" s="107"/>
      <c r="AB16" s="295"/>
      <c r="AC16" s="295"/>
      <c r="AD16" s="295"/>
      <c r="AE16" s="291">
        <v>1</v>
      </c>
      <c r="AF16" s="291">
        <v>9.5600000000000004E-2</v>
      </c>
      <c r="AG16" s="291">
        <v>83.522000000000006</v>
      </c>
      <c r="AH16" s="291">
        <v>33</v>
      </c>
      <c r="AI16" s="291">
        <v>39.3962</v>
      </c>
      <c r="AJ16" s="291">
        <v>24613.758000000002</v>
      </c>
      <c r="AK16" s="295"/>
      <c r="AL16" s="295"/>
      <c r="AM16" s="295"/>
      <c r="AN16" s="291"/>
      <c r="AO16" s="291"/>
      <c r="AP16" s="291"/>
      <c r="AQ16" s="107">
        <f t="shared" si="7"/>
        <v>274</v>
      </c>
      <c r="AR16" s="107">
        <f t="shared" si="7"/>
        <v>442.38220000000001</v>
      </c>
      <c r="AS16" s="107">
        <f t="shared" si="0"/>
        <v>207236.31775399577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 t="s">
        <v>64</v>
      </c>
      <c r="E17" s="79" t="s">
        <v>64</v>
      </c>
      <c r="F17" s="79" t="s">
        <v>64</v>
      </c>
      <c r="G17" s="146"/>
      <c r="H17" s="79"/>
      <c r="I17" s="207"/>
      <c r="J17" s="114">
        <f t="shared" si="1"/>
        <v>0</v>
      </c>
      <c r="K17" s="114">
        <f t="shared" si="2"/>
        <v>0</v>
      </c>
      <c r="L17" s="114">
        <f t="shared" si="3"/>
        <v>0</v>
      </c>
      <c r="M17" s="77"/>
      <c r="N17" s="77"/>
      <c r="O17" s="261"/>
      <c r="P17" s="210"/>
      <c r="Q17" s="210"/>
      <c r="R17" s="210"/>
      <c r="S17" s="92"/>
      <c r="T17" s="41"/>
      <c r="U17" s="41"/>
      <c r="V17" s="114">
        <f t="shared" si="4"/>
        <v>0</v>
      </c>
      <c r="W17" s="114">
        <f t="shared" si="5"/>
        <v>0</v>
      </c>
      <c r="X17" s="114">
        <f t="shared" si="6"/>
        <v>0</v>
      </c>
      <c r="Y17" s="210"/>
      <c r="Z17" s="210"/>
      <c r="AA17" s="108"/>
      <c r="AB17" s="296"/>
      <c r="AC17" s="296"/>
      <c r="AD17" s="296"/>
      <c r="AE17" s="292"/>
      <c r="AF17" s="292"/>
      <c r="AG17" s="292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f t="shared" si="7"/>
        <v>0</v>
      </c>
      <c r="AR17" s="45">
        <f t="shared" si="7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 t="s">
        <v>64</v>
      </c>
      <c r="E18" s="78" t="s">
        <v>64</v>
      </c>
      <c r="F18" s="78" t="s">
        <v>64</v>
      </c>
      <c r="G18" s="145"/>
      <c r="H18" s="78"/>
      <c r="I18" s="208"/>
      <c r="J18" s="25">
        <f t="shared" si="1"/>
        <v>0</v>
      </c>
      <c r="K18" s="25">
        <f t="shared" si="2"/>
        <v>0</v>
      </c>
      <c r="L18" s="25">
        <f t="shared" si="3"/>
        <v>0</v>
      </c>
      <c r="M18" s="76"/>
      <c r="N18" s="76"/>
      <c r="O18" s="259"/>
      <c r="P18" s="167">
        <v>149</v>
      </c>
      <c r="Q18" s="167">
        <v>247.72919999999999</v>
      </c>
      <c r="R18" s="167">
        <v>101554.64599999999</v>
      </c>
      <c r="S18" s="109"/>
      <c r="T18" s="40"/>
      <c r="U18" s="40"/>
      <c r="V18" s="25">
        <f t="shared" si="4"/>
        <v>149</v>
      </c>
      <c r="W18" s="25">
        <f t="shared" si="5"/>
        <v>247.72919999999999</v>
      </c>
      <c r="X18" s="25">
        <f t="shared" si="6"/>
        <v>101554.64599999999</v>
      </c>
      <c r="Y18" s="167"/>
      <c r="Z18" s="167"/>
      <c r="AA18" s="107"/>
      <c r="AB18" s="295"/>
      <c r="AC18" s="295"/>
      <c r="AD18" s="295"/>
      <c r="AE18" s="291">
        <v>194</v>
      </c>
      <c r="AF18" s="291">
        <v>13.6538</v>
      </c>
      <c r="AG18" s="291">
        <v>12609.645</v>
      </c>
      <c r="AH18" s="291">
        <v>48</v>
      </c>
      <c r="AI18" s="291">
        <v>5.4370000000000003</v>
      </c>
      <c r="AJ18" s="291">
        <v>3991.5520000000001</v>
      </c>
      <c r="AK18" s="295"/>
      <c r="AL18" s="295"/>
      <c r="AM18" s="295"/>
      <c r="AN18" s="291"/>
      <c r="AO18" s="291"/>
      <c r="AP18" s="291"/>
      <c r="AQ18" s="107">
        <f t="shared" si="7"/>
        <v>391</v>
      </c>
      <c r="AR18" s="107">
        <f t="shared" si="7"/>
        <v>266.82</v>
      </c>
      <c r="AS18" s="107">
        <f t="shared" si="0"/>
        <v>118155.84299999999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 t="s">
        <v>64</v>
      </c>
      <c r="E19" s="79" t="s">
        <v>64</v>
      </c>
      <c r="F19" s="79" t="s">
        <v>64</v>
      </c>
      <c r="G19" s="146"/>
      <c r="H19" s="79"/>
      <c r="I19" s="207"/>
      <c r="J19" s="114">
        <f t="shared" si="1"/>
        <v>0</v>
      </c>
      <c r="K19" s="114">
        <f t="shared" si="2"/>
        <v>0</v>
      </c>
      <c r="L19" s="114">
        <f t="shared" si="3"/>
        <v>0</v>
      </c>
      <c r="M19" s="77"/>
      <c r="N19" s="77"/>
      <c r="O19" s="261"/>
      <c r="P19" s="210"/>
      <c r="Q19" s="210"/>
      <c r="R19" s="210"/>
      <c r="S19" s="41"/>
      <c r="T19" s="41"/>
      <c r="U19" s="41"/>
      <c r="V19" s="114">
        <f t="shared" si="4"/>
        <v>0</v>
      </c>
      <c r="W19" s="114">
        <f t="shared" si="5"/>
        <v>0</v>
      </c>
      <c r="X19" s="114">
        <f t="shared" si="6"/>
        <v>0</v>
      </c>
      <c r="Y19" s="210"/>
      <c r="Z19" s="210"/>
      <c r="AA19" s="108"/>
      <c r="AB19" s="296"/>
      <c r="AC19" s="296"/>
      <c r="AD19" s="296"/>
      <c r="AE19" s="292"/>
      <c r="AF19" s="292"/>
      <c r="AG19" s="292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f t="shared" si="7"/>
        <v>0</v>
      </c>
      <c r="AR19" s="45">
        <f t="shared" si="7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 t="s">
        <v>64</v>
      </c>
      <c r="E20" s="78" t="s">
        <v>64</v>
      </c>
      <c r="F20" s="78" t="s">
        <v>64</v>
      </c>
      <c r="G20" s="145"/>
      <c r="H20" s="78"/>
      <c r="I20" s="208"/>
      <c r="J20" s="25">
        <f t="shared" si="1"/>
        <v>0</v>
      </c>
      <c r="K20" s="25">
        <f t="shared" si="2"/>
        <v>0</v>
      </c>
      <c r="L20" s="25">
        <f t="shared" si="3"/>
        <v>0</v>
      </c>
      <c r="M20" s="76">
        <v>9</v>
      </c>
      <c r="N20" s="76">
        <v>176.57400000000001</v>
      </c>
      <c r="O20" s="259">
        <v>13421.418</v>
      </c>
      <c r="P20" s="167"/>
      <c r="Q20" s="167"/>
      <c r="R20" s="167"/>
      <c r="S20" s="40"/>
      <c r="T20" s="40"/>
      <c r="U20" s="40"/>
      <c r="V20" s="25">
        <f t="shared" si="4"/>
        <v>0</v>
      </c>
      <c r="W20" s="25">
        <f t="shared" si="5"/>
        <v>0</v>
      </c>
      <c r="X20" s="25">
        <f t="shared" si="6"/>
        <v>0</v>
      </c>
      <c r="Y20" s="167">
        <v>23</v>
      </c>
      <c r="Z20" s="167">
        <v>299.54700000000003</v>
      </c>
      <c r="AA20" s="107">
        <v>18390.061000000002</v>
      </c>
      <c r="AB20" s="295"/>
      <c r="AC20" s="295"/>
      <c r="AD20" s="295"/>
      <c r="AE20" s="291"/>
      <c r="AF20" s="291"/>
      <c r="AG20" s="291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f t="shared" si="7"/>
        <v>32</v>
      </c>
      <c r="AR20" s="107">
        <f t="shared" si="7"/>
        <v>476.12100000000004</v>
      </c>
      <c r="AS20" s="107">
        <f t="shared" si="0"/>
        <v>31811.478999999999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 t="s">
        <v>64</v>
      </c>
      <c r="E21" s="79" t="s">
        <v>64</v>
      </c>
      <c r="F21" s="79" t="s">
        <v>64</v>
      </c>
      <c r="G21" s="146"/>
      <c r="H21" s="79"/>
      <c r="I21" s="207"/>
      <c r="J21" s="114">
        <f t="shared" si="1"/>
        <v>0</v>
      </c>
      <c r="K21" s="114">
        <f t="shared" si="2"/>
        <v>0</v>
      </c>
      <c r="L21" s="114">
        <f t="shared" si="3"/>
        <v>0</v>
      </c>
      <c r="M21" s="77">
        <v>44</v>
      </c>
      <c r="N21" s="77">
        <v>950.83399999999995</v>
      </c>
      <c r="O21" s="261">
        <v>72901.906000000003</v>
      </c>
      <c r="P21" s="210"/>
      <c r="Q21" s="210"/>
      <c r="R21" s="210"/>
      <c r="S21" s="41"/>
      <c r="T21" s="41"/>
      <c r="U21" s="41"/>
      <c r="V21" s="114">
        <f t="shared" si="4"/>
        <v>0</v>
      </c>
      <c r="W21" s="114">
        <f t="shared" si="5"/>
        <v>0</v>
      </c>
      <c r="X21" s="114">
        <f t="shared" si="6"/>
        <v>0</v>
      </c>
      <c r="Y21" s="210">
        <v>25</v>
      </c>
      <c r="Z21" s="210">
        <v>343.90199999999999</v>
      </c>
      <c r="AA21" s="108">
        <v>26194.812999999998</v>
      </c>
      <c r="AB21" s="296"/>
      <c r="AC21" s="296"/>
      <c r="AD21" s="296"/>
      <c r="AE21" s="292"/>
      <c r="AF21" s="292"/>
      <c r="AG21" s="292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f t="shared" si="7"/>
        <v>69</v>
      </c>
      <c r="AR21" s="45">
        <f t="shared" si="7"/>
        <v>1294.7359999999999</v>
      </c>
      <c r="AS21" s="45">
        <f t="shared" si="0"/>
        <v>99096.718999999997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 t="s">
        <v>64</v>
      </c>
      <c r="E22" s="78" t="s">
        <v>64</v>
      </c>
      <c r="F22" s="78" t="s">
        <v>64</v>
      </c>
      <c r="G22" s="145"/>
      <c r="H22" s="78"/>
      <c r="I22" s="208"/>
      <c r="J22" s="25">
        <f t="shared" si="1"/>
        <v>0</v>
      </c>
      <c r="K22" s="25">
        <f t="shared" si="2"/>
        <v>0</v>
      </c>
      <c r="L22" s="25">
        <f t="shared" si="3"/>
        <v>0</v>
      </c>
      <c r="M22" s="76"/>
      <c r="N22" s="76"/>
      <c r="O22" s="259"/>
      <c r="P22" s="167"/>
      <c r="Q22" s="167"/>
      <c r="R22" s="167"/>
      <c r="S22" s="40"/>
      <c r="T22" s="40"/>
      <c r="U22" s="40"/>
      <c r="V22" s="25">
        <f t="shared" si="4"/>
        <v>0</v>
      </c>
      <c r="W22" s="25">
        <f t="shared" si="5"/>
        <v>0</v>
      </c>
      <c r="X22" s="25">
        <f t="shared" si="6"/>
        <v>0</v>
      </c>
      <c r="Y22" s="167"/>
      <c r="Z22" s="167"/>
      <c r="AA22" s="107"/>
      <c r="AB22" s="295"/>
      <c r="AC22" s="295"/>
      <c r="AD22" s="295"/>
      <c r="AE22" s="291"/>
      <c r="AF22" s="291"/>
      <c r="AG22" s="291"/>
      <c r="AH22" s="291"/>
      <c r="AI22" s="291"/>
      <c r="AJ22" s="291"/>
      <c r="AK22" s="295"/>
      <c r="AL22" s="295"/>
      <c r="AM22" s="295"/>
      <c r="AN22" s="291"/>
      <c r="AO22" s="291"/>
      <c r="AP22" s="291"/>
      <c r="AQ22" s="107">
        <f t="shared" si="7"/>
        <v>0</v>
      </c>
      <c r="AR22" s="107">
        <f t="shared" si="7"/>
        <v>0</v>
      </c>
      <c r="AS22" s="107">
        <f t="shared" si="7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 t="s">
        <v>64</v>
      </c>
      <c r="E23" s="79" t="s">
        <v>64</v>
      </c>
      <c r="F23" s="79" t="s">
        <v>64</v>
      </c>
      <c r="G23" s="146"/>
      <c r="H23" s="79"/>
      <c r="I23" s="207"/>
      <c r="J23" s="114">
        <f t="shared" si="1"/>
        <v>0</v>
      </c>
      <c r="K23" s="114">
        <f t="shared" si="2"/>
        <v>0</v>
      </c>
      <c r="L23" s="114">
        <f t="shared" si="3"/>
        <v>0</v>
      </c>
      <c r="M23" s="77"/>
      <c r="N23" s="77"/>
      <c r="O23" s="261"/>
      <c r="P23" s="210"/>
      <c r="Q23" s="210"/>
      <c r="R23" s="210"/>
      <c r="S23" s="41"/>
      <c r="T23" s="41"/>
      <c r="U23" s="41"/>
      <c r="V23" s="114">
        <f t="shared" si="4"/>
        <v>0</v>
      </c>
      <c r="W23" s="114">
        <f t="shared" si="5"/>
        <v>0</v>
      </c>
      <c r="X23" s="114">
        <f t="shared" si="6"/>
        <v>0</v>
      </c>
      <c r="Y23" s="210"/>
      <c r="Z23" s="210"/>
      <c r="AA23" s="108"/>
      <c r="AB23" s="296"/>
      <c r="AC23" s="296"/>
      <c r="AD23" s="296"/>
      <c r="AE23" s="292"/>
      <c r="AF23" s="292"/>
      <c r="AG23" s="292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f t="shared" si="7"/>
        <v>0</v>
      </c>
      <c r="AR23" s="45">
        <f t="shared" si="7"/>
        <v>0</v>
      </c>
      <c r="AS23" s="45">
        <f t="shared" si="7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 t="s">
        <v>64</v>
      </c>
      <c r="E24" s="78" t="s">
        <v>64</v>
      </c>
      <c r="F24" s="78" t="s">
        <v>64</v>
      </c>
      <c r="G24" s="145"/>
      <c r="H24" s="78"/>
      <c r="I24" s="208"/>
      <c r="J24" s="25">
        <f t="shared" si="1"/>
        <v>0</v>
      </c>
      <c r="K24" s="25">
        <f t="shared" si="2"/>
        <v>0</v>
      </c>
      <c r="L24" s="25">
        <f t="shared" si="3"/>
        <v>0</v>
      </c>
      <c r="M24" s="76">
        <v>24</v>
      </c>
      <c r="N24" s="76">
        <v>132.34819999999999</v>
      </c>
      <c r="O24" s="259">
        <v>26915.239000000001</v>
      </c>
      <c r="P24" s="167"/>
      <c r="Q24" s="167"/>
      <c r="R24" s="167"/>
      <c r="S24" s="40"/>
      <c r="T24" s="40"/>
      <c r="U24" s="40"/>
      <c r="V24" s="25">
        <f t="shared" si="4"/>
        <v>0</v>
      </c>
      <c r="W24" s="25">
        <f t="shared" si="5"/>
        <v>0</v>
      </c>
      <c r="X24" s="25">
        <f t="shared" si="6"/>
        <v>0</v>
      </c>
      <c r="Y24" s="167"/>
      <c r="Z24" s="167"/>
      <c r="AA24" s="107"/>
      <c r="AB24" s="295"/>
      <c r="AC24" s="295"/>
      <c r="AD24" s="295"/>
      <c r="AE24" s="291"/>
      <c r="AF24" s="291"/>
      <c r="AG24" s="291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f t="shared" si="7"/>
        <v>24</v>
      </c>
      <c r="AR24" s="107">
        <f t="shared" si="7"/>
        <v>132.34819999999999</v>
      </c>
      <c r="AS24" s="107">
        <f t="shared" si="7"/>
        <v>26915.239000000001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 t="s">
        <v>64</v>
      </c>
      <c r="E25" s="79" t="s">
        <v>64</v>
      </c>
      <c r="F25" s="79" t="s">
        <v>64</v>
      </c>
      <c r="G25" s="146"/>
      <c r="H25" s="79"/>
      <c r="I25" s="207"/>
      <c r="J25" s="114">
        <f t="shared" si="1"/>
        <v>0</v>
      </c>
      <c r="K25" s="114">
        <f t="shared" si="2"/>
        <v>0</v>
      </c>
      <c r="L25" s="114">
        <f t="shared" si="3"/>
        <v>0</v>
      </c>
      <c r="M25" s="77">
        <v>9</v>
      </c>
      <c r="N25" s="77">
        <v>41.0212</v>
      </c>
      <c r="O25" s="261">
        <v>8000.6180000000004</v>
      </c>
      <c r="P25" s="210"/>
      <c r="Q25" s="210"/>
      <c r="R25" s="210"/>
      <c r="S25" s="41"/>
      <c r="T25" s="41"/>
      <c r="U25" s="41"/>
      <c r="V25" s="114">
        <f t="shared" si="4"/>
        <v>0</v>
      </c>
      <c r="W25" s="114">
        <f t="shared" si="5"/>
        <v>0</v>
      </c>
      <c r="X25" s="114">
        <f t="shared" si="6"/>
        <v>0</v>
      </c>
      <c r="Y25" s="210"/>
      <c r="Z25" s="210"/>
      <c r="AA25" s="108"/>
      <c r="AB25" s="296"/>
      <c r="AC25" s="296"/>
      <c r="AD25" s="296"/>
      <c r="AE25" s="292"/>
      <c r="AF25" s="292"/>
      <c r="AG25" s="292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f t="shared" si="7"/>
        <v>9</v>
      </c>
      <c r="AR25" s="45">
        <f t="shared" si="7"/>
        <v>41.0212</v>
      </c>
      <c r="AS25" s="45">
        <f t="shared" si="7"/>
        <v>8000.6180000000004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 t="s">
        <v>64</v>
      </c>
      <c r="E26" s="78" t="s">
        <v>64</v>
      </c>
      <c r="F26" s="78" t="s">
        <v>64</v>
      </c>
      <c r="G26" s="145"/>
      <c r="H26" s="78"/>
      <c r="I26" s="208"/>
      <c r="J26" s="25">
        <f t="shared" si="1"/>
        <v>0</v>
      </c>
      <c r="K26" s="25">
        <f t="shared" si="2"/>
        <v>0</v>
      </c>
      <c r="L26" s="25">
        <f t="shared" si="3"/>
        <v>0</v>
      </c>
      <c r="M26" s="76"/>
      <c r="N26" s="76"/>
      <c r="O26" s="259"/>
      <c r="P26" s="167"/>
      <c r="Q26" s="167"/>
      <c r="R26" s="167"/>
      <c r="S26" s="40"/>
      <c r="T26" s="40"/>
      <c r="U26" s="40"/>
      <c r="V26" s="25">
        <f t="shared" si="4"/>
        <v>0</v>
      </c>
      <c r="W26" s="25">
        <f t="shared" si="5"/>
        <v>0</v>
      </c>
      <c r="X26" s="25">
        <f t="shared" si="6"/>
        <v>0</v>
      </c>
      <c r="Y26" s="167"/>
      <c r="Z26" s="167"/>
      <c r="AA26" s="107"/>
      <c r="AB26" s="295"/>
      <c r="AC26" s="295"/>
      <c r="AD26" s="295"/>
      <c r="AE26" s="291"/>
      <c r="AF26" s="291"/>
      <c r="AG26" s="291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f t="shared" si="7"/>
        <v>0</v>
      </c>
      <c r="AR26" s="107">
        <f t="shared" si="7"/>
        <v>0</v>
      </c>
      <c r="AS26" s="107">
        <f t="shared" si="7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 t="s">
        <v>64</v>
      </c>
      <c r="E27" s="79" t="s">
        <v>64</v>
      </c>
      <c r="F27" s="79" t="s">
        <v>64</v>
      </c>
      <c r="G27" s="146"/>
      <c r="H27" s="79"/>
      <c r="I27" s="207"/>
      <c r="J27" s="114">
        <f t="shared" si="1"/>
        <v>0</v>
      </c>
      <c r="K27" s="114">
        <f t="shared" si="2"/>
        <v>0</v>
      </c>
      <c r="L27" s="114">
        <f t="shared" si="3"/>
        <v>0</v>
      </c>
      <c r="M27" s="77"/>
      <c r="N27" s="77"/>
      <c r="O27" s="261"/>
      <c r="P27" s="210"/>
      <c r="Q27" s="210"/>
      <c r="R27" s="210"/>
      <c r="S27" s="41"/>
      <c r="T27" s="41"/>
      <c r="U27" s="41"/>
      <c r="V27" s="114">
        <f t="shared" si="4"/>
        <v>0</v>
      </c>
      <c r="W27" s="114">
        <f t="shared" si="5"/>
        <v>0</v>
      </c>
      <c r="X27" s="114">
        <f t="shared" si="6"/>
        <v>0</v>
      </c>
      <c r="Y27" s="210"/>
      <c r="Z27" s="210"/>
      <c r="AA27" s="108"/>
      <c r="AB27" s="296"/>
      <c r="AC27" s="296"/>
      <c r="AD27" s="296"/>
      <c r="AE27" s="292"/>
      <c r="AF27" s="292"/>
      <c r="AG27" s="292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f t="shared" si="7"/>
        <v>0</v>
      </c>
      <c r="AR27" s="45">
        <f t="shared" si="7"/>
        <v>0</v>
      </c>
      <c r="AS27" s="45">
        <f t="shared" si="7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 t="s">
        <v>64</v>
      </c>
      <c r="E28" s="78" t="s">
        <v>64</v>
      </c>
      <c r="F28" s="78" t="s">
        <v>64</v>
      </c>
      <c r="G28" s="145"/>
      <c r="H28" s="78"/>
      <c r="I28" s="208"/>
      <c r="J28" s="25">
        <f t="shared" si="1"/>
        <v>0</v>
      </c>
      <c r="K28" s="25">
        <f t="shared" si="2"/>
        <v>0</v>
      </c>
      <c r="L28" s="25">
        <f t="shared" si="3"/>
        <v>0</v>
      </c>
      <c r="M28" s="76"/>
      <c r="N28" s="76"/>
      <c r="O28" s="259"/>
      <c r="P28" s="167"/>
      <c r="Q28" s="167"/>
      <c r="R28" s="167"/>
      <c r="S28" s="40"/>
      <c r="T28" s="40"/>
      <c r="U28" s="40"/>
      <c r="V28" s="25">
        <f t="shared" si="4"/>
        <v>0</v>
      </c>
      <c r="W28" s="25">
        <f t="shared" si="5"/>
        <v>0</v>
      </c>
      <c r="X28" s="25">
        <f t="shared" si="6"/>
        <v>0</v>
      </c>
      <c r="Y28" s="167"/>
      <c r="Z28" s="167"/>
      <c r="AA28" s="107"/>
      <c r="AB28" s="295"/>
      <c r="AC28" s="295"/>
      <c r="AD28" s="295"/>
      <c r="AE28" s="291"/>
      <c r="AF28" s="291"/>
      <c r="AG28" s="291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f t="shared" si="7"/>
        <v>0</v>
      </c>
      <c r="AR28" s="107">
        <f t="shared" si="7"/>
        <v>0</v>
      </c>
      <c r="AS28" s="107">
        <f t="shared" si="7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 t="s">
        <v>64</v>
      </c>
      <c r="E29" s="79" t="s">
        <v>64</v>
      </c>
      <c r="F29" s="79" t="s">
        <v>64</v>
      </c>
      <c r="G29" s="146"/>
      <c r="H29" s="79"/>
      <c r="I29" s="207"/>
      <c r="J29" s="114">
        <f t="shared" si="1"/>
        <v>0</v>
      </c>
      <c r="K29" s="114">
        <f t="shared" si="2"/>
        <v>0</v>
      </c>
      <c r="L29" s="114">
        <f t="shared" si="3"/>
        <v>0</v>
      </c>
      <c r="M29" s="77"/>
      <c r="N29" s="77"/>
      <c r="O29" s="261"/>
      <c r="P29" s="210"/>
      <c r="Q29" s="210"/>
      <c r="R29" s="210"/>
      <c r="S29" s="92"/>
      <c r="T29" s="41"/>
      <c r="U29" s="41"/>
      <c r="V29" s="114">
        <f t="shared" si="4"/>
        <v>0</v>
      </c>
      <c r="W29" s="114">
        <f t="shared" si="5"/>
        <v>0</v>
      </c>
      <c r="X29" s="114">
        <f t="shared" si="6"/>
        <v>0</v>
      </c>
      <c r="Y29" s="210"/>
      <c r="Z29" s="210"/>
      <c r="AA29" s="108"/>
      <c r="AB29" s="296"/>
      <c r="AC29" s="296"/>
      <c r="AD29" s="296"/>
      <c r="AE29" s="292"/>
      <c r="AF29" s="292"/>
      <c r="AG29" s="292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f t="shared" si="7"/>
        <v>0</v>
      </c>
      <c r="AR29" s="45">
        <f t="shared" si="7"/>
        <v>0</v>
      </c>
      <c r="AS29" s="45">
        <f t="shared" si="7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23</v>
      </c>
      <c r="E30" s="78">
        <v>4.3587999999999996</v>
      </c>
      <c r="F30" s="160">
        <v>3088.2157168901872</v>
      </c>
      <c r="G30" s="145">
        <v>43</v>
      </c>
      <c r="H30" s="78">
        <v>6.7350000000000003</v>
      </c>
      <c r="I30" s="208">
        <v>3438.5360000000001</v>
      </c>
      <c r="J30" s="25">
        <f t="shared" si="1"/>
        <v>66</v>
      </c>
      <c r="K30" s="25">
        <f t="shared" si="2"/>
        <v>11.0938</v>
      </c>
      <c r="L30" s="25">
        <f t="shared" si="3"/>
        <v>6526.7517168901868</v>
      </c>
      <c r="M30" s="76"/>
      <c r="N30" s="76"/>
      <c r="O30" s="259"/>
      <c r="P30" s="167"/>
      <c r="Q30" s="167"/>
      <c r="R30" s="167"/>
      <c r="S30" s="109"/>
      <c r="T30" s="40"/>
      <c r="U30" s="40"/>
      <c r="V30" s="25">
        <f t="shared" si="4"/>
        <v>0</v>
      </c>
      <c r="W30" s="25">
        <f t="shared" si="5"/>
        <v>0</v>
      </c>
      <c r="X30" s="25">
        <f t="shared" si="6"/>
        <v>0</v>
      </c>
      <c r="Y30" s="167">
        <v>28</v>
      </c>
      <c r="Z30" s="167">
        <v>0.49819999999999998</v>
      </c>
      <c r="AA30" s="107">
        <v>273.44900000000001</v>
      </c>
      <c r="AB30" s="295">
        <v>495</v>
      </c>
      <c r="AC30" s="295">
        <v>13.3041</v>
      </c>
      <c r="AD30" s="295">
        <v>6678.3639999999996</v>
      </c>
      <c r="AE30" s="291"/>
      <c r="AF30" s="291"/>
      <c r="AG30" s="291"/>
      <c r="AH30" s="291">
        <v>144</v>
      </c>
      <c r="AI30" s="291">
        <v>26.356100000000001</v>
      </c>
      <c r="AJ30" s="291">
        <v>26766.15</v>
      </c>
      <c r="AK30" s="295">
        <v>85</v>
      </c>
      <c r="AL30" s="295">
        <v>4.5</v>
      </c>
      <c r="AM30" s="295">
        <v>2896.8969999999999</v>
      </c>
      <c r="AN30" s="291">
        <v>437</v>
      </c>
      <c r="AO30" s="291">
        <v>52.536470000000001</v>
      </c>
      <c r="AP30" s="291">
        <v>41146.631999999998</v>
      </c>
      <c r="AQ30" s="107">
        <f t="shared" si="7"/>
        <v>1255</v>
      </c>
      <c r="AR30" s="107">
        <f t="shared" si="7"/>
        <v>108.28867</v>
      </c>
      <c r="AS30" s="107">
        <f t="shared" si="7"/>
        <v>84288.243716890182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 t="s">
        <v>64</v>
      </c>
      <c r="E31" s="79" t="s">
        <v>64</v>
      </c>
      <c r="F31" s="79" t="s">
        <v>64</v>
      </c>
      <c r="G31" s="146"/>
      <c r="H31" s="79"/>
      <c r="I31" s="207"/>
      <c r="J31" s="114">
        <f t="shared" si="1"/>
        <v>0</v>
      </c>
      <c r="K31" s="114">
        <f t="shared" si="2"/>
        <v>0</v>
      </c>
      <c r="L31" s="114">
        <f t="shared" si="3"/>
        <v>0</v>
      </c>
      <c r="M31" s="77"/>
      <c r="N31" s="77"/>
      <c r="O31" s="261"/>
      <c r="P31" s="210"/>
      <c r="Q31" s="210"/>
      <c r="R31" s="210"/>
      <c r="S31" s="41"/>
      <c r="T31" s="41"/>
      <c r="U31" s="41"/>
      <c r="V31" s="114">
        <f t="shared" si="4"/>
        <v>0</v>
      </c>
      <c r="W31" s="114">
        <f t="shared" si="5"/>
        <v>0</v>
      </c>
      <c r="X31" s="114">
        <f t="shared" si="6"/>
        <v>0</v>
      </c>
      <c r="Y31" s="210"/>
      <c r="Z31" s="210"/>
      <c r="AA31" s="108"/>
      <c r="AB31" s="296"/>
      <c r="AC31" s="296"/>
      <c r="AD31" s="296"/>
      <c r="AE31" s="292"/>
      <c r="AF31" s="292"/>
      <c r="AG31" s="292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f t="shared" si="7"/>
        <v>0</v>
      </c>
      <c r="AR31" s="45">
        <f t="shared" si="7"/>
        <v>0</v>
      </c>
      <c r="AS31" s="45">
        <f t="shared" si="7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 t="s">
        <v>64</v>
      </c>
      <c r="E32" s="78" t="s">
        <v>64</v>
      </c>
      <c r="F32" s="78" t="s">
        <v>64</v>
      </c>
      <c r="G32" s="145"/>
      <c r="H32" s="78"/>
      <c r="I32" s="208"/>
      <c r="J32" s="25">
        <f t="shared" si="1"/>
        <v>0</v>
      </c>
      <c r="K32" s="25">
        <f t="shared" si="2"/>
        <v>0</v>
      </c>
      <c r="L32" s="25">
        <f t="shared" si="3"/>
        <v>0</v>
      </c>
      <c r="M32" s="76">
        <v>122</v>
      </c>
      <c r="N32" s="76">
        <v>600.75360000000001</v>
      </c>
      <c r="O32" s="259">
        <v>83087.315000000002</v>
      </c>
      <c r="P32" s="167">
        <v>178</v>
      </c>
      <c r="Q32" s="167">
        <v>1364.8340000000001</v>
      </c>
      <c r="R32" s="167">
        <v>83745.262000000002</v>
      </c>
      <c r="S32" s="40"/>
      <c r="T32" s="40"/>
      <c r="U32" s="40"/>
      <c r="V32" s="25">
        <f t="shared" si="4"/>
        <v>178</v>
      </c>
      <c r="W32" s="25">
        <f t="shared" si="5"/>
        <v>1364.8340000000001</v>
      </c>
      <c r="X32" s="25">
        <f t="shared" si="6"/>
        <v>83745.262000000002</v>
      </c>
      <c r="Y32" s="167">
        <v>130</v>
      </c>
      <c r="Z32" s="167">
        <v>2140.3937999999998</v>
      </c>
      <c r="AA32" s="107">
        <v>92476.22</v>
      </c>
      <c r="AB32" s="295"/>
      <c r="AC32" s="295"/>
      <c r="AD32" s="295"/>
      <c r="AE32" s="291"/>
      <c r="AF32" s="291"/>
      <c r="AG32" s="291"/>
      <c r="AH32" s="291"/>
      <c r="AI32" s="291"/>
      <c r="AJ32" s="291"/>
      <c r="AK32" s="295">
        <v>2</v>
      </c>
      <c r="AL32" s="295">
        <v>2.6599999999999999E-2</v>
      </c>
      <c r="AM32" s="295">
        <v>2105.8690000000001</v>
      </c>
      <c r="AN32" s="291"/>
      <c r="AO32" s="291"/>
      <c r="AP32" s="291"/>
      <c r="AQ32" s="107">
        <f t="shared" si="7"/>
        <v>432</v>
      </c>
      <c r="AR32" s="107">
        <f t="shared" si="7"/>
        <v>4106.0079999999998</v>
      </c>
      <c r="AS32" s="107">
        <f t="shared" si="7"/>
        <v>261414.666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 t="s">
        <v>64</v>
      </c>
      <c r="E33" s="79" t="s">
        <v>64</v>
      </c>
      <c r="F33" s="79" t="s">
        <v>64</v>
      </c>
      <c r="G33" s="146"/>
      <c r="H33" s="79"/>
      <c r="I33" s="207"/>
      <c r="J33" s="114">
        <f t="shared" si="1"/>
        <v>0</v>
      </c>
      <c r="K33" s="114">
        <f t="shared" si="2"/>
        <v>0</v>
      </c>
      <c r="L33" s="114">
        <f t="shared" si="3"/>
        <v>0</v>
      </c>
      <c r="M33" s="77"/>
      <c r="N33" s="77"/>
      <c r="O33" s="261"/>
      <c r="P33" s="210"/>
      <c r="Q33" s="210"/>
      <c r="R33" s="210"/>
      <c r="S33" s="41"/>
      <c r="T33" s="41"/>
      <c r="U33" s="41"/>
      <c r="V33" s="114">
        <f t="shared" si="4"/>
        <v>0</v>
      </c>
      <c r="W33" s="114">
        <f t="shared" si="5"/>
        <v>0</v>
      </c>
      <c r="X33" s="114">
        <f t="shared" si="6"/>
        <v>0</v>
      </c>
      <c r="Y33" s="210"/>
      <c r="Z33" s="210"/>
      <c r="AA33" s="108"/>
      <c r="AB33" s="296"/>
      <c r="AC33" s="296"/>
      <c r="AD33" s="296"/>
      <c r="AE33" s="292"/>
      <c r="AF33" s="292"/>
      <c r="AG33" s="292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f t="shared" si="7"/>
        <v>0</v>
      </c>
      <c r="AR33" s="45">
        <f t="shared" si="7"/>
        <v>0</v>
      </c>
      <c r="AS33" s="45">
        <f t="shared" si="7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 t="s">
        <v>64</v>
      </c>
      <c r="E34" s="78" t="s">
        <v>64</v>
      </c>
      <c r="F34" s="78" t="s">
        <v>64</v>
      </c>
      <c r="G34" s="145">
        <v>2</v>
      </c>
      <c r="H34" s="78">
        <v>0.1076</v>
      </c>
      <c r="I34" s="208">
        <v>110.419</v>
      </c>
      <c r="J34" s="25">
        <f t="shared" si="1"/>
        <v>2</v>
      </c>
      <c r="K34" s="25">
        <f t="shared" si="2"/>
        <v>0.1076</v>
      </c>
      <c r="L34" s="25">
        <f t="shared" si="3"/>
        <v>110.419</v>
      </c>
      <c r="M34" s="76">
        <v>59</v>
      </c>
      <c r="N34" s="76">
        <v>112.3669</v>
      </c>
      <c r="O34" s="259">
        <v>12992.093000000001</v>
      </c>
      <c r="P34" s="167"/>
      <c r="Q34" s="167"/>
      <c r="R34" s="167"/>
      <c r="S34" s="40"/>
      <c r="T34" s="40"/>
      <c r="U34" s="40"/>
      <c r="V34" s="25">
        <f t="shared" si="4"/>
        <v>0</v>
      </c>
      <c r="W34" s="25">
        <f t="shared" si="5"/>
        <v>0</v>
      </c>
      <c r="X34" s="25">
        <f t="shared" si="6"/>
        <v>0</v>
      </c>
      <c r="Y34" s="167"/>
      <c r="Z34" s="167"/>
      <c r="AA34" s="107"/>
      <c r="AB34" s="295">
        <v>408</v>
      </c>
      <c r="AC34" s="295">
        <v>191.45820000000001</v>
      </c>
      <c r="AD34" s="295">
        <v>53748.534</v>
      </c>
      <c r="AE34" s="291"/>
      <c r="AF34" s="291"/>
      <c r="AG34" s="291"/>
      <c r="AH34" s="291">
        <v>16</v>
      </c>
      <c r="AI34" s="291">
        <v>2.0472999999999999</v>
      </c>
      <c r="AJ34" s="291">
        <v>1138.9880000000001</v>
      </c>
      <c r="AK34" s="295"/>
      <c r="AL34" s="295"/>
      <c r="AM34" s="295"/>
      <c r="AN34" s="291"/>
      <c r="AO34" s="291"/>
      <c r="AP34" s="291"/>
      <c r="AQ34" s="107">
        <f t="shared" si="7"/>
        <v>485</v>
      </c>
      <c r="AR34" s="107">
        <f t="shared" si="7"/>
        <v>305.98</v>
      </c>
      <c r="AS34" s="107">
        <f t="shared" si="7"/>
        <v>67990.034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 t="s">
        <v>64</v>
      </c>
      <c r="E35" s="79" t="s">
        <v>64</v>
      </c>
      <c r="F35" s="79" t="s">
        <v>64</v>
      </c>
      <c r="G35" s="146"/>
      <c r="H35" s="79"/>
      <c r="I35" s="207"/>
      <c r="J35" s="114">
        <f t="shared" si="1"/>
        <v>0</v>
      </c>
      <c r="K35" s="114">
        <f t="shared" si="2"/>
        <v>0</v>
      </c>
      <c r="L35" s="114">
        <f t="shared" si="3"/>
        <v>0</v>
      </c>
      <c r="M35" s="77"/>
      <c r="N35" s="77"/>
      <c r="O35" s="261"/>
      <c r="P35" s="210"/>
      <c r="Q35" s="210"/>
      <c r="R35" s="210"/>
      <c r="S35" s="41"/>
      <c r="T35" s="41"/>
      <c r="U35" s="41"/>
      <c r="V35" s="114">
        <f t="shared" si="4"/>
        <v>0</v>
      </c>
      <c r="W35" s="114">
        <f t="shared" si="5"/>
        <v>0</v>
      </c>
      <c r="X35" s="114">
        <f t="shared" si="6"/>
        <v>0</v>
      </c>
      <c r="Y35" s="210"/>
      <c r="Z35" s="210"/>
      <c r="AA35" s="108"/>
      <c r="AB35" s="296"/>
      <c r="AC35" s="296"/>
      <c r="AD35" s="296"/>
      <c r="AE35" s="292"/>
      <c r="AF35" s="292"/>
      <c r="AG35" s="292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f t="shared" si="7"/>
        <v>0</v>
      </c>
      <c r="AR35" s="45">
        <f t="shared" si="7"/>
        <v>0</v>
      </c>
      <c r="AS35" s="45">
        <f t="shared" si="7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 t="s">
        <v>64</v>
      </c>
      <c r="E36" s="78" t="s">
        <v>64</v>
      </c>
      <c r="F36" s="78" t="s">
        <v>64</v>
      </c>
      <c r="G36" s="145"/>
      <c r="H36" s="78"/>
      <c r="I36" s="208"/>
      <c r="J36" s="25">
        <f t="shared" si="1"/>
        <v>0</v>
      </c>
      <c r="K36" s="25">
        <f t="shared" si="2"/>
        <v>0</v>
      </c>
      <c r="L36" s="25">
        <f t="shared" si="3"/>
        <v>0</v>
      </c>
      <c r="M36" s="76"/>
      <c r="N36" s="76"/>
      <c r="O36" s="259"/>
      <c r="P36" s="167"/>
      <c r="Q36" s="167"/>
      <c r="R36" s="167"/>
      <c r="S36" s="40"/>
      <c r="T36" s="40"/>
      <c r="U36" s="40"/>
      <c r="V36" s="25">
        <f t="shared" si="4"/>
        <v>0</v>
      </c>
      <c r="W36" s="25">
        <f t="shared" si="5"/>
        <v>0</v>
      </c>
      <c r="X36" s="25">
        <f t="shared" si="6"/>
        <v>0</v>
      </c>
      <c r="Y36" s="167"/>
      <c r="Z36" s="167"/>
      <c r="AA36" s="107"/>
      <c r="AB36" s="295"/>
      <c r="AC36" s="295"/>
      <c r="AD36" s="295"/>
      <c r="AE36" s="291"/>
      <c r="AF36" s="291"/>
      <c r="AG36" s="291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f t="shared" si="7"/>
        <v>0</v>
      </c>
      <c r="AR36" s="107">
        <f t="shared" si="7"/>
        <v>0</v>
      </c>
      <c r="AS36" s="107">
        <f t="shared" si="7"/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 t="s">
        <v>64</v>
      </c>
      <c r="E37" s="79" t="s">
        <v>64</v>
      </c>
      <c r="F37" s="79" t="s">
        <v>64</v>
      </c>
      <c r="G37" s="146"/>
      <c r="H37" s="79"/>
      <c r="I37" s="207"/>
      <c r="J37" s="114">
        <f t="shared" si="1"/>
        <v>0</v>
      </c>
      <c r="K37" s="114">
        <f t="shared" si="2"/>
        <v>0</v>
      </c>
      <c r="L37" s="114">
        <f t="shared" si="3"/>
        <v>0</v>
      </c>
      <c r="M37" s="77"/>
      <c r="N37" s="77"/>
      <c r="O37" s="261"/>
      <c r="P37" s="210"/>
      <c r="Q37" s="210"/>
      <c r="R37" s="210"/>
      <c r="S37" s="41"/>
      <c r="T37" s="41"/>
      <c r="U37" s="41"/>
      <c r="V37" s="114">
        <f t="shared" si="4"/>
        <v>0</v>
      </c>
      <c r="W37" s="114">
        <f t="shared" si="5"/>
        <v>0</v>
      </c>
      <c r="X37" s="114">
        <f t="shared" si="6"/>
        <v>0</v>
      </c>
      <c r="Y37" s="210"/>
      <c r="Z37" s="210"/>
      <c r="AA37" s="108"/>
      <c r="AB37" s="296"/>
      <c r="AC37" s="296"/>
      <c r="AD37" s="296"/>
      <c r="AE37" s="292"/>
      <c r="AF37" s="292"/>
      <c r="AG37" s="292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f t="shared" si="7"/>
        <v>0</v>
      </c>
      <c r="AR37" s="45">
        <f t="shared" si="7"/>
        <v>0</v>
      </c>
      <c r="AS37" s="45">
        <f t="shared" si="7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20</v>
      </c>
      <c r="E38" s="78">
        <v>2.6301000000000001</v>
      </c>
      <c r="F38" s="160">
        <v>2941.8335970375933</v>
      </c>
      <c r="G38" s="145"/>
      <c r="H38" s="78"/>
      <c r="I38" s="208"/>
      <c r="J38" s="25">
        <f t="shared" si="1"/>
        <v>20</v>
      </c>
      <c r="K38" s="25">
        <f t="shared" si="2"/>
        <v>2.6301000000000001</v>
      </c>
      <c r="L38" s="25">
        <f t="shared" si="3"/>
        <v>2941.8335970375933</v>
      </c>
      <c r="M38" s="76"/>
      <c r="N38" s="76"/>
      <c r="O38" s="259"/>
      <c r="P38" s="167"/>
      <c r="Q38" s="167"/>
      <c r="R38" s="167"/>
      <c r="S38" s="40"/>
      <c r="T38" s="40"/>
      <c r="U38" s="40"/>
      <c r="V38" s="25">
        <f t="shared" si="4"/>
        <v>0</v>
      </c>
      <c r="W38" s="25">
        <f t="shared" si="5"/>
        <v>0</v>
      </c>
      <c r="X38" s="25">
        <f t="shared" si="6"/>
        <v>0</v>
      </c>
      <c r="Y38" s="167"/>
      <c r="Z38" s="167"/>
      <c r="AA38" s="107"/>
      <c r="AB38" s="295">
        <v>230</v>
      </c>
      <c r="AC38" s="295">
        <v>15.8538</v>
      </c>
      <c r="AD38" s="295">
        <v>11416.262000000001</v>
      </c>
      <c r="AE38" s="291"/>
      <c r="AF38" s="291"/>
      <c r="AG38" s="291"/>
      <c r="AH38" s="291"/>
      <c r="AI38" s="291"/>
      <c r="AJ38" s="291"/>
      <c r="AK38" s="295"/>
      <c r="AL38" s="295"/>
      <c r="AM38" s="295"/>
      <c r="AN38" s="291">
        <v>8</v>
      </c>
      <c r="AO38" s="291">
        <v>0.52659999999999996</v>
      </c>
      <c r="AP38" s="291">
        <v>1053.444</v>
      </c>
      <c r="AQ38" s="107">
        <f t="shared" si="7"/>
        <v>258</v>
      </c>
      <c r="AR38" s="107">
        <f t="shared" si="7"/>
        <v>19.010499999999997</v>
      </c>
      <c r="AS38" s="107">
        <f t="shared" si="7"/>
        <v>15411.539597037594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 t="s">
        <v>64</v>
      </c>
      <c r="E39" s="79" t="s">
        <v>64</v>
      </c>
      <c r="F39" s="79" t="s">
        <v>64</v>
      </c>
      <c r="G39" s="146"/>
      <c r="H39" s="79"/>
      <c r="I39" s="207"/>
      <c r="J39" s="114">
        <f t="shared" si="1"/>
        <v>0</v>
      </c>
      <c r="K39" s="114">
        <f t="shared" si="2"/>
        <v>0</v>
      </c>
      <c r="L39" s="114">
        <f t="shared" si="3"/>
        <v>0</v>
      </c>
      <c r="M39" s="77"/>
      <c r="N39" s="77"/>
      <c r="O39" s="261"/>
      <c r="P39" s="210"/>
      <c r="Q39" s="210"/>
      <c r="R39" s="210"/>
      <c r="S39" s="41"/>
      <c r="T39" s="41"/>
      <c r="U39" s="41"/>
      <c r="V39" s="114">
        <f t="shared" si="4"/>
        <v>0</v>
      </c>
      <c r="W39" s="114">
        <f t="shared" si="5"/>
        <v>0</v>
      </c>
      <c r="X39" s="114">
        <f t="shared" si="6"/>
        <v>0</v>
      </c>
      <c r="Y39" s="210"/>
      <c r="Z39" s="210"/>
      <c r="AA39" s="108"/>
      <c r="AB39" s="296"/>
      <c r="AC39" s="296"/>
      <c r="AD39" s="296"/>
      <c r="AE39" s="292"/>
      <c r="AF39" s="292"/>
      <c r="AG39" s="292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f t="shared" si="7"/>
        <v>0</v>
      </c>
      <c r="AR39" s="45">
        <f t="shared" si="7"/>
        <v>0</v>
      </c>
      <c r="AS39" s="45">
        <f t="shared" si="7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 t="s">
        <v>64</v>
      </c>
      <c r="E40" s="78" t="s">
        <v>64</v>
      </c>
      <c r="F40" s="78" t="s">
        <v>64</v>
      </c>
      <c r="G40" s="145"/>
      <c r="H40" s="78"/>
      <c r="I40" s="208"/>
      <c r="J40" s="25">
        <f t="shared" si="1"/>
        <v>0</v>
      </c>
      <c r="K40" s="25">
        <f t="shared" si="2"/>
        <v>0</v>
      </c>
      <c r="L40" s="25">
        <f t="shared" si="3"/>
        <v>0</v>
      </c>
      <c r="M40" s="76">
        <v>1</v>
      </c>
      <c r="N40" s="76">
        <v>15.3432</v>
      </c>
      <c r="O40" s="259">
        <v>13356.817999999999</v>
      </c>
      <c r="P40" s="167"/>
      <c r="Q40" s="167"/>
      <c r="R40" s="167"/>
      <c r="S40" s="40"/>
      <c r="T40" s="40"/>
      <c r="U40" s="40"/>
      <c r="V40" s="25">
        <f t="shared" si="4"/>
        <v>0</v>
      </c>
      <c r="W40" s="25">
        <f t="shared" si="5"/>
        <v>0</v>
      </c>
      <c r="X40" s="25">
        <f t="shared" si="6"/>
        <v>0</v>
      </c>
      <c r="Y40" s="167"/>
      <c r="Z40" s="167"/>
      <c r="AA40" s="107"/>
      <c r="AB40" s="295"/>
      <c r="AC40" s="295"/>
      <c r="AD40" s="295"/>
      <c r="AE40" s="291"/>
      <c r="AF40" s="291"/>
      <c r="AG40" s="291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f t="shared" si="7"/>
        <v>1</v>
      </c>
      <c r="AR40" s="107">
        <f t="shared" si="7"/>
        <v>15.3432</v>
      </c>
      <c r="AS40" s="107">
        <f t="shared" si="7"/>
        <v>13356.817999999999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 t="s">
        <v>64</v>
      </c>
      <c r="E41" s="79" t="s">
        <v>64</v>
      </c>
      <c r="F41" s="79" t="s">
        <v>64</v>
      </c>
      <c r="G41" s="146"/>
      <c r="H41" s="79"/>
      <c r="I41" s="207"/>
      <c r="J41" s="114">
        <f t="shared" si="1"/>
        <v>0</v>
      </c>
      <c r="K41" s="114">
        <f t="shared" si="2"/>
        <v>0</v>
      </c>
      <c r="L41" s="114">
        <f t="shared" si="3"/>
        <v>0</v>
      </c>
      <c r="M41" s="77"/>
      <c r="N41" s="77"/>
      <c r="O41" s="261"/>
      <c r="P41" s="210"/>
      <c r="Q41" s="210"/>
      <c r="R41" s="210"/>
      <c r="S41" s="92"/>
      <c r="T41" s="41"/>
      <c r="U41" s="41"/>
      <c r="V41" s="114">
        <f t="shared" si="4"/>
        <v>0</v>
      </c>
      <c r="W41" s="114">
        <f t="shared" si="5"/>
        <v>0</v>
      </c>
      <c r="X41" s="114">
        <f t="shared" si="6"/>
        <v>0</v>
      </c>
      <c r="Y41" s="210"/>
      <c r="Z41" s="210"/>
      <c r="AA41" s="108"/>
      <c r="AB41" s="296"/>
      <c r="AC41" s="296"/>
      <c r="AD41" s="296"/>
      <c r="AE41" s="292"/>
      <c r="AF41" s="292"/>
      <c r="AG41" s="292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f t="shared" si="7"/>
        <v>0</v>
      </c>
      <c r="AR41" s="45">
        <f t="shared" si="7"/>
        <v>0</v>
      </c>
      <c r="AS41" s="45">
        <f t="shared" si="7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 t="s">
        <v>64</v>
      </c>
      <c r="E42" s="78" t="s">
        <v>64</v>
      </c>
      <c r="F42" s="160" t="s">
        <v>64</v>
      </c>
      <c r="G42" s="145">
        <v>1</v>
      </c>
      <c r="H42" s="78">
        <v>9.1769999999999996</v>
      </c>
      <c r="I42" s="208">
        <v>7140.8130000000001</v>
      </c>
      <c r="J42" s="25">
        <f t="shared" si="1"/>
        <v>1</v>
      </c>
      <c r="K42" s="25">
        <f t="shared" si="2"/>
        <v>9.1769999999999996</v>
      </c>
      <c r="L42" s="25">
        <f t="shared" si="3"/>
        <v>7140.8130000000001</v>
      </c>
      <c r="M42" s="76">
        <v>18</v>
      </c>
      <c r="N42" s="76">
        <v>570.62699999999995</v>
      </c>
      <c r="O42" s="259">
        <v>254856.951</v>
      </c>
      <c r="P42" s="167"/>
      <c r="Q42" s="167"/>
      <c r="R42" s="167"/>
      <c r="S42" s="109"/>
      <c r="T42" s="40"/>
      <c r="U42" s="40"/>
      <c r="V42" s="25">
        <f t="shared" si="4"/>
        <v>0</v>
      </c>
      <c r="W42" s="25">
        <f t="shared" si="5"/>
        <v>0</v>
      </c>
      <c r="X42" s="25">
        <f t="shared" si="6"/>
        <v>0</v>
      </c>
      <c r="Y42" s="167"/>
      <c r="Z42" s="167"/>
      <c r="AA42" s="107"/>
      <c r="AB42" s="295"/>
      <c r="AC42" s="295"/>
      <c r="AD42" s="295"/>
      <c r="AE42" s="291"/>
      <c r="AF42" s="291"/>
      <c r="AG42" s="291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f t="shared" si="7"/>
        <v>19</v>
      </c>
      <c r="AR42" s="107">
        <f t="shared" si="7"/>
        <v>579.80399999999997</v>
      </c>
      <c r="AS42" s="107">
        <f t="shared" si="7"/>
        <v>261997.764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32</v>
      </c>
      <c r="E43" s="79">
        <v>400.30700000000002</v>
      </c>
      <c r="F43" s="161">
        <v>307777.52705007006</v>
      </c>
      <c r="G43" s="146">
        <v>25</v>
      </c>
      <c r="H43" s="79">
        <v>317.29739999999998</v>
      </c>
      <c r="I43" s="207">
        <v>248698.08600000001</v>
      </c>
      <c r="J43" s="114">
        <f t="shared" si="1"/>
        <v>57</v>
      </c>
      <c r="K43" s="114">
        <f t="shared" si="2"/>
        <v>717.60439999999994</v>
      </c>
      <c r="L43" s="114">
        <f t="shared" si="3"/>
        <v>556475.61305007013</v>
      </c>
      <c r="M43" s="77">
        <v>12</v>
      </c>
      <c r="N43" s="77">
        <v>215.53659999999999</v>
      </c>
      <c r="O43" s="261">
        <v>80073.114000000001</v>
      </c>
      <c r="P43" s="210"/>
      <c r="Q43" s="210"/>
      <c r="R43" s="210"/>
      <c r="S43" s="41"/>
      <c r="T43" s="41"/>
      <c r="U43" s="41"/>
      <c r="V43" s="114">
        <f t="shared" si="4"/>
        <v>0</v>
      </c>
      <c r="W43" s="114">
        <f t="shared" si="5"/>
        <v>0</v>
      </c>
      <c r="X43" s="114">
        <f t="shared" si="6"/>
        <v>0</v>
      </c>
      <c r="Y43" s="210"/>
      <c r="Z43" s="210"/>
      <c r="AA43" s="108"/>
      <c r="AB43" s="296"/>
      <c r="AC43" s="296"/>
      <c r="AD43" s="296"/>
      <c r="AE43" s="292"/>
      <c r="AF43" s="292"/>
      <c r="AG43" s="292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f t="shared" si="7"/>
        <v>69</v>
      </c>
      <c r="AR43" s="45">
        <f t="shared" si="7"/>
        <v>933.14099999999996</v>
      </c>
      <c r="AS43" s="45">
        <f t="shared" si="7"/>
        <v>636548.72705007019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 t="s">
        <v>64</v>
      </c>
      <c r="E44" s="78" t="s">
        <v>64</v>
      </c>
      <c r="F44" s="78" t="s">
        <v>64</v>
      </c>
      <c r="G44" s="145"/>
      <c r="H44" s="78"/>
      <c r="I44" s="208"/>
      <c r="J44" s="25">
        <f t="shared" si="1"/>
        <v>0</v>
      </c>
      <c r="K44" s="25">
        <f t="shared" si="2"/>
        <v>0</v>
      </c>
      <c r="L44" s="25">
        <f t="shared" si="3"/>
        <v>0</v>
      </c>
      <c r="M44" s="76">
        <v>109</v>
      </c>
      <c r="N44" s="76">
        <v>5.6757</v>
      </c>
      <c r="O44" s="254">
        <v>3817.35</v>
      </c>
      <c r="P44" s="167"/>
      <c r="Q44" s="167"/>
      <c r="R44" s="167"/>
      <c r="S44" s="40"/>
      <c r="T44" s="40"/>
      <c r="U44" s="40"/>
      <c r="V44" s="25">
        <f t="shared" si="4"/>
        <v>0</v>
      </c>
      <c r="W44" s="25">
        <f t="shared" si="5"/>
        <v>0</v>
      </c>
      <c r="X44" s="25">
        <f t="shared" si="6"/>
        <v>0</v>
      </c>
      <c r="Y44" s="167"/>
      <c r="Z44" s="167"/>
      <c r="AA44" s="107"/>
      <c r="AB44" s="295"/>
      <c r="AC44" s="295"/>
      <c r="AD44" s="295"/>
      <c r="AE44" s="291"/>
      <c r="AF44" s="291"/>
      <c r="AG44" s="291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f t="shared" si="7"/>
        <v>109</v>
      </c>
      <c r="AR44" s="107">
        <f t="shared" si="7"/>
        <v>5.6757</v>
      </c>
      <c r="AS44" s="107">
        <f t="shared" si="7"/>
        <v>3817.35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 t="s">
        <v>64</v>
      </c>
      <c r="E45" s="79" t="s">
        <v>64</v>
      </c>
      <c r="F45" s="79" t="s">
        <v>64</v>
      </c>
      <c r="G45" s="146"/>
      <c r="H45" s="79"/>
      <c r="I45" s="207"/>
      <c r="J45" s="114">
        <f t="shared" si="1"/>
        <v>0</v>
      </c>
      <c r="K45" s="114">
        <f t="shared" si="2"/>
        <v>0</v>
      </c>
      <c r="L45" s="114">
        <f t="shared" si="3"/>
        <v>0</v>
      </c>
      <c r="M45" s="77">
        <v>4</v>
      </c>
      <c r="N45" s="77">
        <v>8.1500000000000003E-2</v>
      </c>
      <c r="O45" s="255">
        <v>55.594999999999999</v>
      </c>
      <c r="P45" s="210"/>
      <c r="Q45" s="210"/>
      <c r="R45" s="210"/>
      <c r="S45" s="41"/>
      <c r="T45" s="41"/>
      <c r="U45" s="41"/>
      <c r="V45" s="114">
        <f t="shared" si="4"/>
        <v>0</v>
      </c>
      <c r="W45" s="114">
        <f t="shared" si="5"/>
        <v>0</v>
      </c>
      <c r="X45" s="114">
        <f t="shared" si="6"/>
        <v>0</v>
      </c>
      <c r="Y45" s="210"/>
      <c r="Z45" s="210"/>
      <c r="AA45" s="108"/>
      <c r="AB45" s="296"/>
      <c r="AC45" s="296"/>
      <c r="AD45" s="296"/>
      <c r="AE45" s="292"/>
      <c r="AF45" s="292"/>
      <c r="AG45" s="292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f t="shared" si="7"/>
        <v>4</v>
      </c>
      <c r="AR45" s="45">
        <f t="shared" si="7"/>
        <v>8.1500000000000003E-2</v>
      </c>
      <c r="AS45" s="45">
        <f t="shared" si="7"/>
        <v>55.594999999999999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 t="s">
        <v>64</v>
      </c>
      <c r="E46" s="78" t="s">
        <v>64</v>
      </c>
      <c r="F46" s="78" t="s">
        <v>64</v>
      </c>
      <c r="G46" s="145"/>
      <c r="H46" s="78"/>
      <c r="I46" s="208"/>
      <c r="J46" s="25">
        <f t="shared" si="1"/>
        <v>0</v>
      </c>
      <c r="K46" s="25">
        <f t="shared" si="2"/>
        <v>0</v>
      </c>
      <c r="L46" s="25">
        <f t="shared" si="3"/>
        <v>0</v>
      </c>
      <c r="M46" s="76"/>
      <c r="N46" s="76"/>
      <c r="O46" s="268"/>
      <c r="P46" s="167"/>
      <c r="Q46" s="167"/>
      <c r="R46" s="167"/>
      <c r="S46" s="40"/>
      <c r="T46" s="40"/>
      <c r="U46" s="40"/>
      <c r="V46" s="25">
        <f t="shared" si="4"/>
        <v>0</v>
      </c>
      <c r="W46" s="25">
        <f t="shared" si="5"/>
        <v>0</v>
      </c>
      <c r="X46" s="25">
        <f t="shared" si="6"/>
        <v>0</v>
      </c>
      <c r="Y46" s="167"/>
      <c r="Z46" s="167"/>
      <c r="AA46" s="107"/>
      <c r="AB46" s="295"/>
      <c r="AC46" s="295"/>
      <c r="AD46" s="295"/>
      <c r="AE46" s="291"/>
      <c r="AF46" s="291"/>
      <c r="AG46" s="291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f t="shared" si="7"/>
        <v>0</v>
      </c>
      <c r="AR46" s="107">
        <f t="shared" si="7"/>
        <v>0</v>
      </c>
      <c r="AS46" s="107">
        <f t="shared" si="7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 t="s">
        <v>64</v>
      </c>
      <c r="E47" s="79" t="s">
        <v>64</v>
      </c>
      <c r="F47" s="79" t="s">
        <v>64</v>
      </c>
      <c r="G47" s="146"/>
      <c r="H47" s="79"/>
      <c r="I47" s="207"/>
      <c r="J47" s="114">
        <f t="shared" si="1"/>
        <v>0</v>
      </c>
      <c r="K47" s="114">
        <f t="shared" si="2"/>
        <v>0</v>
      </c>
      <c r="L47" s="114">
        <f t="shared" si="3"/>
        <v>0</v>
      </c>
      <c r="M47" s="77"/>
      <c r="N47" s="77"/>
      <c r="O47" s="261"/>
      <c r="P47" s="210"/>
      <c r="Q47" s="210"/>
      <c r="R47" s="210"/>
      <c r="S47" s="41"/>
      <c r="T47" s="41"/>
      <c r="U47" s="41"/>
      <c r="V47" s="114">
        <f t="shared" si="4"/>
        <v>0</v>
      </c>
      <c r="W47" s="114">
        <f t="shared" si="5"/>
        <v>0</v>
      </c>
      <c r="X47" s="114">
        <f t="shared" si="6"/>
        <v>0</v>
      </c>
      <c r="Y47" s="210"/>
      <c r="Z47" s="210"/>
      <c r="AA47" s="108"/>
      <c r="AB47" s="296"/>
      <c r="AC47" s="296"/>
      <c r="AD47" s="296"/>
      <c r="AE47" s="292"/>
      <c r="AF47" s="292"/>
      <c r="AG47" s="292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f t="shared" si="7"/>
        <v>0</v>
      </c>
      <c r="AR47" s="45">
        <f t="shared" si="7"/>
        <v>0</v>
      </c>
      <c r="AS47" s="45">
        <f t="shared" si="7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 t="s">
        <v>64</v>
      </c>
      <c r="E48" s="78" t="s">
        <v>64</v>
      </c>
      <c r="F48" s="78" t="s">
        <v>64</v>
      </c>
      <c r="G48" s="145"/>
      <c r="H48" s="78"/>
      <c r="I48" s="208"/>
      <c r="J48" s="25">
        <f t="shared" si="1"/>
        <v>0</v>
      </c>
      <c r="K48" s="25">
        <f t="shared" si="2"/>
        <v>0</v>
      </c>
      <c r="L48" s="25">
        <f t="shared" si="3"/>
        <v>0</v>
      </c>
      <c r="M48" s="76">
        <v>90</v>
      </c>
      <c r="N48" s="76">
        <v>26.105899999999998</v>
      </c>
      <c r="O48" s="259">
        <v>26695.85</v>
      </c>
      <c r="P48" s="167">
        <v>78</v>
      </c>
      <c r="Q48" s="167">
        <v>19.832000000000001</v>
      </c>
      <c r="R48" s="167">
        <v>21497.451000000001</v>
      </c>
      <c r="S48" s="110"/>
      <c r="T48" s="40"/>
      <c r="U48" s="40"/>
      <c r="V48" s="25">
        <f t="shared" si="4"/>
        <v>78</v>
      </c>
      <c r="W48" s="25">
        <f t="shared" si="5"/>
        <v>19.832000000000001</v>
      </c>
      <c r="X48" s="25">
        <f t="shared" si="6"/>
        <v>21497.451000000001</v>
      </c>
      <c r="Y48" s="167"/>
      <c r="Z48" s="167"/>
      <c r="AA48" s="107"/>
      <c r="AB48" s="295"/>
      <c r="AC48" s="295"/>
      <c r="AD48" s="295"/>
      <c r="AE48" s="291"/>
      <c r="AF48" s="291"/>
      <c r="AG48" s="291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f t="shared" si="7"/>
        <v>168</v>
      </c>
      <c r="AR48" s="107">
        <f t="shared" si="7"/>
        <v>45.937899999999999</v>
      </c>
      <c r="AS48" s="107">
        <f t="shared" si="7"/>
        <v>48193.300999999999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 t="s">
        <v>64</v>
      </c>
      <c r="E49" s="79" t="s">
        <v>64</v>
      </c>
      <c r="F49" s="79" t="s">
        <v>64</v>
      </c>
      <c r="G49" s="146"/>
      <c r="H49" s="79"/>
      <c r="I49" s="207"/>
      <c r="J49" s="114">
        <f t="shared" si="1"/>
        <v>0</v>
      </c>
      <c r="K49" s="114">
        <f t="shared" si="2"/>
        <v>0</v>
      </c>
      <c r="L49" s="114">
        <f t="shared" si="3"/>
        <v>0</v>
      </c>
      <c r="M49" s="77"/>
      <c r="N49" s="77"/>
      <c r="O49" s="261"/>
      <c r="P49" s="210"/>
      <c r="Q49" s="210"/>
      <c r="R49" s="210"/>
      <c r="S49" s="41"/>
      <c r="T49" s="41"/>
      <c r="U49" s="41"/>
      <c r="V49" s="114">
        <f t="shared" si="4"/>
        <v>0</v>
      </c>
      <c r="W49" s="114">
        <f t="shared" si="5"/>
        <v>0</v>
      </c>
      <c r="X49" s="114">
        <f t="shared" si="6"/>
        <v>0</v>
      </c>
      <c r="Y49" s="210"/>
      <c r="Z49" s="210"/>
      <c r="AA49" s="108"/>
      <c r="AB49" s="296"/>
      <c r="AC49" s="296"/>
      <c r="AD49" s="296"/>
      <c r="AE49" s="292"/>
      <c r="AF49" s="292"/>
      <c r="AG49" s="292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f t="shared" si="7"/>
        <v>0</v>
      </c>
      <c r="AR49" s="45">
        <f t="shared" si="7"/>
        <v>0</v>
      </c>
      <c r="AS49" s="45">
        <f t="shared" si="7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 t="s">
        <v>64</v>
      </c>
      <c r="E50" s="78" t="s">
        <v>64</v>
      </c>
      <c r="F50" s="78" t="s">
        <v>64</v>
      </c>
      <c r="G50" s="145"/>
      <c r="H50" s="78"/>
      <c r="I50" s="208"/>
      <c r="J50" s="25">
        <f t="shared" si="1"/>
        <v>0</v>
      </c>
      <c r="K50" s="25">
        <f t="shared" si="2"/>
        <v>0</v>
      </c>
      <c r="L50" s="25">
        <f t="shared" si="3"/>
        <v>0</v>
      </c>
      <c r="M50" s="76"/>
      <c r="N50" s="76"/>
      <c r="O50" s="259"/>
      <c r="P50" s="167"/>
      <c r="Q50" s="167"/>
      <c r="R50" s="167"/>
      <c r="S50" s="110"/>
      <c r="T50" s="40"/>
      <c r="U50" s="40"/>
      <c r="V50" s="25">
        <f t="shared" si="4"/>
        <v>0</v>
      </c>
      <c r="W50" s="25">
        <f t="shared" si="5"/>
        <v>0</v>
      </c>
      <c r="X50" s="25">
        <f t="shared" si="6"/>
        <v>0</v>
      </c>
      <c r="Y50" s="167"/>
      <c r="Z50" s="167"/>
      <c r="AA50" s="107"/>
      <c r="AB50" s="295"/>
      <c r="AC50" s="295"/>
      <c r="AD50" s="295"/>
      <c r="AE50" s="291"/>
      <c r="AF50" s="291"/>
      <c r="AG50" s="291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f t="shared" si="7"/>
        <v>0</v>
      </c>
      <c r="AR50" s="107">
        <f t="shared" si="7"/>
        <v>0</v>
      </c>
      <c r="AS50" s="107">
        <f t="shared" si="7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 t="s">
        <v>64</v>
      </c>
      <c r="E51" s="79" t="s">
        <v>64</v>
      </c>
      <c r="F51" s="79" t="s">
        <v>64</v>
      </c>
      <c r="G51" s="146"/>
      <c r="H51" s="79"/>
      <c r="I51" s="207"/>
      <c r="J51" s="114">
        <f t="shared" si="1"/>
        <v>0</v>
      </c>
      <c r="K51" s="114">
        <f t="shared" si="2"/>
        <v>0</v>
      </c>
      <c r="L51" s="114">
        <f t="shared" si="3"/>
        <v>0</v>
      </c>
      <c r="M51" s="77"/>
      <c r="N51" s="77"/>
      <c r="O51" s="261"/>
      <c r="P51" s="210"/>
      <c r="Q51" s="210"/>
      <c r="R51" s="210"/>
      <c r="S51" s="41"/>
      <c r="T51" s="41"/>
      <c r="U51" s="41"/>
      <c r="V51" s="114">
        <f t="shared" si="4"/>
        <v>0</v>
      </c>
      <c r="W51" s="114">
        <f t="shared" si="5"/>
        <v>0</v>
      </c>
      <c r="X51" s="114">
        <f t="shared" si="6"/>
        <v>0</v>
      </c>
      <c r="Y51" s="210"/>
      <c r="Z51" s="210"/>
      <c r="AA51" s="108"/>
      <c r="AB51" s="296"/>
      <c r="AC51" s="296"/>
      <c r="AD51" s="296"/>
      <c r="AE51" s="292"/>
      <c r="AF51" s="292"/>
      <c r="AG51" s="292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f t="shared" si="7"/>
        <v>0</v>
      </c>
      <c r="AR51" s="45">
        <f t="shared" si="7"/>
        <v>0</v>
      </c>
      <c r="AS51" s="45">
        <f t="shared" si="7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 t="s">
        <v>64</v>
      </c>
      <c r="E52" s="78" t="s">
        <v>64</v>
      </c>
      <c r="F52" s="78" t="s">
        <v>64</v>
      </c>
      <c r="G52" s="145"/>
      <c r="H52" s="78"/>
      <c r="I52" s="208"/>
      <c r="J52" s="25">
        <f t="shared" si="1"/>
        <v>0</v>
      </c>
      <c r="K52" s="25">
        <f t="shared" si="2"/>
        <v>0</v>
      </c>
      <c r="L52" s="25">
        <f t="shared" si="3"/>
        <v>0</v>
      </c>
      <c r="M52" s="76"/>
      <c r="N52" s="76"/>
      <c r="O52" s="259"/>
      <c r="P52" s="167"/>
      <c r="Q52" s="167"/>
      <c r="R52" s="167"/>
      <c r="S52" s="110"/>
      <c r="T52" s="40"/>
      <c r="U52" s="40"/>
      <c r="V52" s="25">
        <f t="shared" si="4"/>
        <v>0</v>
      </c>
      <c r="W52" s="25">
        <f t="shared" si="5"/>
        <v>0</v>
      </c>
      <c r="X52" s="25">
        <f t="shared" si="6"/>
        <v>0</v>
      </c>
      <c r="Y52" s="167"/>
      <c r="Z52" s="167"/>
      <c r="AA52" s="107"/>
      <c r="AB52" s="295"/>
      <c r="AC52" s="295"/>
      <c r="AD52" s="295"/>
      <c r="AE52" s="291"/>
      <c r="AF52" s="291"/>
      <c r="AG52" s="291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f t="shared" si="7"/>
        <v>0</v>
      </c>
      <c r="AR52" s="107">
        <f t="shared" si="7"/>
        <v>0</v>
      </c>
      <c r="AS52" s="107">
        <f t="shared" si="7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 t="s">
        <v>64</v>
      </c>
      <c r="E53" s="79" t="s">
        <v>64</v>
      </c>
      <c r="F53" s="79" t="s">
        <v>64</v>
      </c>
      <c r="G53" s="146"/>
      <c r="H53" s="79"/>
      <c r="I53" s="207"/>
      <c r="J53" s="114">
        <f t="shared" si="1"/>
        <v>0</v>
      </c>
      <c r="K53" s="114">
        <f t="shared" si="2"/>
        <v>0</v>
      </c>
      <c r="L53" s="114">
        <f t="shared" si="3"/>
        <v>0</v>
      </c>
      <c r="M53" s="77"/>
      <c r="N53" s="77"/>
      <c r="O53" s="261"/>
      <c r="P53" s="210"/>
      <c r="Q53" s="210"/>
      <c r="R53" s="210"/>
      <c r="S53" s="41"/>
      <c r="T53" s="41"/>
      <c r="U53" s="41"/>
      <c r="V53" s="114">
        <f t="shared" si="4"/>
        <v>0</v>
      </c>
      <c r="W53" s="114">
        <f t="shared" si="5"/>
        <v>0</v>
      </c>
      <c r="X53" s="114">
        <f t="shared" si="6"/>
        <v>0</v>
      </c>
      <c r="Y53" s="210"/>
      <c r="Z53" s="210"/>
      <c r="AA53" s="108"/>
      <c r="AB53" s="296"/>
      <c r="AC53" s="296"/>
      <c r="AD53" s="296"/>
      <c r="AE53" s="292"/>
      <c r="AF53" s="292"/>
      <c r="AG53" s="292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f t="shared" si="7"/>
        <v>0</v>
      </c>
      <c r="AR53" s="45">
        <f t="shared" si="7"/>
        <v>0</v>
      </c>
      <c r="AS53" s="45">
        <f t="shared" si="7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 t="s">
        <v>64</v>
      </c>
      <c r="E54" s="78" t="s">
        <v>64</v>
      </c>
      <c r="F54" s="78" t="s">
        <v>64</v>
      </c>
      <c r="G54" s="145"/>
      <c r="H54" s="78"/>
      <c r="I54" s="208"/>
      <c r="J54" s="25">
        <f t="shared" si="1"/>
        <v>0</v>
      </c>
      <c r="K54" s="25">
        <f t="shared" si="2"/>
        <v>0</v>
      </c>
      <c r="L54" s="25">
        <f t="shared" si="3"/>
        <v>0</v>
      </c>
      <c r="M54" s="76"/>
      <c r="N54" s="76"/>
      <c r="O54" s="268"/>
      <c r="P54" s="167"/>
      <c r="Q54" s="167"/>
      <c r="R54" s="167"/>
      <c r="S54" s="110"/>
      <c r="T54" s="40"/>
      <c r="U54" s="40"/>
      <c r="V54" s="25">
        <f t="shared" si="4"/>
        <v>0</v>
      </c>
      <c r="W54" s="25">
        <f t="shared" si="5"/>
        <v>0</v>
      </c>
      <c r="X54" s="25">
        <f t="shared" si="6"/>
        <v>0</v>
      </c>
      <c r="Y54" s="167"/>
      <c r="Z54" s="167"/>
      <c r="AA54" s="107"/>
      <c r="AB54" s="295"/>
      <c r="AC54" s="295"/>
      <c r="AD54" s="295"/>
      <c r="AE54" s="291"/>
      <c r="AF54" s="291"/>
      <c r="AG54" s="291"/>
      <c r="AH54" s="291"/>
      <c r="AI54" s="291"/>
      <c r="AJ54" s="291"/>
      <c r="AK54" s="295">
        <v>7</v>
      </c>
      <c r="AL54" s="295">
        <v>0.16289999999999999</v>
      </c>
      <c r="AM54" s="295">
        <v>151.93199999999999</v>
      </c>
      <c r="AN54" s="291">
        <v>18</v>
      </c>
      <c r="AO54" s="291">
        <v>0.35299999999999998</v>
      </c>
      <c r="AP54" s="291">
        <v>320.161</v>
      </c>
      <c r="AQ54" s="107">
        <f t="shared" si="7"/>
        <v>25</v>
      </c>
      <c r="AR54" s="107">
        <f t="shared" si="7"/>
        <v>0.51590000000000003</v>
      </c>
      <c r="AS54" s="107">
        <f t="shared" si="7"/>
        <v>472.09299999999996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 t="s">
        <v>64</v>
      </c>
      <c r="E55" s="79" t="s">
        <v>64</v>
      </c>
      <c r="F55" s="79" t="s">
        <v>64</v>
      </c>
      <c r="G55" s="146"/>
      <c r="H55" s="79"/>
      <c r="I55" s="207"/>
      <c r="J55" s="114">
        <f t="shared" si="1"/>
        <v>0</v>
      </c>
      <c r="K55" s="114">
        <f t="shared" si="2"/>
        <v>0</v>
      </c>
      <c r="L55" s="114">
        <f t="shared" si="3"/>
        <v>0</v>
      </c>
      <c r="M55" s="77"/>
      <c r="N55" s="77"/>
      <c r="O55" s="261"/>
      <c r="P55" s="210"/>
      <c r="Q55" s="210"/>
      <c r="R55" s="218"/>
      <c r="S55" s="41"/>
      <c r="T55" s="41"/>
      <c r="U55" s="41"/>
      <c r="V55" s="114">
        <f t="shared" si="4"/>
        <v>0</v>
      </c>
      <c r="W55" s="114">
        <f t="shared" si="5"/>
        <v>0</v>
      </c>
      <c r="X55" s="114">
        <f t="shared" si="6"/>
        <v>0</v>
      </c>
      <c r="Y55" s="210"/>
      <c r="Z55" s="210"/>
      <c r="AA55" s="108"/>
      <c r="AB55" s="296"/>
      <c r="AC55" s="296"/>
      <c r="AD55" s="296"/>
      <c r="AE55" s="292"/>
      <c r="AF55" s="292"/>
      <c r="AG55" s="292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f t="shared" si="7"/>
        <v>0</v>
      </c>
      <c r="AR55" s="45">
        <f t="shared" si="7"/>
        <v>0</v>
      </c>
      <c r="AS55" s="45">
        <f t="shared" si="7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 t="s">
        <v>64</v>
      </c>
      <c r="E56" s="78" t="s">
        <v>64</v>
      </c>
      <c r="F56" s="78" t="s">
        <v>64</v>
      </c>
      <c r="G56" s="145"/>
      <c r="H56" s="78"/>
      <c r="I56" s="208"/>
      <c r="J56" s="25">
        <f t="shared" si="1"/>
        <v>0</v>
      </c>
      <c r="K56" s="25">
        <f t="shared" si="2"/>
        <v>0</v>
      </c>
      <c r="L56" s="25">
        <f t="shared" si="3"/>
        <v>0</v>
      </c>
      <c r="M56" s="76"/>
      <c r="N56" s="76"/>
      <c r="O56" s="259"/>
      <c r="P56" s="167"/>
      <c r="Q56" s="167"/>
      <c r="R56" s="217"/>
      <c r="S56" s="110"/>
      <c r="T56" s="40"/>
      <c r="U56" s="40"/>
      <c r="V56" s="25">
        <f t="shared" si="4"/>
        <v>0</v>
      </c>
      <c r="W56" s="25">
        <f t="shared" si="5"/>
        <v>0</v>
      </c>
      <c r="X56" s="25">
        <f t="shared" si="6"/>
        <v>0</v>
      </c>
      <c r="Y56" s="167"/>
      <c r="Z56" s="167"/>
      <c r="AA56" s="107"/>
      <c r="AB56" s="295"/>
      <c r="AC56" s="295"/>
      <c r="AD56" s="295"/>
      <c r="AE56" s="291"/>
      <c r="AF56" s="291"/>
      <c r="AG56" s="291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f t="shared" si="7"/>
        <v>0</v>
      </c>
      <c r="AR56" s="107">
        <f t="shared" si="7"/>
        <v>0</v>
      </c>
      <c r="AS56" s="107">
        <f t="shared" si="7"/>
        <v>0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 t="s">
        <v>64</v>
      </c>
      <c r="E57" s="79" t="s">
        <v>64</v>
      </c>
      <c r="F57" s="79" t="s">
        <v>64</v>
      </c>
      <c r="G57" s="146"/>
      <c r="H57" s="79"/>
      <c r="I57" s="207"/>
      <c r="J57" s="114">
        <f t="shared" si="1"/>
        <v>0</v>
      </c>
      <c r="K57" s="114">
        <f t="shared" si="2"/>
        <v>0</v>
      </c>
      <c r="L57" s="114">
        <f t="shared" si="3"/>
        <v>0</v>
      </c>
      <c r="M57" s="77"/>
      <c r="N57" s="77"/>
      <c r="O57" s="261"/>
      <c r="P57" s="210"/>
      <c r="Q57" s="210"/>
      <c r="R57" s="216"/>
      <c r="S57" s="41"/>
      <c r="T57" s="41"/>
      <c r="U57" s="41"/>
      <c r="V57" s="114">
        <f t="shared" si="4"/>
        <v>0</v>
      </c>
      <c r="W57" s="114">
        <f t="shared" si="5"/>
        <v>0</v>
      </c>
      <c r="X57" s="114">
        <f t="shared" si="6"/>
        <v>0</v>
      </c>
      <c r="Y57" s="210"/>
      <c r="Z57" s="210"/>
      <c r="AA57" s="108"/>
      <c r="AB57" s="296"/>
      <c r="AC57" s="296"/>
      <c r="AD57" s="296"/>
      <c r="AE57" s="292"/>
      <c r="AF57" s="292"/>
      <c r="AG57" s="292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f t="shared" si="7"/>
        <v>0</v>
      </c>
      <c r="AR57" s="45">
        <f t="shared" si="7"/>
        <v>0</v>
      </c>
      <c r="AS57" s="45">
        <f t="shared" si="7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 t="s">
        <v>64</v>
      </c>
      <c r="E58" s="80" t="s">
        <v>64</v>
      </c>
      <c r="F58" s="149" t="s">
        <v>64</v>
      </c>
      <c r="G58" s="203">
        <v>7</v>
      </c>
      <c r="H58" s="149">
        <v>0.1245</v>
      </c>
      <c r="I58" s="209">
        <v>183.95599999999999</v>
      </c>
      <c r="J58" s="25">
        <f t="shared" si="1"/>
        <v>7</v>
      </c>
      <c r="K58" s="25">
        <f t="shared" si="2"/>
        <v>0.1245</v>
      </c>
      <c r="L58" s="25">
        <f t="shared" si="3"/>
        <v>183.95599999999999</v>
      </c>
      <c r="M58" s="256">
        <v>1645</v>
      </c>
      <c r="N58" s="257">
        <v>52.8538</v>
      </c>
      <c r="O58" s="269">
        <v>38134.260999999999</v>
      </c>
      <c r="P58" s="213"/>
      <c r="Q58" s="213"/>
      <c r="R58" s="220"/>
      <c r="S58" s="51"/>
      <c r="T58" s="51"/>
      <c r="U58" s="42"/>
      <c r="V58" s="25">
        <f t="shared" si="4"/>
        <v>0</v>
      </c>
      <c r="W58" s="25">
        <f t="shared" si="5"/>
        <v>0</v>
      </c>
      <c r="X58" s="25">
        <f t="shared" si="6"/>
        <v>0</v>
      </c>
      <c r="Y58" s="213">
        <v>249</v>
      </c>
      <c r="Z58" s="213">
        <v>14.119199999999999</v>
      </c>
      <c r="AA58" s="281">
        <v>9870.8070000000007</v>
      </c>
      <c r="AB58" s="293">
        <v>1790</v>
      </c>
      <c r="AC58" s="293">
        <v>52.520299999999999</v>
      </c>
      <c r="AD58" s="298">
        <v>51775.428999999996</v>
      </c>
      <c r="AE58" s="293">
        <v>10</v>
      </c>
      <c r="AF58" s="293">
        <v>0.76100000000000001</v>
      </c>
      <c r="AG58" s="293">
        <v>168.37200000000001</v>
      </c>
      <c r="AH58" s="297"/>
      <c r="AI58" s="297"/>
      <c r="AJ58" s="297"/>
      <c r="AK58" s="297">
        <v>134</v>
      </c>
      <c r="AL58" s="297">
        <v>5.5838999999999999</v>
      </c>
      <c r="AM58" s="297">
        <v>4560.5469999999996</v>
      </c>
      <c r="AN58" s="293">
        <v>68</v>
      </c>
      <c r="AO58" s="293">
        <v>3.4639000000000002</v>
      </c>
      <c r="AP58" s="293">
        <v>6156.9179999999997</v>
      </c>
      <c r="AQ58" s="107">
        <f t="shared" ref="AQ58:AS71" si="8">SUM(J58,M58,V58,Y58,AB58,AE58,AH58,AK58,AN58)</f>
        <v>3903</v>
      </c>
      <c r="AR58" s="107">
        <f t="shared" si="8"/>
        <v>129.42659999999998</v>
      </c>
      <c r="AS58" s="107">
        <f t="shared" si="8"/>
        <v>110850.29000000001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 t="s">
        <v>64</v>
      </c>
      <c r="E59" s="150" t="s">
        <v>64</v>
      </c>
      <c r="F59" s="78" t="s">
        <v>64</v>
      </c>
      <c r="G59" s="145"/>
      <c r="H59" s="78"/>
      <c r="I59" s="208"/>
      <c r="J59" s="94">
        <f t="shared" si="1"/>
        <v>0</v>
      </c>
      <c r="K59" s="94">
        <f t="shared" si="2"/>
        <v>0</v>
      </c>
      <c r="L59" s="94">
        <f t="shared" si="3"/>
        <v>0</v>
      </c>
      <c r="M59" s="205"/>
      <c r="N59" s="76"/>
      <c r="O59" s="259"/>
      <c r="P59" s="167"/>
      <c r="Q59" s="212"/>
      <c r="R59" s="217"/>
      <c r="S59" s="40"/>
      <c r="T59" s="40"/>
      <c r="U59" s="50"/>
      <c r="V59" s="94">
        <f t="shared" si="4"/>
        <v>0</v>
      </c>
      <c r="W59" s="94">
        <f t="shared" si="5"/>
        <v>0</v>
      </c>
      <c r="X59" s="94">
        <f t="shared" si="6"/>
        <v>0</v>
      </c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8"/>
        <v>0</v>
      </c>
      <c r="AR59" s="107">
        <f t="shared" si="8"/>
        <v>0</v>
      </c>
      <c r="AS59" s="107">
        <f t="shared" si="8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 t="s">
        <v>64</v>
      </c>
      <c r="E60" s="79" t="s">
        <v>64</v>
      </c>
      <c r="F60" s="79" t="s">
        <v>64</v>
      </c>
      <c r="G60" s="146"/>
      <c r="H60" s="79"/>
      <c r="I60" s="207"/>
      <c r="J60" s="111">
        <f t="shared" si="1"/>
        <v>0</v>
      </c>
      <c r="K60" s="111">
        <f t="shared" si="2"/>
        <v>0</v>
      </c>
      <c r="L60" s="111">
        <f t="shared" si="3"/>
        <v>0</v>
      </c>
      <c r="M60" s="260">
        <v>78</v>
      </c>
      <c r="N60" s="77">
        <v>1.7318</v>
      </c>
      <c r="O60" s="261">
        <v>2121.7130000000002</v>
      </c>
      <c r="P60" s="210"/>
      <c r="Q60" s="210"/>
      <c r="R60" s="216"/>
      <c r="S60" s="41"/>
      <c r="T60" s="41"/>
      <c r="U60" s="41"/>
      <c r="V60" s="111">
        <f t="shared" si="4"/>
        <v>0</v>
      </c>
      <c r="W60" s="111">
        <f t="shared" si="5"/>
        <v>0</v>
      </c>
      <c r="X60" s="111">
        <f t="shared" si="6"/>
        <v>0</v>
      </c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8"/>
        <v>78</v>
      </c>
      <c r="AR60" s="45">
        <f t="shared" si="8"/>
        <v>1.7318</v>
      </c>
      <c r="AS60" s="45">
        <f t="shared" si="8"/>
        <v>2121.7130000000002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80">
        <v>54</v>
      </c>
      <c r="E61" s="149">
        <v>14.0458</v>
      </c>
      <c r="F61" s="162">
        <v>11992.564067923568</v>
      </c>
      <c r="G61" s="204">
        <v>65</v>
      </c>
      <c r="H61" s="149">
        <v>22.567299999999999</v>
      </c>
      <c r="I61" s="149">
        <v>14793.545</v>
      </c>
      <c r="J61" s="25">
        <f t="shared" si="1"/>
        <v>119</v>
      </c>
      <c r="K61" s="25">
        <f t="shared" si="2"/>
        <v>36.613100000000003</v>
      </c>
      <c r="L61" s="25">
        <f t="shared" si="3"/>
        <v>26786.109067923568</v>
      </c>
      <c r="M61" s="262">
        <v>2079</v>
      </c>
      <c r="N61" s="263">
        <v>1926.3693000000001</v>
      </c>
      <c r="O61" s="258">
        <v>501469.54399999994</v>
      </c>
      <c r="P61" s="171">
        <v>826</v>
      </c>
      <c r="Q61" s="171">
        <v>5343.0054</v>
      </c>
      <c r="R61" s="169">
        <v>815386.76300000004</v>
      </c>
      <c r="S61" s="52"/>
      <c r="T61" s="52"/>
      <c r="U61" s="52"/>
      <c r="V61" s="25">
        <f t="shared" si="4"/>
        <v>826</v>
      </c>
      <c r="W61" s="25">
        <f t="shared" si="5"/>
        <v>5343.0054</v>
      </c>
      <c r="X61" s="25">
        <f t="shared" si="6"/>
        <v>815386.76300000004</v>
      </c>
      <c r="Y61" s="213">
        <f t="shared" ref="Y61:AA61" si="9">SUM(Y6,Y8,Y10,Y12,Y14,Y16,Y18,Y20,Y22,Y24,Y26,Y28,Y30,Y32,Y34,Y36,Y38,Y40,Y42,Y44,Y46,Y48,Y50,Y52,Y54,Y56,Y58,)</f>
        <v>458</v>
      </c>
      <c r="Z61" s="213">
        <f t="shared" si="9"/>
        <v>2522.4899</v>
      </c>
      <c r="AA61" s="281">
        <f t="shared" si="9"/>
        <v>130471.44900000001</v>
      </c>
      <c r="AB61" s="293">
        <f t="shared" ref="AB61:AD61" si="10">SUM(AB6,AB8,AB10,AB12,AB14,AB16,AB18,AB20,AB22,AB24,AB26,AB28,AB30,AB32,AB34,AB36,AB38,AB40,AB42,AB44,AB46,AB48,AB50,AB52,AB54,AB56,AB58,)</f>
        <v>2923</v>
      </c>
      <c r="AC61" s="293">
        <f t="shared" si="10"/>
        <v>273.13640000000004</v>
      </c>
      <c r="AD61" s="293">
        <f t="shared" si="10"/>
        <v>123618.58900000001</v>
      </c>
      <c r="AE61" s="297">
        <f t="shared" ref="AE61:AP61" si="11">SUM(AE6,AE8,AE10,AE12,AE14,AE16,AE18,AE20,AE22,AE24,AE26,AE28,AE30,AE32,AE34,AE36,AE38,AE40,AE42,AE44,AE46,AE48,AE50,AE52,AE54,AE56,AE58,)</f>
        <v>205</v>
      </c>
      <c r="AF61" s="297">
        <f t="shared" si="11"/>
        <v>14.510399999999999</v>
      </c>
      <c r="AG61" s="297">
        <f t="shared" si="11"/>
        <v>12861.539000000001</v>
      </c>
      <c r="AH61" s="293">
        <f t="shared" si="11"/>
        <v>241</v>
      </c>
      <c r="AI61" s="293">
        <f t="shared" si="11"/>
        <v>73.23660000000001</v>
      </c>
      <c r="AJ61" s="293">
        <f t="shared" si="11"/>
        <v>56510.448000000004</v>
      </c>
      <c r="AK61" s="297">
        <f t="shared" si="11"/>
        <v>228</v>
      </c>
      <c r="AL61" s="297">
        <f t="shared" si="11"/>
        <v>10.273399999999999</v>
      </c>
      <c r="AM61" s="297">
        <f t="shared" si="11"/>
        <v>9715.244999999999</v>
      </c>
      <c r="AN61" s="293">
        <f t="shared" si="11"/>
        <v>531</v>
      </c>
      <c r="AO61" s="293">
        <f t="shared" si="11"/>
        <v>56.879970000000007</v>
      </c>
      <c r="AP61" s="293">
        <f t="shared" si="11"/>
        <v>48677.154999999999</v>
      </c>
      <c r="AQ61" s="107">
        <f t="shared" si="8"/>
        <v>7610</v>
      </c>
      <c r="AR61" s="107">
        <f t="shared" si="8"/>
        <v>10256.514469999998</v>
      </c>
      <c r="AS61" s="107">
        <f t="shared" si="8"/>
        <v>1725496.8410679237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50"/>
      <c r="E62" s="78"/>
      <c r="F62" s="150"/>
      <c r="G62" s="145"/>
      <c r="H62" s="78"/>
      <c r="I62" s="78"/>
      <c r="J62" s="94">
        <f t="shared" si="1"/>
        <v>0</v>
      </c>
      <c r="K62" s="94">
        <f t="shared" si="2"/>
        <v>0</v>
      </c>
      <c r="L62" s="94">
        <f t="shared" si="3"/>
        <v>0</v>
      </c>
      <c r="M62" s="205"/>
      <c r="N62" s="76"/>
      <c r="O62" s="259"/>
      <c r="P62" s="20"/>
      <c r="Q62" s="20"/>
      <c r="R62" s="132"/>
      <c r="S62" s="43"/>
      <c r="T62" s="43"/>
      <c r="U62" s="43"/>
      <c r="V62" s="94">
        <f t="shared" si="4"/>
        <v>0</v>
      </c>
      <c r="W62" s="94">
        <f t="shared" si="5"/>
        <v>0</v>
      </c>
      <c r="X62" s="94">
        <f t="shared" si="6"/>
        <v>0</v>
      </c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8"/>
        <v>0</v>
      </c>
      <c r="AR62" s="107">
        <f t="shared" si="8"/>
        <v>0</v>
      </c>
      <c r="AS62" s="107">
        <f t="shared" si="8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39</v>
      </c>
      <c r="E63" s="79">
        <v>1602.82</v>
      </c>
      <c r="F63" s="161">
        <v>413377.86198373121</v>
      </c>
      <c r="G63" s="146">
        <v>25</v>
      </c>
      <c r="H63" s="79">
        <v>317.29739999999998</v>
      </c>
      <c r="I63" s="79">
        <v>248698.08600000001</v>
      </c>
      <c r="J63" s="111">
        <f t="shared" si="1"/>
        <v>64</v>
      </c>
      <c r="K63" s="111">
        <f t="shared" si="2"/>
        <v>1920.1173999999999</v>
      </c>
      <c r="L63" s="111">
        <f t="shared" si="3"/>
        <v>662075.94798373128</v>
      </c>
      <c r="M63" s="260">
        <v>162</v>
      </c>
      <c r="N63" s="77">
        <v>4400.8960999999999</v>
      </c>
      <c r="O63" s="261">
        <v>452960.34700000001</v>
      </c>
      <c r="P63" s="23">
        <v>49</v>
      </c>
      <c r="Q63" s="23">
        <v>9502.5669999999991</v>
      </c>
      <c r="R63" s="156">
        <v>854072.40300000005</v>
      </c>
      <c r="S63" s="44"/>
      <c r="T63" s="44"/>
      <c r="U63" s="44"/>
      <c r="V63" s="111">
        <f t="shared" si="4"/>
        <v>49</v>
      </c>
      <c r="W63" s="111">
        <f t="shared" si="5"/>
        <v>9502.5669999999991</v>
      </c>
      <c r="X63" s="111">
        <f t="shared" si="6"/>
        <v>854072.40300000005</v>
      </c>
      <c r="Y63" s="210">
        <f t="shared" ref="Y63:AA63" si="12">SUM(Y7,Y9,Y11,Y13,Y15,Y17,Y19,Y21,Y23,Y25,Y27,Y29,Y31,Y33,Y35,Y37,Y39,Y41,Y43,Y45,Y47,Y49,Y51,Y53,Y55,Y57,Y60,)</f>
        <v>26</v>
      </c>
      <c r="Z63" s="210">
        <f t="shared" si="12"/>
        <v>439.62900000000002</v>
      </c>
      <c r="AA63" s="108">
        <f t="shared" si="12"/>
        <v>33952.739000000001</v>
      </c>
      <c r="AB63" s="292">
        <f t="shared" ref="AB63:AD63" si="13">SUM(AB7,AB9,AB11,AB13,AB15,AB17,AB19,AB21,AB23,AB25,AB27,AB29,AB31,AB33,AB35,AB37,AB39,AB41,AB43,AB45,AB47,AB49,AB51,AB53,AB55,AB57,AB60,)</f>
        <v>0</v>
      </c>
      <c r="AC63" s="292">
        <f t="shared" si="13"/>
        <v>0</v>
      </c>
      <c r="AD63" s="292">
        <f t="shared" si="13"/>
        <v>0</v>
      </c>
      <c r="AE63" s="292">
        <f t="shared" ref="AE63:AP63" si="14">SUM(AE7,AE9,AE11,AE13,AE15,AE17,AE19,AE21,AE23,AE25,AE27,AE29,AE31,AE33,AE35,AE37,AE39,AE41,AE43,AE45,AE47,AE49,AE51,AE53,AE55,AE57,AE60,)</f>
        <v>0</v>
      </c>
      <c r="AF63" s="292">
        <f t="shared" si="14"/>
        <v>0</v>
      </c>
      <c r="AG63" s="292">
        <f t="shared" si="14"/>
        <v>0</v>
      </c>
      <c r="AH63" s="292">
        <f t="shared" si="14"/>
        <v>0</v>
      </c>
      <c r="AI63" s="292">
        <f t="shared" si="14"/>
        <v>0</v>
      </c>
      <c r="AJ63" s="292">
        <f t="shared" si="14"/>
        <v>0</v>
      </c>
      <c r="AK63" s="292">
        <f t="shared" si="14"/>
        <v>0</v>
      </c>
      <c r="AL63" s="292">
        <f t="shared" si="14"/>
        <v>0</v>
      </c>
      <c r="AM63" s="292">
        <f t="shared" si="14"/>
        <v>0</v>
      </c>
      <c r="AN63" s="292">
        <f t="shared" si="14"/>
        <v>0</v>
      </c>
      <c r="AO63" s="292">
        <f t="shared" si="14"/>
        <v>0</v>
      </c>
      <c r="AP63" s="292">
        <f t="shared" si="14"/>
        <v>0</v>
      </c>
      <c r="AQ63" s="45">
        <f t="shared" si="8"/>
        <v>301</v>
      </c>
      <c r="AR63" s="45">
        <f t="shared" si="8"/>
        <v>16263.209500000001</v>
      </c>
      <c r="AS63" s="45">
        <f t="shared" si="8"/>
        <v>2003061.4369837316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 t="s">
        <v>64</v>
      </c>
      <c r="E64" s="78" t="s">
        <v>64</v>
      </c>
      <c r="F64" s="78" t="s">
        <v>64</v>
      </c>
      <c r="G64" s="145">
        <v>134</v>
      </c>
      <c r="H64" s="78">
        <v>438.4348</v>
      </c>
      <c r="I64" s="78">
        <v>200567.823</v>
      </c>
      <c r="J64" s="25">
        <f t="shared" si="1"/>
        <v>134</v>
      </c>
      <c r="K64" s="25">
        <f t="shared" si="2"/>
        <v>438.4348</v>
      </c>
      <c r="L64" s="25">
        <f t="shared" si="3"/>
        <v>200567.823</v>
      </c>
      <c r="M64" s="205">
        <v>948</v>
      </c>
      <c r="N64" s="76">
        <v>62.201999999999998</v>
      </c>
      <c r="O64" s="259">
        <v>72486.718999999997</v>
      </c>
      <c r="P64" s="20">
        <v>3144</v>
      </c>
      <c r="Q64" s="20">
        <v>298.58260000000001</v>
      </c>
      <c r="R64" s="132">
        <v>233896.75200000001</v>
      </c>
      <c r="S64" s="110"/>
      <c r="T64" s="40"/>
      <c r="U64" s="40"/>
      <c r="V64" s="25">
        <f t="shared" si="4"/>
        <v>3144</v>
      </c>
      <c r="W64" s="25">
        <f t="shared" si="5"/>
        <v>298.58260000000001</v>
      </c>
      <c r="X64" s="25">
        <f t="shared" si="6"/>
        <v>233896.75200000001</v>
      </c>
      <c r="Y64" s="167">
        <v>53</v>
      </c>
      <c r="Z64" s="167">
        <v>457.53899999999999</v>
      </c>
      <c r="AA64" s="107">
        <v>46199.754999999997</v>
      </c>
      <c r="AB64" s="291">
        <v>12</v>
      </c>
      <c r="AC64" s="291">
        <v>0.16700000000000001</v>
      </c>
      <c r="AD64" s="291">
        <v>161.05500000000001</v>
      </c>
      <c r="AE64" s="291"/>
      <c r="AF64" s="291"/>
      <c r="AG64" s="291"/>
      <c r="AH64" s="291">
        <v>1</v>
      </c>
      <c r="AI64" s="291">
        <v>0.23899999999999999</v>
      </c>
      <c r="AJ64" s="291">
        <v>39.636000000000003</v>
      </c>
      <c r="AK64" s="291"/>
      <c r="AL64" s="291"/>
      <c r="AM64" s="291"/>
      <c r="AN64" s="291"/>
      <c r="AO64" s="291"/>
      <c r="AP64" s="291"/>
      <c r="AQ64" s="107">
        <f t="shared" si="8"/>
        <v>4292</v>
      </c>
      <c r="AR64" s="107">
        <f t="shared" si="8"/>
        <v>1257.1643999999999</v>
      </c>
      <c r="AS64" s="107">
        <f t="shared" si="8"/>
        <v>553351.74000000011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348</v>
      </c>
      <c r="E65" s="79">
        <v>36.583419999999997</v>
      </c>
      <c r="F65" s="161">
        <v>51296.111948345162</v>
      </c>
      <c r="G65" s="146">
        <v>93</v>
      </c>
      <c r="H65" s="79">
        <v>12.8924</v>
      </c>
      <c r="I65" s="79">
        <v>24033.123</v>
      </c>
      <c r="J65" s="114">
        <f t="shared" si="1"/>
        <v>441</v>
      </c>
      <c r="K65" s="114">
        <f t="shared" si="2"/>
        <v>49.475819999999999</v>
      </c>
      <c r="L65" s="114">
        <f t="shared" si="3"/>
        <v>75329.234948345169</v>
      </c>
      <c r="M65" s="77">
        <v>16</v>
      </c>
      <c r="N65" s="77">
        <v>0.58409999999999995</v>
      </c>
      <c r="O65" s="261">
        <v>561.00800000000004</v>
      </c>
      <c r="P65" s="23">
        <v>11</v>
      </c>
      <c r="Q65" s="23">
        <v>11.5716</v>
      </c>
      <c r="R65" s="156">
        <v>4545.3209999999999</v>
      </c>
      <c r="S65" s="41"/>
      <c r="T65" s="41"/>
      <c r="U65" s="41"/>
      <c r="V65" s="114">
        <f t="shared" si="4"/>
        <v>11</v>
      </c>
      <c r="W65" s="114">
        <f t="shared" si="5"/>
        <v>11.5716</v>
      </c>
      <c r="X65" s="114">
        <f t="shared" si="6"/>
        <v>4545.3209999999999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8"/>
        <v>468</v>
      </c>
      <c r="AR65" s="45">
        <f t="shared" si="8"/>
        <v>61.631519999999995</v>
      </c>
      <c r="AS65" s="45">
        <f t="shared" si="8"/>
        <v>80435.563948345167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145"/>
      <c r="H66" s="78"/>
      <c r="I66" s="78"/>
      <c r="J66" s="25">
        <f t="shared" si="1"/>
        <v>0</v>
      </c>
      <c r="K66" s="25">
        <f t="shared" si="2"/>
        <v>0</v>
      </c>
      <c r="L66" s="25">
        <f t="shared" si="3"/>
        <v>0</v>
      </c>
      <c r="M66" s="76"/>
      <c r="N66" s="76"/>
      <c r="O66" s="259"/>
      <c r="P66" s="20"/>
      <c r="Q66" s="20"/>
      <c r="R66" s="132"/>
      <c r="S66" s="110"/>
      <c r="T66" s="40"/>
      <c r="U66" s="40"/>
      <c r="V66" s="25">
        <f t="shared" si="4"/>
        <v>0</v>
      </c>
      <c r="W66" s="25">
        <f t="shared" si="5"/>
        <v>0</v>
      </c>
      <c r="X66" s="25">
        <f t="shared" si="6"/>
        <v>0</v>
      </c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8"/>
        <v>0</v>
      </c>
      <c r="AR66" s="107">
        <f t="shared" si="8"/>
        <v>0</v>
      </c>
      <c r="AS66" s="107">
        <f t="shared" si="8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146"/>
      <c r="H67" s="79"/>
      <c r="I67" s="79"/>
      <c r="J67" s="114">
        <f t="shared" si="1"/>
        <v>0</v>
      </c>
      <c r="K67" s="114">
        <f t="shared" si="2"/>
        <v>0</v>
      </c>
      <c r="L67" s="114">
        <f t="shared" si="3"/>
        <v>0</v>
      </c>
      <c r="M67" s="77"/>
      <c r="N67" s="77"/>
      <c r="O67" s="255"/>
      <c r="P67" s="23"/>
      <c r="Q67" s="23"/>
      <c r="R67" s="156"/>
      <c r="S67" s="41"/>
      <c r="T67" s="41"/>
      <c r="U67" s="41"/>
      <c r="V67" s="114">
        <f t="shared" si="4"/>
        <v>0</v>
      </c>
      <c r="W67" s="114">
        <f t="shared" si="5"/>
        <v>0</v>
      </c>
      <c r="X67" s="114">
        <f t="shared" si="6"/>
        <v>0</v>
      </c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8"/>
        <v>0</v>
      </c>
      <c r="AR67" s="45">
        <f t="shared" si="8"/>
        <v>0</v>
      </c>
      <c r="AS67" s="45">
        <f t="shared" si="8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54</v>
      </c>
      <c r="E68" s="20">
        <v>14.0458</v>
      </c>
      <c r="F68" s="25">
        <v>11992.564067923568</v>
      </c>
      <c r="G68" s="151">
        <v>199</v>
      </c>
      <c r="H68" s="20">
        <v>461.00209999999998</v>
      </c>
      <c r="I68" s="20">
        <v>215361.36800000002</v>
      </c>
      <c r="J68" s="25">
        <f t="shared" si="1"/>
        <v>253</v>
      </c>
      <c r="K68" s="25">
        <f t="shared" si="2"/>
        <v>475.04789999999997</v>
      </c>
      <c r="L68" s="25">
        <f t="shared" si="3"/>
        <v>227353.9320679236</v>
      </c>
      <c r="M68" s="151">
        <v>3027</v>
      </c>
      <c r="N68" s="20">
        <v>1988.5713000000001</v>
      </c>
      <c r="O68" s="20">
        <v>573956.26299999992</v>
      </c>
      <c r="P68" s="20">
        <v>3970</v>
      </c>
      <c r="Q68" s="20">
        <v>5641.5879999999997</v>
      </c>
      <c r="R68" s="132">
        <v>1049283.5150000001</v>
      </c>
      <c r="S68" s="25"/>
      <c r="T68" s="25"/>
      <c r="U68" s="25"/>
      <c r="V68" s="25">
        <f t="shared" si="4"/>
        <v>3970</v>
      </c>
      <c r="W68" s="25">
        <f t="shared" si="5"/>
        <v>5641.5879999999997</v>
      </c>
      <c r="X68" s="25">
        <f t="shared" si="6"/>
        <v>1049283.5150000001</v>
      </c>
      <c r="Y68" s="167">
        <f t="shared" ref="Y68:AA68" si="15">SUM(Y61,Y64,Y66)</f>
        <v>511</v>
      </c>
      <c r="Z68" s="167">
        <f t="shared" si="15"/>
        <v>2980.0289000000002</v>
      </c>
      <c r="AA68" s="107">
        <f t="shared" si="15"/>
        <v>176671.204</v>
      </c>
      <c r="AB68" s="291">
        <f t="shared" ref="AB68:AP68" si="16">SUM(AB61,AB64,AB66)</f>
        <v>2935</v>
      </c>
      <c r="AC68" s="291">
        <f t="shared" si="16"/>
        <v>273.30340000000001</v>
      </c>
      <c r="AD68" s="291">
        <f t="shared" si="16"/>
        <v>123779.644</v>
      </c>
      <c r="AE68" s="291">
        <f t="shared" si="16"/>
        <v>205</v>
      </c>
      <c r="AF68" s="291">
        <f t="shared" si="16"/>
        <v>14.510399999999999</v>
      </c>
      <c r="AG68" s="291">
        <f t="shared" si="16"/>
        <v>12861.539000000001</v>
      </c>
      <c r="AH68" s="291">
        <f t="shared" si="16"/>
        <v>242</v>
      </c>
      <c r="AI68" s="291">
        <f t="shared" si="16"/>
        <v>73.475600000000014</v>
      </c>
      <c r="AJ68" s="291">
        <f t="shared" si="16"/>
        <v>56550.084000000003</v>
      </c>
      <c r="AK68" s="291">
        <f t="shared" si="16"/>
        <v>228</v>
      </c>
      <c r="AL68" s="291">
        <f t="shared" si="16"/>
        <v>10.273399999999999</v>
      </c>
      <c r="AM68" s="291">
        <f t="shared" si="16"/>
        <v>9715.244999999999</v>
      </c>
      <c r="AN68" s="291">
        <f t="shared" si="16"/>
        <v>531</v>
      </c>
      <c r="AO68" s="291">
        <f t="shared" si="16"/>
        <v>56.879970000000007</v>
      </c>
      <c r="AP68" s="291">
        <f t="shared" si="16"/>
        <v>48677.154999999999</v>
      </c>
      <c r="AQ68" s="107">
        <f t="shared" si="8"/>
        <v>11902</v>
      </c>
      <c r="AR68" s="107">
        <f t="shared" si="8"/>
        <v>11513.67887</v>
      </c>
      <c r="AS68" s="107">
        <f t="shared" si="8"/>
        <v>2278848.581067923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387</v>
      </c>
      <c r="E69" s="23">
        <v>1639.4034199999999</v>
      </c>
      <c r="F69" s="24">
        <v>464673.97393207636</v>
      </c>
      <c r="G69" s="23">
        <v>118</v>
      </c>
      <c r="H69" s="23">
        <v>330.18979999999999</v>
      </c>
      <c r="I69" s="156">
        <v>272731.20900000003</v>
      </c>
      <c r="J69" s="114">
        <f t="shared" si="1"/>
        <v>505</v>
      </c>
      <c r="K69" s="114">
        <f t="shared" si="2"/>
        <v>1969.5932199999997</v>
      </c>
      <c r="L69" s="114">
        <f t="shared" si="3"/>
        <v>737405.18293207639</v>
      </c>
      <c r="M69" s="23">
        <v>178</v>
      </c>
      <c r="N69" s="23">
        <v>4401.4802</v>
      </c>
      <c r="O69" s="156">
        <v>453521.35499999998</v>
      </c>
      <c r="P69" s="23">
        <v>60</v>
      </c>
      <c r="Q69" s="23">
        <v>9514.1385999999984</v>
      </c>
      <c r="R69" s="156">
        <v>858617.72400000005</v>
      </c>
      <c r="S69" s="24"/>
      <c r="T69" s="24"/>
      <c r="U69" s="24"/>
      <c r="V69" s="114">
        <f t="shared" si="4"/>
        <v>60</v>
      </c>
      <c r="W69" s="114">
        <f t="shared" si="5"/>
        <v>9514.1385999999984</v>
      </c>
      <c r="X69" s="114">
        <f t="shared" si="6"/>
        <v>858617.72400000005</v>
      </c>
      <c r="Y69" s="210">
        <f t="shared" ref="Y69:AA69" si="17">SUM(Y63,Y65,Y67)</f>
        <v>26</v>
      </c>
      <c r="Z69" s="210">
        <f t="shared" si="17"/>
        <v>439.62900000000002</v>
      </c>
      <c r="AA69" s="108">
        <f t="shared" si="17"/>
        <v>33952.739000000001</v>
      </c>
      <c r="AB69" s="292">
        <f t="shared" ref="AB69:AP69" si="18">SUM(AB63,AB65,AB67)</f>
        <v>0</v>
      </c>
      <c r="AC69" s="292">
        <f t="shared" si="18"/>
        <v>0</v>
      </c>
      <c r="AD69" s="292">
        <f t="shared" si="18"/>
        <v>0</v>
      </c>
      <c r="AE69" s="292">
        <f t="shared" si="18"/>
        <v>0</v>
      </c>
      <c r="AF69" s="292">
        <f t="shared" si="18"/>
        <v>0</v>
      </c>
      <c r="AG69" s="292">
        <f t="shared" si="18"/>
        <v>0</v>
      </c>
      <c r="AH69" s="292">
        <f t="shared" si="18"/>
        <v>0</v>
      </c>
      <c r="AI69" s="292">
        <f t="shared" si="18"/>
        <v>0</v>
      </c>
      <c r="AJ69" s="292">
        <f t="shared" si="18"/>
        <v>0</v>
      </c>
      <c r="AK69" s="292">
        <f t="shared" si="18"/>
        <v>0</v>
      </c>
      <c r="AL69" s="292">
        <f t="shared" si="18"/>
        <v>0</v>
      </c>
      <c r="AM69" s="292">
        <f t="shared" si="18"/>
        <v>0</v>
      </c>
      <c r="AN69" s="292">
        <f t="shared" si="18"/>
        <v>0</v>
      </c>
      <c r="AO69" s="292">
        <f t="shared" si="18"/>
        <v>0</v>
      </c>
      <c r="AP69" s="292">
        <f t="shared" si="18"/>
        <v>0</v>
      </c>
      <c r="AQ69" s="45">
        <f t="shared" si="8"/>
        <v>769</v>
      </c>
      <c r="AR69" s="45">
        <f t="shared" si="8"/>
        <v>16324.84102</v>
      </c>
      <c r="AS69" s="45">
        <f t="shared" si="8"/>
        <v>2083497.0009320765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133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8"/>
        <v>0</v>
      </c>
      <c r="AR70" s="47">
        <f t="shared" si="8"/>
        <v>0</v>
      </c>
      <c r="AS70" s="47">
        <f t="shared" si="8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f t="shared" ref="D71:I71" si="19">D68+D69</f>
        <v>441</v>
      </c>
      <c r="E71" s="36">
        <f t="shared" si="19"/>
        <v>1653.44922</v>
      </c>
      <c r="F71" s="37">
        <f t="shared" si="19"/>
        <v>476666.53799999994</v>
      </c>
      <c r="G71" s="36">
        <f t="shared" si="19"/>
        <v>317</v>
      </c>
      <c r="H71" s="36">
        <f t="shared" si="19"/>
        <v>791.19190000000003</v>
      </c>
      <c r="I71" s="36">
        <f t="shared" si="19"/>
        <v>488092.57700000005</v>
      </c>
      <c r="J71" s="115">
        <f t="shared" ref="J71:L71" si="20">SUM(D71,G71)</f>
        <v>758</v>
      </c>
      <c r="K71" s="115">
        <f t="shared" si="20"/>
        <v>2444.6411200000002</v>
      </c>
      <c r="L71" s="115">
        <f t="shared" si="20"/>
        <v>964759.11499999999</v>
      </c>
      <c r="M71" s="36">
        <f t="shared" ref="M71:R71" si="21">M68+M69</f>
        <v>3205</v>
      </c>
      <c r="N71" s="36">
        <f t="shared" si="21"/>
        <v>6390.0514999999996</v>
      </c>
      <c r="O71" s="36">
        <f t="shared" si="21"/>
        <v>1027477.6179999999</v>
      </c>
      <c r="P71" s="36">
        <f t="shared" si="21"/>
        <v>4030</v>
      </c>
      <c r="Q71" s="36">
        <f t="shared" si="21"/>
        <v>15155.726599999998</v>
      </c>
      <c r="R71" s="133">
        <f t="shared" si="21"/>
        <v>1907901.2390000001</v>
      </c>
      <c r="S71" s="37"/>
      <c r="T71" s="37"/>
      <c r="U71" s="37"/>
      <c r="V71" s="115">
        <f t="shared" ref="V71:X71" si="22">SUM(P71,S71)</f>
        <v>4030</v>
      </c>
      <c r="W71" s="115">
        <f t="shared" si="22"/>
        <v>15155.726599999998</v>
      </c>
      <c r="X71" s="115">
        <f t="shared" si="22"/>
        <v>1907901.2390000001</v>
      </c>
      <c r="Y71" s="214">
        <f t="shared" ref="Y71:AA71" si="23">Y68+Y69</f>
        <v>537</v>
      </c>
      <c r="Z71" s="36">
        <f t="shared" si="23"/>
        <v>3419.6579000000002</v>
      </c>
      <c r="AA71" s="37">
        <f t="shared" si="23"/>
        <v>210623.943</v>
      </c>
      <c r="AB71" s="294">
        <f t="shared" ref="AB71:AP71" si="24">SUM(AB68,AB69)</f>
        <v>2935</v>
      </c>
      <c r="AC71" s="294">
        <f t="shared" si="24"/>
        <v>273.30340000000001</v>
      </c>
      <c r="AD71" s="294">
        <f t="shared" si="24"/>
        <v>123779.644</v>
      </c>
      <c r="AE71" s="294">
        <f t="shared" si="24"/>
        <v>205</v>
      </c>
      <c r="AF71" s="294">
        <f t="shared" si="24"/>
        <v>14.510399999999999</v>
      </c>
      <c r="AG71" s="294">
        <f t="shared" si="24"/>
        <v>12861.539000000001</v>
      </c>
      <c r="AH71" s="294">
        <f t="shared" si="24"/>
        <v>242</v>
      </c>
      <c r="AI71" s="294">
        <f t="shared" si="24"/>
        <v>73.475600000000014</v>
      </c>
      <c r="AJ71" s="294">
        <f t="shared" si="24"/>
        <v>56550.084000000003</v>
      </c>
      <c r="AK71" s="294">
        <f t="shared" si="24"/>
        <v>228</v>
      </c>
      <c r="AL71" s="294">
        <f t="shared" si="24"/>
        <v>10.273399999999999</v>
      </c>
      <c r="AM71" s="294">
        <f t="shared" si="24"/>
        <v>9715.244999999999</v>
      </c>
      <c r="AN71" s="294">
        <f t="shared" si="24"/>
        <v>531</v>
      </c>
      <c r="AO71" s="294">
        <f t="shared" si="24"/>
        <v>56.879970000000007</v>
      </c>
      <c r="AP71" s="294">
        <f t="shared" si="24"/>
        <v>48677.154999999999</v>
      </c>
      <c r="AQ71" s="46">
        <f t="shared" si="8"/>
        <v>12671</v>
      </c>
      <c r="AR71" s="46">
        <f t="shared" si="8"/>
        <v>27838.519889999996</v>
      </c>
      <c r="AS71" s="46">
        <f t="shared" si="8"/>
        <v>4362345.5820000004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85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6"/>
      <c r="E74" s="86"/>
      <c r="F74" s="85"/>
      <c r="G74" s="86"/>
      <c r="H74" s="86"/>
      <c r="I74" s="85"/>
      <c r="M74" s="39"/>
      <c r="N74" s="39"/>
      <c r="P74" s="39"/>
      <c r="Q74" s="39"/>
      <c r="Y74" s="39"/>
      <c r="Z74" s="39"/>
    </row>
    <row r="75" spans="1:49">
      <c r="D75" s="86"/>
      <c r="E75" s="86"/>
      <c r="F75" s="85"/>
      <c r="G75" s="86"/>
      <c r="H75" s="86"/>
      <c r="I75" s="85"/>
      <c r="M75" s="39"/>
      <c r="N75" s="39"/>
      <c r="P75" s="39"/>
      <c r="Q75" s="39"/>
      <c r="Y75" s="39"/>
      <c r="Z75" s="39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view="pageBreakPreview" zoomScale="50" zoomScaleNormal="50" zoomScaleSheetLayoutView="50" workbookViewId="0">
      <pane xSplit="3" ySplit="5" topLeftCell="AM60" activePane="bottomRight" state="frozen"/>
      <selection pane="topRight" activeCell="D1" sqref="D1"/>
      <selection pane="bottomLeft" activeCell="A6" sqref="A6"/>
      <selection pane="bottomRight" activeCell="AO78" sqref="AO7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1" customWidth="1"/>
    <col min="32" max="32" width="22.625" style="1" customWidth="1"/>
    <col min="33" max="33" width="25.625" style="1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1" customWidth="1"/>
    <col min="38" max="38" width="22.625" style="1" customWidth="1"/>
    <col min="39" max="39" width="25.625" style="1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１月</v>
      </c>
      <c r="AC2" s="65"/>
      <c r="AD2" s="65"/>
      <c r="AE2" s="5"/>
      <c r="AF2" s="5"/>
      <c r="AG2" s="5"/>
      <c r="AH2" s="65"/>
      <c r="AI2" s="65"/>
      <c r="AJ2" s="65"/>
      <c r="AK2" s="5"/>
      <c r="AL2" s="5"/>
      <c r="AM2" s="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5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20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20" t="s">
        <v>15</v>
      </c>
      <c r="AF4" s="120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20" t="s">
        <v>15</v>
      </c>
      <c r="AL4" s="120" t="s">
        <v>16</v>
      </c>
      <c r="AM4" s="12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8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21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21" t="s">
        <v>18</v>
      </c>
      <c r="AF5" s="121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21" t="s">
        <v>18</v>
      </c>
      <c r="AL5" s="121" t="s">
        <v>19</v>
      </c>
      <c r="AM5" s="12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19" t="s">
        <v>21</v>
      </c>
      <c r="B6" s="325" t="s">
        <v>22</v>
      </c>
      <c r="C6" s="99" t="s">
        <v>23</v>
      </c>
      <c r="D6" s="167" t="s">
        <v>64</v>
      </c>
      <c r="E6" s="167" t="s">
        <v>64</v>
      </c>
      <c r="F6" s="167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/>
      <c r="W6" s="25"/>
      <c r="X6" s="25"/>
      <c r="Y6" s="167"/>
      <c r="Z6" s="167"/>
      <c r="AA6" s="107"/>
      <c r="AB6" s="291"/>
      <c r="AC6" s="291"/>
      <c r="AD6" s="291"/>
      <c r="AE6" s="295"/>
      <c r="AF6" s="295"/>
      <c r="AG6" s="295"/>
      <c r="AH6" s="291"/>
      <c r="AI6" s="291"/>
      <c r="AJ6" s="291"/>
      <c r="AK6" s="295"/>
      <c r="AL6" s="295"/>
      <c r="AM6" s="295"/>
      <c r="AN6" s="291"/>
      <c r="AO6" s="291"/>
      <c r="AP6" s="291"/>
      <c r="AQ6" s="107">
        <f>SUM(J6,M6,V6,Y6,AB6,AE6,AH6,AK6,AN6)</f>
        <v>0</v>
      </c>
      <c r="AR6" s="107">
        <f t="shared" ref="AR6:AS21" si="0">SUM(K6,N6,W6,Z6,AC6,AF6,AI6,AL6,AO6)</f>
        <v>0</v>
      </c>
      <c r="AS6" s="107">
        <f t="shared" si="0"/>
        <v>0</v>
      </c>
      <c r="AT6" s="32" t="s">
        <v>23</v>
      </c>
      <c r="AU6" s="327" t="s">
        <v>22</v>
      </c>
      <c r="AV6" s="21" t="s">
        <v>21</v>
      </c>
      <c r="AW6" s="12"/>
    </row>
    <row r="7" spans="1:49" ht="24" customHeight="1">
      <c r="A7" s="19"/>
      <c r="B7" s="326"/>
      <c r="C7" s="100" t="s">
        <v>24</v>
      </c>
      <c r="D7" s="23" t="s">
        <v>64</v>
      </c>
      <c r="E7" s="23" t="s">
        <v>64</v>
      </c>
      <c r="F7" s="23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/>
      <c r="W7" s="114"/>
      <c r="X7" s="114"/>
      <c r="Y7" s="210"/>
      <c r="Z7" s="210"/>
      <c r="AA7" s="108"/>
      <c r="AB7" s="292"/>
      <c r="AC7" s="292"/>
      <c r="AD7" s="292"/>
      <c r="AE7" s="296"/>
      <c r="AF7" s="296"/>
      <c r="AG7" s="296"/>
      <c r="AH7" s="292"/>
      <c r="AI7" s="292"/>
      <c r="AJ7" s="292"/>
      <c r="AK7" s="296"/>
      <c r="AL7" s="296"/>
      <c r="AM7" s="296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0"/>
        <v>0</v>
      </c>
      <c r="AT7" s="61" t="s">
        <v>24</v>
      </c>
      <c r="AU7" s="328"/>
      <c r="AV7" s="21"/>
      <c r="AW7" s="12"/>
    </row>
    <row r="8" spans="1:49" ht="24" customHeight="1">
      <c r="A8" s="19" t="s">
        <v>25</v>
      </c>
      <c r="B8" s="325" t="s">
        <v>26</v>
      </c>
      <c r="C8" s="101" t="s">
        <v>23</v>
      </c>
      <c r="D8" s="20" t="s">
        <v>64</v>
      </c>
      <c r="E8" s="20" t="s">
        <v>64</v>
      </c>
      <c r="F8" s="20" t="s">
        <v>64</v>
      </c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167"/>
      <c r="P8" s="167">
        <v>7</v>
      </c>
      <c r="Q8" s="167">
        <v>1417.877</v>
      </c>
      <c r="R8" s="167">
        <v>107149.723</v>
      </c>
      <c r="S8" s="25"/>
      <c r="T8" s="25"/>
      <c r="U8" s="25"/>
      <c r="V8" s="25">
        <v>7</v>
      </c>
      <c r="W8" s="25">
        <v>1417.877</v>
      </c>
      <c r="X8" s="25">
        <v>107149.723</v>
      </c>
      <c r="Y8" s="167"/>
      <c r="Z8" s="167"/>
      <c r="AA8" s="107"/>
      <c r="AB8" s="291"/>
      <c r="AC8" s="291"/>
      <c r="AD8" s="291"/>
      <c r="AE8" s="295"/>
      <c r="AF8" s="295"/>
      <c r="AG8" s="295"/>
      <c r="AH8" s="291"/>
      <c r="AI8" s="291"/>
      <c r="AJ8" s="291"/>
      <c r="AK8" s="295"/>
      <c r="AL8" s="295"/>
      <c r="AM8" s="295"/>
      <c r="AN8" s="291"/>
      <c r="AO8" s="291"/>
      <c r="AP8" s="291"/>
      <c r="AQ8" s="107">
        <f t="shared" ref="AQ8:AS57" si="1">SUM(J8,M8,V8,Y8,AB8,AE8,AH8,AK8,AN8)</f>
        <v>7</v>
      </c>
      <c r="AR8" s="107">
        <f t="shared" si="1"/>
        <v>1417.877</v>
      </c>
      <c r="AS8" s="107">
        <f t="shared" si="0"/>
        <v>107149.723</v>
      </c>
      <c r="AT8" s="32" t="s">
        <v>23</v>
      </c>
      <c r="AU8" s="327" t="s">
        <v>26</v>
      </c>
      <c r="AV8" s="21" t="s">
        <v>25</v>
      </c>
      <c r="AW8" s="12"/>
    </row>
    <row r="9" spans="1:49" ht="24" customHeight="1">
      <c r="A9" s="19"/>
      <c r="B9" s="326"/>
      <c r="C9" s="100" t="s">
        <v>24</v>
      </c>
      <c r="D9" s="23">
        <v>6</v>
      </c>
      <c r="E9" s="23">
        <v>875.67899999999997</v>
      </c>
      <c r="F9" s="23">
        <v>76498.463181381667</v>
      </c>
      <c r="G9" s="23"/>
      <c r="H9" s="23"/>
      <c r="I9" s="23"/>
      <c r="J9" s="114">
        <v>6</v>
      </c>
      <c r="K9" s="114">
        <v>875.67899999999997</v>
      </c>
      <c r="L9" s="114">
        <v>76498.463181381667</v>
      </c>
      <c r="M9" s="210">
        <v>8</v>
      </c>
      <c r="N9" s="210">
        <v>1854.761</v>
      </c>
      <c r="O9" s="210">
        <v>171774.65900000001</v>
      </c>
      <c r="P9" s="210">
        <v>29</v>
      </c>
      <c r="Q9" s="210">
        <v>5677.067</v>
      </c>
      <c r="R9" s="210">
        <v>451914.71500000003</v>
      </c>
      <c r="S9" s="24"/>
      <c r="T9" s="24"/>
      <c r="U9" s="24"/>
      <c r="V9" s="114">
        <v>29</v>
      </c>
      <c r="W9" s="114">
        <v>5677.067</v>
      </c>
      <c r="X9" s="114">
        <v>451914.71500000003</v>
      </c>
      <c r="Y9" s="210"/>
      <c r="Z9" s="210"/>
      <c r="AA9" s="108"/>
      <c r="AB9" s="292"/>
      <c r="AC9" s="292"/>
      <c r="AD9" s="292"/>
      <c r="AE9" s="296"/>
      <c r="AF9" s="296"/>
      <c r="AG9" s="296"/>
      <c r="AH9" s="292"/>
      <c r="AI9" s="292"/>
      <c r="AJ9" s="292"/>
      <c r="AK9" s="296"/>
      <c r="AL9" s="296"/>
      <c r="AM9" s="296"/>
      <c r="AN9" s="292"/>
      <c r="AO9" s="292"/>
      <c r="AP9" s="292"/>
      <c r="AQ9" s="45">
        <f t="shared" si="1"/>
        <v>43</v>
      </c>
      <c r="AR9" s="45">
        <f t="shared" si="1"/>
        <v>8407.5069999999996</v>
      </c>
      <c r="AS9" s="45">
        <f t="shared" si="0"/>
        <v>700187.83718138165</v>
      </c>
      <c r="AT9" s="61" t="s">
        <v>24</v>
      </c>
      <c r="AU9" s="328"/>
      <c r="AV9" s="21"/>
      <c r="AW9" s="12"/>
    </row>
    <row r="10" spans="1:49" ht="24" customHeight="1">
      <c r="A10" s="19" t="s">
        <v>27</v>
      </c>
      <c r="B10" s="325" t="s">
        <v>28</v>
      </c>
      <c r="C10" s="101" t="s">
        <v>23</v>
      </c>
      <c r="D10" s="20" t="s">
        <v>64</v>
      </c>
      <c r="E10" s="20" t="s">
        <v>64</v>
      </c>
      <c r="F10" s="20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5"/>
      <c r="AF10" s="295"/>
      <c r="AG10" s="295"/>
      <c r="AH10" s="291"/>
      <c r="AI10" s="291"/>
      <c r="AJ10" s="291"/>
      <c r="AK10" s="295"/>
      <c r="AL10" s="295"/>
      <c r="AM10" s="295"/>
      <c r="AN10" s="291"/>
      <c r="AO10" s="291"/>
      <c r="AP10" s="291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21" t="s">
        <v>27</v>
      </c>
      <c r="AW10" s="12"/>
    </row>
    <row r="11" spans="1:49" ht="24" customHeight="1">
      <c r="A11" s="26"/>
      <c r="B11" s="326"/>
      <c r="C11" s="100" t="s">
        <v>24</v>
      </c>
      <c r="D11" s="23" t="s">
        <v>64</v>
      </c>
      <c r="E11" s="23" t="s">
        <v>64</v>
      </c>
      <c r="F11" s="23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6"/>
      <c r="AF11" s="296"/>
      <c r="AG11" s="296"/>
      <c r="AH11" s="292"/>
      <c r="AI11" s="292"/>
      <c r="AJ11" s="292"/>
      <c r="AK11" s="296"/>
      <c r="AL11" s="296"/>
      <c r="AM11" s="296"/>
      <c r="AN11" s="292"/>
      <c r="AO11" s="292"/>
      <c r="AP11" s="292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19"/>
      <c r="B12" s="325" t="s">
        <v>29</v>
      </c>
      <c r="C12" s="101" t="s">
        <v>23</v>
      </c>
      <c r="D12" s="20" t="s">
        <v>64</v>
      </c>
      <c r="E12" s="20" t="s">
        <v>64</v>
      </c>
      <c r="F12" s="20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5"/>
      <c r="AF12" s="295"/>
      <c r="AG12" s="295"/>
      <c r="AH12" s="291"/>
      <c r="AI12" s="291"/>
      <c r="AJ12" s="291"/>
      <c r="AK12" s="295"/>
      <c r="AL12" s="295"/>
      <c r="AM12" s="295"/>
      <c r="AN12" s="291"/>
      <c r="AO12" s="291"/>
      <c r="AP12" s="291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21"/>
      <c r="AW12" s="12"/>
    </row>
    <row r="13" spans="1:49" ht="24" customHeight="1">
      <c r="A13" s="19" t="s">
        <v>30</v>
      </c>
      <c r="B13" s="326"/>
      <c r="C13" s="100" t="s">
        <v>24</v>
      </c>
      <c r="D13" s="23" t="s">
        <v>64</v>
      </c>
      <c r="E13" s="23" t="s">
        <v>64</v>
      </c>
      <c r="F13" s="23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6"/>
      <c r="AF13" s="296"/>
      <c r="AG13" s="296"/>
      <c r="AH13" s="292"/>
      <c r="AI13" s="292"/>
      <c r="AJ13" s="292"/>
      <c r="AK13" s="296"/>
      <c r="AL13" s="296"/>
      <c r="AM13" s="296"/>
      <c r="AN13" s="292"/>
      <c r="AO13" s="292"/>
      <c r="AP13" s="292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21" t="s">
        <v>30</v>
      </c>
      <c r="AW13" s="12"/>
    </row>
    <row r="14" spans="1:49" ht="24" customHeight="1">
      <c r="A14" s="19"/>
      <c r="B14" s="325" t="s">
        <v>31</v>
      </c>
      <c r="C14" s="101" t="s">
        <v>23</v>
      </c>
      <c r="D14" s="20" t="s">
        <v>64</v>
      </c>
      <c r="E14" s="20" t="s">
        <v>64</v>
      </c>
      <c r="F14" s="20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156</v>
      </c>
      <c r="Q14" s="167">
        <v>635.45590000000004</v>
      </c>
      <c r="R14" s="167">
        <v>232231.42499999999</v>
      </c>
      <c r="S14" s="40"/>
      <c r="T14" s="40"/>
      <c r="U14" s="40"/>
      <c r="V14" s="25">
        <v>156</v>
      </c>
      <c r="W14" s="25">
        <v>635.45590000000004</v>
      </c>
      <c r="X14" s="25">
        <v>232231.42499999999</v>
      </c>
      <c r="Y14" s="167">
        <v>25</v>
      </c>
      <c r="Z14" s="167">
        <v>33.5184</v>
      </c>
      <c r="AA14" s="107">
        <v>8631.4159999999993</v>
      </c>
      <c r="AB14" s="291"/>
      <c r="AC14" s="291"/>
      <c r="AD14" s="291"/>
      <c r="AE14" s="295"/>
      <c r="AF14" s="295"/>
      <c r="AG14" s="295"/>
      <c r="AH14" s="291"/>
      <c r="AI14" s="291"/>
      <c r="AJ14" s="291"/>
      <c r="AK14" s="295"/>
      <c r="AL14" s="295"/>
      <c r="AM14" s="295"/>
      <c r="AN14" s="291"/>
      <c r="AO14" s="291"/>
      <c r="AP14" s="291"/>
      <c r="AQ14" s="107">
        <f t="shared" si="1"/>
        <v>181</v>
      </c>
      <c r="AR14" s="107">
        <f t="shared" si="1"/>
        <v>668.97430000000008</v>
      </c>
      <c r="AS14" s="107">
        <f t="shared" si="0"/>
        <v>240862.84099999999</v>
      </c>
      <c r="AT14" s="62" t="s">
        <v>23</v>
      </c>
      <c r="AU14" s="327" t="s">
        <v>31</v>
      </c>
      <c r="AV14" s="21"/>
      <c r="AW14" s="12"/>
    </row>
    <row r="15" spans="1:49" ht="24" customHeight="1">
      <c r="A15" s="19" t="s">
        <v>25</v>
      </c>
      <c r="B15" s="326"/>
      <c r="C15" s="100" t="s">
        <v>24</v>
      </c>
      <c r="D15" s="23" t="s">
        <v>64</v>
      </c>
      <c r="E15" s="23" t="s">
        <v>64</v>
      </c>
      <c r="F15" s="23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6"/>
      <c r="AF15" s="296"/>
      <c r="AG15" s="296"/>
      <c r="AH15" s="292"/>
      <c r="AI15" s="292"/>
      <c r="AJ15" s="292"/>
      <c r="AK15" s="296"/>
      <c r="AL15" s="296"/>
      <c r="AM15" s="296"/>
      <c r="AN15" s="292"/>
      <c r="AO15" s="292"/>
      <c r="AP15" s="292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21" t="s">
        <v>25</v>
      </c>
      <c r="AW15" s="12"/>
    </row>
    <row r="16" spans="1:49" ht="24" customHeight="1">
      <c r="A16" s="19"/>
      <c r="B16" s="325" t="s">
        <v>32</v>
      </c>
      <c r="C16" s="101" t="s">
        <v>23</v>
      </c>
      <c r="D16" s="20">
        <v>10</v>
      </c>
      <c r="E16" s="20">
        <v>6.6334</v>
      </c>
      <c r="F16" s="20">
        <v>4390.3317199055182</v>
      </c>
      <c r="G16" s="20">
        <v>8</v>
      </c>
      <c r="H16" s="20">
        <v>4.609</v>
      </c>
      <c r="I16" s="20">
        <v>2794.0520000000001</v>
      </c>
      <c r="J16" s="25">
        <v>18</v>
      </c>
      <c r="K16" s="25">
        <v>11.2424</v>
      </c>
      <c r="L16" s="25">
        <v>7184.3837199055179</v>
      </c>
      <c r="M16" s="167"/>
      <c r="N16" s="167"/>
      <c r="O16" s="167"/>
      <c r="P16" s="167">
        <v>155</v>
      </c>
      <c r="Q16" s="167">
        <v>345.78030000000001</v>
      </c>
      <c r="R16" s="167">
        <v>137337.42600000001</v>
      </c>
      <c r="S16" s="40"/>
      <c r="T16" s="40"/>
      <c r="U16" s="40"/>
      <c r="V16" s="25">
        <v>155</v>
      </c>
      <c r="W16" s="25">
        <v>345.78030000000001</v>
      </c>
      <c r="X16" s="25">
        <v>137337.42600000001</v>
      </c>
      <c r="Y16" s="167"/>
      <c r="Z16" s="167"/>
      <c r="AA16" s="107"/>
      <c r="AB16" s="291"/>
      <c r="AC16" s="291"/>
      <c r="AD16" s="291"/>
      <c r="AE16" s="295"/>
      <c r="AF16" s="295"/>
      <c r="AG16" s="295"/>
      <c r="AH16" s="291">
        <v>29</v>
      </c>
      <c r="AI16" s="291">
        <v>30.746099999999998</v>
      </c>
      <c r="AJ16" s="291">
        <v>17424.268</v>
      </c>
      <c r="AK16" s="295"/>
      <c r="AL16" s="295"/>
      <c r="AM16" s="295"/>
      <c r="AN16" s="291"/>
      <c r="AO16" s="291"/>
      <c r="AP16" s="291"/>
      <c r="AQ16" s="107">
        <f t="shared" si="1"/>
        <v>202</v>
      </c>
      <c r="AR16" s="107">
        <f t="shared" si="1"/>
        <v>387.7688</v>
      </c>
      <c r="AS16" s="107">
        <f t="shared" si="0"/>
        <v>161946.07771990553</v>
      </c>
      <c r="AT16" s="32" t="s">
        <v>23</v>
      </c>
      <c r="AU16" s="327" t="s">
        <v>32</v>
      </c>
      <c r="AV16" s="21"/>
      <c r="AW16" s="12"/>
    </row>
    <row r="17" spans="1:49" ht="24" customHeight="1">
      <c r="A17" s="19" t="s">
        <v>27</v>
      </c>
      <c r="B17" s="326"/>
      <c r="C17" s="100" t="s">
        <v>24</v>
      </c>
      <c r="D17" s="23" t="s">
        <v>64</v>
      </c>
      <c r="E17" s="23" t="s">
        <v>64</v>
      </c>
      <c r="F17" s="23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6"/>
      <c r="AF17" s="296"/>
      <c r="AG17" s="296"/>
      <c r="AH17" s="292"/>
      <c r="AI17" s="292"/>
      <c r="AJ17" s="292"/>
      <c r="AK17" s="296"/>
      <c r="AL17" s="296"/>
      <c r="AM17" s="296"/>
      <c r="AN17" s="292"/>
      <c r="AO17" s="292"/>
      <c r="AP17" s="292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21" t="s">
        <v>27</v>
      </c>
      <c r="AW17" s="12"/>
    </row>
    <row r="18" spans="1:49" ht="24" customHeight="1">
      <c r="A18" s="19"/>
      <c r="B18" s="325" t="s">
        <v>33</v>
      </c>
      <c r="C18" s="101" t="s">
        <v>23</v>
      </c>
      <c r="D18" s="20" t="s">
        <v>64</v>
      </c>
      <c r="E18" s="20" t="s">
        <v>64</v>
      </c>
      <c r="F18" s="20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132</v>
      </c>
      <c r="Q18" s="167">
        <v>236.90710000000001</v>
      </c>
      <c r="R18" s="167">
        <v>91797.202999999994</v>
      </c>
      <c r="S18" s="109"/>
      <c r="T18" s="40"/>
      <c r="U18" s="40"/>
      <c r="V18" s="25">
        <v>132</v>
      </c>
      <c r="W18" s="25">
        <v>236.90710000000001</v>
      </c>
      <c r="X18" s="25">
        <v>91797.202999999994</v>
      </c>
      <c r="Y18" s="167"/>
      <c r="Z18" s="167"/>
      <c r="AA18" s="107"/>
      <c r="AB18" s="291"/>
      <c r="AC18" s="291"/>
      <c r="AD18" s="291"/>
      <c r="AE18" s="295">
        <v>111</v>
      </c>
      <c r="AF18" s="295">
        <v>6.0881499999999997</v>
      </c>
      <c r="AG18" s="295">
        <v>8594.8359999999993</v>
      </c>
      <c r="AH18" s="291">
        <v>26</v>
      </c>
      <c r="AI18" s="291">
        <v>1.3534999999999999</v>
      </c>
      <c r="AJ18" s="291">
        <v>1501.6780000000001</v>
      </c>
      <c r="AK18" s="295"/>
      <c r="AL18" s="295"/>
      <c r="AM18" s="295"/>
      <c r="AN18" s="291"/>
      <c r="AO18" s="291"/>
      <c r="AP18" s="291"/>
      <c r="AQ18" s="107">
        <f t="shared" si="1"/>
        <v>269</v>
      </c>
      <c r="AR18" s="107">
        <f t="shared" si="1"/>
        <v>244.34875000000002</v>
      </c>
      <c r="AS18" s="107">
        <f t="shared" si="0"/>
        <v>101893.71699999999</v>
      </c>
      <c r="AT18" s="32" t="s">
        <v>23</v>
      </c>
      <c r="AU18" s="327" t="s">
        <v>33</v>
      </c>
      <c r="AV18" s="21"/>
      <c r="AW18" s="12"/>
    </row>
    <row r="19" spans="1:49" ht="24" customHeight="1">
      <c r="A19" s="26"/>
      <c r="B19" s="326"/>
      <c r="C19" s="100" t="s">
        <v>24</v>
      </c>
      <c r="D19" s="23" t="s">
        <v>64</v>
      </c>
      <c r="E19" s="23" t="s">
        <v>64</v>
      </c>
      <c r="F19" s="23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6"/>
      <c r="AF19" s="296"/>
      <c r="AG19" s="296"/>
      <c r="AH19" s="292"/>
      <c r="AI19" s="292"/>
      <c r="AJ19" s="292"/>
      <c r="AK19" s="296"/>
      <c r="AL19" s="296"/>
      <c r="AM19" s="296"/>
      <c r="AN19" s="292"/>
      <c r="AO19" s="292"/>
      <c r="AP19" s="292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19" t="s">
        <v>34</v>
      </c>
      <c r="B20" s="325" t="s">
        <v>35</v>
      </c>
      <c r="C20" s="101" t="s">
        <v>23</v>
      </c>
      <c r="D20" s="20" t="s">
        <v>64</v>
      </c>
      <c r="E20" s="20" t="s">
        <v>64</v>
      </c>
      <c r="F20" s="20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5"/>
      <c r="AF20" s="295"/>
      <c r="AG20" s="295"/>
      <c r="AH20" s="291"/>
      <c r="AI20" s="291"/>
      <c r="AJ20" s="291"/>
      <c r="AK20" s="295"/>
      <c r="AL20" s="295"/>
      <c r="AM20" s="295"/>
      <c r="AN20" s="291"/>
      <c r="AO20" s="291"/>
      <c r="AP20" s="291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21" t="s">
        <v>34</v>
      </c>
      <c r="AW20" s="12"/>
    </row>
    <row r="21" spans="1:49" ht="24" customHeight="1">
      <c r="A21" s="19" t="s">
        <v>25</v>
      </c>
      <c r="B21" s="326"/>
      <c r="C21" s="100" t="s">
        <v>24</v>
      </c>
      <c r="D21" s="23" t="s">
        <v>64</v>
      </c>
      <c r="E21" s="23" t="s">
        <v>64</v>
      </c>
      <c r="F21" s="23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6"/>
      <c r="AF21" s="296"/>
      <c r="AG21" s="296"/>
      <c r="AH21" s="292"/>
      <c r="AI21" s="292"/>
      <c r="AJ21" s="292"/>
      <c r="AK21" s="296"/>
      <c r="AL21" s="296"/>
      <c r="AM21" s="296"/>
      <c r="AN21" s="292"/>
      <c r="AO21" s="292"/>
      <c r="AP21" s="292"/>
      <c r="AQ21" s="45">
        <f t="shared" si="1"/>
        <v>0</v>
      </c>
      <c r="AR21" s="45">
        <f t="shared" si="1"/>
        <v>0</v>
      </c>
      <c r="AS21" s="45">
        <f t="shared" si="0"/>
        <v>0</v>
      </c>
      <c r="AT21" s="61" t="s">
        <v>24</v>
      </c>
      <c r="AU21" s="328"/>
      <c r="AV21" s="21" t="s">
        <v>25</v>
      </c>
      <c r="AW21" s="12"/>
    </row>
    <row r="22" spans="1:49" ht="24" customHeight="1">
      <c r="A22" s="19" t="s">
        <v>27</v>
      </c>
      <c r="B22" s="325" t="s">
        <v>36</v>
      </c>
      <c r="C22" s="101" t="s">
        <v>23</v>
      </c>
      <c r="D22" s="20" t="s">
        <v>64</v>
      </c>
      <c r="E22" s="20" t="s">
        <v>64</v>
      </c>
      <c r="F22" s="20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/>
      <c r="W22" s="25"/>
      <c r="X22" s="25"/>
      <c r="Y22" s="167"/>
      <c r="Z22" s="167"/>
      <c r="AA22" s="107"/>
      <c r="AB22" s="291"/>
      <c r="AC22" s="291"/>
      <c r="AD22" s="291"/>
      <c r="AE22" s="295"/>
      <c r="AF22" s="295"/>
      <c r="AG22" s="295"/>
      <c r="AH22" s="291"/>
      <c r="AI22" s="291"/>
      <c r="AJ22" s="291"/>
      <c r="AK22" s="295"/>
      <c r="AL22" s="295"/>
      <c r="AM22" s="295"/>
      <c r="AN22" s="291"/>
      <c r="AO22" s="291"/>
      <c r="AP22" s="291"/>
      <c r="AQ22" s="107">
        <f t="shared" si="1"/>
        <v>0</v>
      </c>
      <c r="AR22" s="107">
        <f t="shared" si="1"/>
        <v>0</v>
      </c>
      <c r="AS22" s="107">
        <f t="shared" si="1"/>
        <v>0</v>
      </c>
      <c r="AT22" s="32" t="s">
        <v>23</v>
      </c>
      <c r="AU22" s="327" t="s">
        <v>36</v>
      </c>
      <c r="AV22" s="21" t="s">
        <v>27</v>
      </c>
      <c r="AW22" s="12"/>
    </row>
    <row r="23" spans="1:49" ht="24" customHeight="1">
      <c r="A23" s="26"/>
      <c r="B23" s="326"/>
      <c r="C23" s="100" t="s">
        <v>24</v>
      </c>
      <c r="D23" s="23" t="s">
        <v>64</v>
      </c>
      <c r="E23" s="23" t="s">
        <v>64</v>
      </c>
      <c r="F23" s="23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/>
      <c r="W23" s="114"/>
      <c r="X23" s="114"/>
      <c r="Y23" s="210"/>
      <c r="Z23" s="210"/>
      <c r="AA23" s="108"/>
      <c r="AB23" s="292"/>
      <c r="AC23" s="292"/>
      <c r="AD23" s="292"/>
      <c r="AE23" s="296"/>
      <c r="AF23" s="296"/>
      <c r="AG23" s="296"/>
      <c r="AH23" s="292"/>
      <c r="AI23" s="292"/>
      <c r="AJ23" s="292"/>
      <c r="AK23" s="296"/>
      <c r="AL23" s="296"/>
      <c r="AM23" s="296"/>
      <c r="AN23" s="292"/>
      <c r="AO23" s="292"/>
      <c r="AP23" s="292"/>
      <c r="AQ23" s="45">
        <f t="shared" si="1"/>
        <v>0</v>
      </c>
      <c r="AR23" s="45">
        <f t="shared" si="1"/>
        <v>0</v>
      </c>
      <c r="AS23" s="45">
        <f t="shared" si="1"/>
        <v>0</v>
      </c>
      <c r="AT23" s="56" t="s">
        <v>24</v>
      </c>
      <c r="AU23" s="328"/>
      <c r="AV23" s="27"/>
      <c r="AW23" s="12"/>
    </row>
    <row r="24" spans="1:49" ht="24" customHeight="1">
      <c r="A24" s="19"/>
      <c r="B24" s="325" t="s">
        <v>37</v>
      </c>
      <c r="C24" s="101" t="s">
        <v>23</v>
      </c>
      <c r="D24" s="20" t="s">
        <v>64</v>
      </c>
      <c r="E24" s="20" t="s">
        <v>64</v>
      </c>
      <c r="F24" s="20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18</v>
      </c>
      <c r="N24" s="167">
        <v>100.3349</v>
      </c>
      <c r="O24" s="167">
        <v>22130.937000000002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5"/>
      <c r="AF24" s="295"/>
      <c r="AG24" s="295"/>
      <c r="AH24" s="291"/>
      <c r="AI24" s="291"/>
      <c r="AJ24" s="291"/>
      <c r="AK24" s="295"/>
      <c r="AL24" s="295"/>
      <c r="AM24" s="295"/>
      <c r="AN24" s="291"/>
      <c r="AO24" s="291"/>
      <c r="AP24" s="291"/>
      <c r="AQ24" s="107">
        <f t="shared" si="1"/>
        <v>18</v>
      </c>
      <c r="AR24" s="107">
        <f t="shared" si="1"/>
        <v>100.3349</v>
      </c>
      <c r="AS24" s="107">
        <f t="shared" si="1"/>
        <v>22130.937000000002</v>
      </c>
      <c r="AT24" s="32" t="s">
        <v>23</v>
      </c>
      <c r="AU24" s="327" t="s">
        <v>37</v>
      </c>
      <c r="AV24" s="21"/>
      <c r="AW24" s="12"/>
    </row>
    <row r="25" spans="1:49" ht="24" customHeight="1">
      <c r="A25" s="19" t="s">
        <v>38</v>
      </c>
      <c r="B25" s="326"/>
      <c r="C25" s="100" t="s">
        <v>24</v>
      </c>
      <c r="D25" s="23" t="s">
        <v>64</v>
      </c>
      <c r="E25" s="23" t="s">
        <v>64</v>
      </c>
      <c r="F25" s="23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4</v>
      </c>
      <c r="N25" s="210">
        <v>25.270800000000001</v>
      </c>
      <c r="O25" s="210">
        <v>3388.2130000000002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6"/>
      <c r="AF25" s="296"/>
      <c r="AG25" s="296"/>
      <c r="AH25" s="292"/>
      <c r="AI25" s="292"/>
      <c r="AJ25" s="292"/>
      <c r="AK25" s="296"/>
      <c r="AL25" s="296"/>
      <c r="AM25" s="296"/>
      <c r="AN25" s="292"/>
      <c r="AO25" s="292"/>
      <c r="AP25" s="292"/>
      <c r="AQ25" s="45">
        <f t="shared" si="1"/>
        <v>4</v>
      </c>
      <c r="AR25" s="45">
        <f t="shared" si="1"/>
        <v>25.270800000000001</v>
      </c>
      <c r="AS25" s="45">
        <f t="shared" si="1"/>
        <v>3388.2130000000002</v>
      </c>
      <c r="AT25" s="61" t="s">
        <v>24</v>
      </c>
      <c r="AU25" s="328"/>
      <c r="AV25" s="21" t="s">
        <v>38</v>
      </c>
      <c r="AW25" s="12"/>
    </row>
    <row r="26" spans="1:49" ht="24" customHeight="1">
      <c r="A26" s="19"/>
      <c r="B26" s="325" t="s">
        <v>39</v>
      </c>
      <c r="C26" s="101" t="s">
        <v>23</v>
      </c>
      <c r="D26" s="20" t="s">
        <v>64</v>
      </c>
      <c r="E26" s="20" t="s">
        <v>64</v>
      </c>
      <c r="F26" s="20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5"/>
      <c r="AF26" s="295"/>
      <c r="AG26" s="295"/>
      <c r="AH26" s="291"/>
      <c r="AI26" s="291"/>
      <c r="AJ26" s="291"/>
      <c r="AK26" s="295"/>
      <c r="AL26" s="295"/>
      <c r="AM26" s="295"/>
      <c r="AN26" s="291"/>
      <c r="AO26" s="291"/>
      <c r="AP26" s="291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21"/>
      <c r="AW26" s="12"/>
    </row>
    <row r="27" spans="1:49" ht="24" customHeight="1">
      <c r="A27" s="19" t="s">
        <v>25</v>
      </c>
      <c r="B27" s="326"/>
      <c r="C27" s="100" t="s">
        <v>24</v>
      </c>
      <c r="D27" s="23" t="s">
        <v>64</v>
      </c>
      <c r="E27" s="23" t="s">
        <v>64</v>
      </c>
      <c r="F27" s="23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6"/>
      <c r="AF27" s="296"/>
      <c r="AG27" s="296"/>
      <c r="AH27" s="292"/>
      <c r="AI27" s="292"/>
      <c r="AJ27" s="292"/>
      <c r="AK27" s="296"/>
      <c r="AL27" s="296"/>
      <c r="AM27" s="296"/>
      <c r="AN27" s="292"/>
      <c r="AO27" s="292"/>
      <c r="AP27" s="292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21" t="s">
        <v>25</v>
      </c>
      <c r="AW27" s="12"/>
    </row>
    <row r="28" spans="1:49" ht="24" customHeight="1">
      <c r="A28" s="19"/>
      <c r="B28" s="325" t="s">
        <v>40</v>
      </c>
      <c r="C28" s="101" t="s">
        <v>23</v>
      </c>
      <c r="D28" s="20" t="s">
        <v>64</v>
      </c>
      <c r="E28" s="20" t="s">
        <v>64</v>
      </c>
      <c r="F28" s="20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5"/>
      <c r="AF28" s="295"/>
      <c r="AG28" s="295"/>
      <c r="AH28" s="291"/>
      <c r="AI28" s="291"/>
      <c r="AJ28" s="291"/>
      <c r="AK28" s="295"/>
      <c r="AL28" s="295"/>
      <c r="AM28" s="295"/>
      <c r="AN28" s="291"/>
      <c r="AO28" s="291"/>
      <c r="AP28" s="291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21"/>
      <c r="AW28" s="12"/>
    </row>
    <row r="29" spans="1:49" ht="24" customHeight="1">
      <c r="A29" s="19" t="s">
        <v>27</v>
      </c>
      <c r="B29" s="326"/>
      <c r="C29" s="100" t="s">
        <v>24</v>
      </c>
      <c r="D29" s="23" t="s">
        <v>64</v>
      </c>
      <c r="E29" s="23" t="s">
        <v>64</v>
      </c>
      <c r="F29" s="23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6"/>
      <c r="AF29" s="296"/>
      <c r="AG29" s="296"/>
      <c r="AH29" s="292"/>
      <c r="AI29" s="292"/>
      <c r="AJ29" s="292"/>
      <c r="AK29" s="296"/>
      <c r="AL29" s="296"/>
      <c r="AM29" s="296"/>
      <c r="AN29" s="292"/>
      <c r="AO29" s="292"/>
      <c r="AP29" s="292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21" t="s">
        <v>27</v>
      </c>
      <c r="AW29" s="12"/>
    </row>
    <row r="30" spans="1:49" ht="24" customHeight="1">
      <c r="A30" s="19"/>
      <c r="B30" s="325" t="s">
        <v>41</v>
      </c>
      <c r="C30" s="101" t="s">
        <v>23</v>
      </c>
      <c r="D30" s="20">
        <v>10</v>
      </c>
      <c r="E30" s="20">
        <v>1.5306</v>
      </c>
      <c r="F30" s="20">
        <v>885.44015191376275</v>
      </c>
      <c r="G30" s="20">
        <v>13</v>
      </c>
      <c r="H30" s="20">
        <v>3.2945000000000002</v>
      </c>
      <c r="I30" s="20">
        <v>1630.232</v>
      </c>
      <c r="J30" s="25">
        <v>23</v>
      </c>
      <c r="K30" s="25">
        <v>4.8250999999999999</v>
      </c>
      <c r="L30" s="25">
        <v>2515.6721519137627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/>
      <c r="W30" s="25"/>
      <c r="X30" s="25"/>
      <c r="Y30" s="167">
        <v>111</v>
      </c>
      <c r="Z30" s="167">
        <v>32.345700000000001</v>
      </c>
      <c r="AA30" s="107">
        <v>13247.916999999999</v>
      </c>
      <c r="AB30" s="291">
        <v>1071</v>
      </c>
      <c r="AC30" s="291">
        <v>102.0779</v>
      </c>
      <c r="AD30" s="291">
        <v>52341.161999999997</v>
      </c>
      <c r="AE30" s="295"/>
      <c r="AF30" s="295"/>
      <c r="AG30" s="295"/>
      <c r="AH30" s="291">
        <v>81</v>
      </c>
      <c r="AI30" s="291">
        <v>31.528500000000001</v>
      </c>
      <c r="AJ30" s="291">
        <v>18160.595000000001</v>
      </c>
      <c r="AK30" s="295">
        <v>46</v>
      </c>
      <c r="AL30" s="295">
        <v>2.8188</v>
      </c>
      <c r="AM30" s="295">
        <v>1360.96</v>
      </c>
      <c r="AN30" s="291">
        <v>217</v>
      </c>
      <c r="AO30" s="291">
        <v>50.392600000000002</v>
      </c>
      <c r="AP30" s="291">
        <v>27576.913</v>
      </c>
      <c r="AQ30" s="107">
        <f t="shared" si="1"/>
        <v>1549</v>
      </c>
      <c r="AR30" s="107">
        <f t="shared" si="1"/>
        <v>223.98860000000002</v>
      </c>
      <c r="AS30" s="107">
        <f t="shared" si="1"/>
        <v>115203.21915191377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23" t="s">
        <v>64</v>
      </c>
      <c r="E31" s="23" t="s">
        <v>64</v>
      </c>
      <c r="F31" s="23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6"/>
      <c r="AF31" s="296"/>
      <c r="AG31" s="296"/>
      <c r="AH31" s="292"/>
      <c r="AI31" s="292"/>
      <c r="AJ31" s="292"/>
      <c r="AK31" s="296"/>
      <c r="AL31" s="296"/>
      <c r="AM31" s="296"/>
      <c r="AN31" s="292"/>
      <c r="AO31" s="292"/>
      <c r="AP31" s="292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19" t="s">
        <v>42</v>
      </c>
      <c r="B32" s="325" t="s">
        <v>43</v>
      </c>
      <c r="C32" s="101" t="s">
        <v>23</v>
      </c>
      <c r="D32" s="20" t="s">
        <v>64</v>
      </c>
      <c r="E32" s="20" t="s">
        <v>64</v>
      </c>
      <c r="F32" s="20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>
        <v>38</v>
      </c>
      <c r="N32" s="167">
        <v>215.905</v>
      </c>
      <c r="O32" s="167">
        <v>18804.386999999999</v>
      </c>
      <c r="P32" s="167">
        <v>145</v>
      </c>
      <c r="Q32" s="167">
        <v>1159.8356000000001</v>
      </c>
      <c r="R32" s="167">
        <v>133398.394</v>
      </c>
      <c r="S32" s="40"/>
      <c r="T32" s="40"/>
      <c r="U32" s="40"/>
      <c r="V32" s="25">
        <v>145</v>
      </c>
      <c r="W32" s="25">
        <v>1159.8356000000001</v>
      </c>
      <c r="X32" s="25">
        <v>133398.394</v>
      </c>
      <c r="Y32" s="167">
        <v>80</v>
      </c>
      <c r="Z32" s="167">
        <v>1209.0905</v>
      </c>
      <c r="AA32" s="107">
        <v>94271.804000000004</v>
      </c>
      <c r="AB32" s="291"/>
      <c r="AC32" s="291"/>
      <c r="AD32" s="291"/>
      <c r="AE32" s="295"/>
      <c r="AF32" s="295"/>
      <c r="AG32" s="295"/>
      <c r="AH32" s="291"/>
      <c r="AI32" s="291"/>
      <c r="AJ32" s="291"/>
      <c r="AK32" s="295">
        <v>1</v>
      </c>
      <c r="AL32" s="295"/>
      <c r="AM32" s="295">
        <v>387.72</v>
      </c>
      <c r="AN32" s="291"/>
      <c r="AO32" s="291"/>
      <c r="AP32" s="291"/>
      <c r="AQ32" s="107">
        <f t="shared" si="1"/>
        <v>264</v>
      </c>
      <c r="AR32" s="107">
        <f t="shared" si="1"/>
        <v>2584.8311000000003</v>
      </c>
      <c r="AS32" s="107">
        <f t="shared" si="1"/>
        <v>246862.30499999999</v>
      </c>
      <c r="AT32" s="53" t="s">
        <v>23</v>
      </c>
      <c r="AU32" s="327" t="s">
        <v>43</v>
      </c>
      <c r="AV32" s="21" t="s">
        <v>42</v>
      </c>
      <c r="AW32" s="12"/>
    </row>
    <row r="33" spans="1:49" ht="24" customHeight="1">
      <c r="A33" s="19" t="s">
        <v>44</v>
      </c>
      <c r="B33" s="326"/>
      <c r="C33" s="100" t="s">
        <v>24</v>
      </c>
      <c r="D33" s="23" t="s">
        <v>64</v>
      </c>
      <c r="E33" s="23" t="s">
        <v>64</v>
      </c>
      <c r="F33" s="23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6"/>
      <c r="AF33" s="296"/>
      <c r="AG33" s="296"/>
      <c r="AH33" s="292"/>
      <c r="AI33" s="292"/>
      <c r="AJ33" s="292"/>
      <c r="AK33" s="296"/>
      <c r="AL33" s="296"/>
      <c r="AM33" s="296"/>
      <c r="AN33" s="292"/>
      <c r="AO33" s="292"/>
      <c r="AP33" s="292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21" t="s">
        <v>44</v>
      </c>
      <c r="AW33" s="12"/>
    </row>
    <row r="34" spans="1:49" ht="24" customHeight="1">
      <c r="A34" s="19" t="s">
        <v>25</v>
      </c>
      <c r="B34" s="325" t="s">
        <v>45</v>
      </c>
      <c r="C34" s="101" t="s">
        <v>23</v>
      </c>
      <c r="D34" s="20" t="s">
        <v>64</v>
      </c>
      <c r="E34" s="20" t="s">
        <v>64</v>
      </c>
      <c r="F34" s="20" t="s">
        <v>64</v>
      </c>
      <c r="G34" s="20"/>
      <c r="H34" s="20"/>
      <c r="I34" s="20"/>
      <c r="J34" s="25">
        <v>0</v>
      </c>
      <c r="K34" s="25">
        <v>0</v>
      </c>
      <c r="L34" s="25">
        <v>0</v>
      </c>
      <c r="M34" s="167">
        <v>8</v>
      </c>
      <c r="N34" s="167">
        <v>49.228099999999998</v>
      </c>
      <c r="O34" s="167">
        <v>4008.6149999999998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49</v>
      </c>
      <c r="AC34" s="291">
        <v>8.0039999999999996</v>
      </c>
      <c r="AD34" s="291">
        <v>1412.0509999999999</v>
      </c>
      <c r="AE34" s="295"/>
      <c r="AF34" s="295"/>
      <c r="AG34" s="295"/>
      <c r="AH34" s="291">
        <v>3</v>
      </c>
      <c r="AI34" s="291">
        <v>0.43540000000000001</v>
      </c>
      <c r="AJ34" s="291">
        <v>189.09700000000001</v>
      </c>
      <c r="AK34" s="295"/>
      <c r="AL34" s="295"/>
      <c r="AM34" s="295"/>
      <c r="AN34" s="291"/>
      <c r="AO34" s="291"/>
      <c r="AP34" s="291"/>
      <c r="AQ34" s="107">
        <f t="shared" si="1"/>
        <v>60</v>
      </c>
      <c r="AR34" s="107">
        <f t="shared" si="1"/>
        <v>57.667499999999997</v>
      </c>
      <c r="AS34" s="107">
        <f t="shared" si="1"/>
        <v>5609.762999999999</v>
      </c>
      <c r="AT34" s="62" t="s">
        <v>23</v>
      </c>
      <c r="AU34" s="327" t="s">
        <v>45</v>
      </c>
      <c r="AV34" s="21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23" t="s">
        <v>64</v>
      </c>
      <c r="E35" s="23" t="s">
        <v>64</v>
      </c>
      <c r="F35" s="23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6"/>
      <c r="AF35" s="296"/>
      <c r="AG35" s="296"/>
      <c r="AH35" s="292"/>
      <c r="AI35" s="292"/>
      <c r="AJ35" s="292"/>
      <c r="AK35" s="296"/>
      <c r="AL35" s="296"/>
      <c r="AM35" s="296"/>
      <c r="AN35" s="292"/>
      <c r="AO35" s="292"/>
      <c r="AP35" s="292"/>
      <c r="AQ35" s="45">
        <f t="shared" si="1"/>
        <v>0</v>
      </c>
      <c r="AR35" s="45">
        <f t="shared" si="1"/>
        <v>0</v>
      </c>
      <c r="AS35" s="45">
        <f t="shared" si="1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19" t="s">
        <v>46</v>
      </c>
      <c r="B36" s="325" t="s">
        <v>47</v>
      </c>
      <c r="C36" s="101" t="s">
        <v>23</v>
      </c>
      <c r="D36" s="20" t="s">
        <v>64</v>
      </c>
      <c r="E36" s="20" t="s">
        <v>64</v>
      </c>
      <c r="F36" s="20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/>
      <c r="N36" s="167"/>
      <c r="O36" s="167"/>
      <c r="P36" s="167"/>
      <c r="Q36" s="167"/>
      <c r="R36" s="167"/>
      <c r="S36" s="40"/>
      <c r="T36" s="40"/>
      <c r="U36" s="40"/>
      <c r="V36" s="25"/>
      <c r="W36" s="25"/>
      <c r="X36" s="25"/>
      <c r="Y36" s="167"/>
      <c r="Z36" s="167"/>
      <c r="AA36" s="107"/>
      <c r="AB36" s="291"/>
      <c r="AC36" s="291"/>
      <c r="AD36" s="291"/>
      <c r="AE36" s="295"/>
      <c r="AF36" s="295"/>
      <c r="AG36" s="295"/>
      <c r="AH36" s="291"/>
      <c r="AI36" s="291"/>
      <c r="AJ36" s="291"/>
      <c r="AK36" s="295"/>
      <c r="AL36" s="295"/>
      <c r="AM36" s="295"/>
      <c r="AN36" s="291"/>
      <c r="AO36" s="291"/>
      <c r="AP36" s="291"/>
      <c r="AQ36" s="107">
        <f t="shared" si="1"/>
        <v>0</v>
      </c>
      <c r="AR36" s="107">
        <f t="shared" si="1"/>
        <v>0</v>
      </c>
      <c r="AS36" s="107">
        <f t="shared" si="1"/>
        <v>0</v>
      </c>
      <c r="AT36" s="32" t="s">
        <v>23</v>
      </c>
      <c r="AU36" s="327" t="s">
        <v>47</v>
      </c>
      <c r="AV36" s="21" t="s">
        <v>46</v>
      </c>
      <c r="AW36" s="12"/>
    </row>
    <row r="37" spans="1:49" ht="24" customHeight="1">
      <c r="A37" s="19" t="s">
        <v>25</v>
      </c>
      <c r="B37" s="326"/>
      <c r="C37" s="100" t="s">
        <v>24</v>
      </c>
      <c r="D37" s="23" t="s">
        <v>64</v>
      </c>
      <c r="E37" s="23" t="s">
        <v>64</v>
      </c>
      <c r="F37" s="23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6"/>
      <c r="AF37" s="296"/>
      <c r="AG37" s="296"/>
      <c r="AH37" s="292"/>
      <c r="AI37" s="292"/>
      <c r="AJ37" s="292"/>
      <c r="AK37" s="296"/>
      <c r="AL37" s="296"/>
      <c r="AM37" s="296"/>
      <c r="AN37" s="292"/>
      <c r="AO37" s="292"/>
      <c r="AP37" s="292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21" t="s">
        <v>25</v>
      </c>
      <c r="AW37" s="12"/>
    </row>
    <row r="38" spans="1:49" ht="24" customHeight="1">
      <c r="A38" s="19" t="s">
        <v>27</v>
      </c>
      <c r="B38" s="325" t="s">
        <v>48</v>
      </c>
      <c r="C38" s="101" t="s">
        <v>23</v>
      </c>
      <c r="D38" s="20">
        <v>13</v>
      </c>
      <c r="E38" s="20">
        <v>1.9769000000000001</v>
      </c>
      <c r="F38" s="20">
        <v>1988.7227818380902</v>
      </c>
      <c r="G38" s="20"/>
      <c r="H38" s="20"/>
      <c r="I38" s="20"/>
      <c r="J38" s="25">
        <v>13</v>
      </c>
      <c r="K38" s="25">
        <v>1.9769000000000001</v>
      </c>
      <c r="L38" s="25">
        <v>1988.7227818380902</v>
      </c>
      <c r="M38" s="167"/>
      <c r="N38" s="167"/>
      <c r="O38" s="167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>
        <v>3</v>
      </c>
      <c r="AC38" s="291">
        <v>6.6000000000000003E-2</v>
      </c>
      <c r="AD38" s="291">
        <v>47.234000000000002</v>
      </c>
      <c r="AE38" s="295"/>
      <c r="AF38" s="295"/>
      <c r="AG38" s="295"/>
      <c r="AH38" s="291"/>
      <c r="AI38" s="291"/>
      <c r="AJ38" s="291"/>
      <c r="AK38" s="295"/>
      <c r="AL38" s="295"/>
      <c r="AM38" s="295"/>
      <c r="AN38" s="291">
        <v>2</v>
      </c>
      <c r="AO38" s="291">
        <v>5.7200000000000001E-2</v>
      </c>
      <c r="AP38" s="291">
        <v>216.32400000000001</v>
      </c>
      <c r="AQ38" s="107">
        <f t="shared" si="1"/>
        <v>18</v>
      </c>
      <c r="AR38" s="107">
        <f t="shared" si="1"/>
        <v>2.1000999999999999</v>
      </c>
      <c r="AS38" s="107">
        <f t="shared" si="1"/>
        <v>2252.2807818380902</v>
      </c>
      <c r="AT38" s="32" t="s">
        <v>23</v>
      </c>
      <c r="AU38" s="327" t="s">
        <v>48</v>
      </c>
      <c r="AV38" s="21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23" t="s">
        <v>64</v>
      </c>
      <c r="E39" s="23" t="s">
        <v>64</v>
      </c>
      <c r="F39" s="23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6"/>
      <c r="AF39" s="296"/>
      <c r="AG39" s="296"/>
      <c r="AH39" s="292"/>
      <c r="AI39" s="292"/>
      <c r="AJ39" s="292"/>
      <c r="AK39" s="296"/>
      <c r="AL39" s="296"/>
      <c r="AM39" s="296"/>
      <c r="AN39" s="292"/>
      <c r="AO39" s="292"/>
      <c r="AP39" s="292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19"/>
      <c r="B40" s="325" t="s">
        <v>50</v>
      </c>
      <c r="C40" s="101" t="s">
        <v>23</v>
      </c>
      <c r="D40" s="20" t="s">
        <v>64</v>
      </c>
      <c r="E40" s="20" t="s">
        <v>64</v>
      </c>
      <c r="F40" s="20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/>
      <c r="N40" s="167"/>
      <c r="O40" s="167"/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5"/>
      <c r="AF40" s="295"/>
      <c r="AG40" s="295"/>
      <c r="AH40" s="291"/>
      <c r="AI40" s="291"/>
      <c r="AJ40" s="291"/>
      <c r="AK40" s="295"/>
      <c r="AL40" s="295"/>
      <c r="AM40" s="295"/>
      <c r="AN40" s="291"/>
      <c r="AO40" s="291"/>
      <c r="AP40" s="291"/>
      <c r="AQ40" s="107">
        <f t="shared" si="1"/>
        <v>0</v>
      </c>
      <c r="AR40" s="107">
        <f t="shared" si="1"/>
        <v>0</v>
      </c>
      <c r="AS40" s="107">
        <f t="shared" si="1"/>
        <v>0</v>
      </c>
      <c r="AT40" s="53" t="s">
        <v>23</v>
      </c>
      <c r="AU40" s="327" t="s">
        <v>50</v>
      </c>
      <c r="AV40" s="21"/>
      <c r="AW40" s="12"/>
    </row>
    <row r="41" spans="1:49" ht="24" customHeight="1">
      <c r="A41" s="19" t="s">
        <v>51</v>
      </c>
      <c r="B41" s="326"/>
      <c r="C41" s="100" t="s">
        <v>24</v>
      </c>
      <c r="D41" s="23" t="s">
        <v>64</v>
      </c>
      <c r="E41" s="23" t="s">
        <v>64</v>
      </c>
      <c r="F41" s="23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6"/>
      <c r="AF41" s="296"/>
      <c r="AG41" s="296"/>
      <c r="AH41" s="292"/>
      <c r="AI41" s="292"/>
      <c r="AJ41" s="292"/>
      <c r="AK41" s="296"/>
      <c r="AL41" s="296"/>
      <c r="AM41" s="296"/>
      <c r="AN41" s="292"/>
      <c r="AO41" s="292"/>
      <c r="AP41" s="292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21" t="s">
        <v>51</v>
      </c>
      <c r="AW41" s="12"/>
    </row>
    <row r="42" spans="1:49" ht="24" customHeight="1">
      <c r="A42" s="19"/>
      <c r="B42" s="325" t="s">
        <v>52</v>
      </c>
      <c r="C42" s="101" t="s">
        <v>23</v>
      </c>
      <c r="D42" s="20" t="s">
        <v>64</v>
      </c>
      <c r="E42" s="20" t="s">
        <v>64</v>
      </c>
      <c r="F42" s="20" t="s">
        <v>64</v>
      </c>
      <c r="G42" s="20"/>
      <c r="H42" s="20"/>
      <c r="I42" s="20"/>
      <c r="J42" s="25">
        <v>0</v>
      </c>
      <c r="K42" s="25">
        <v>0</v>
      </c>
      <c r="L42" s="25">
        <v>0</v>
      </c>
      <c r="M42" s="167">
        <v>18</v>
      </c>
      <c r="N42" s="167">
        <v>520.31439999999998</v>
      </c>
      <c r="O42" s="167">
        <v>256651.932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5"/>
      <c r="AF42" s="295"/>
      <c r="AG42" s="295"/>
      <c r="AH42" s="291"/>
      <c r="AI42" s="291"/>
      <c r="AJ42" s="291"/>
      <c r="AK42" s="295"/>
      <c r="AL42" s="295"/>
      <c r="AM42" s="295"/>
      <c r="AN42" s="291"/>
      <c r="AO42" s="291"/>
      <c r="AP42" s="291"/>
      <c r="AQ42" s="107">
        <f t="shared" si="1"/>
        <v>18</v>
      </c>
      <c r="AR42" s="107">
        <f t="shared" si="1"/>
        <v>520.31439999999998</v>
      </c>
      <c r="AS42" s="107">
        <f t="shared" si="1"/>
        <v>256651.932</v>
      </c>
      <c r="AT42" s="32" t="s">
        <v>23</v>
      </c>
      <c r="AU42" s="327" t="s">
        <v>52</v>
      </c>
      <c r="AV42" s="21"/>
      <c r="AW42" s="12"/>
    </row>
    <row r="43" spans="1:49" ht="24" customHeight="1">
      <c r="A43" s="19" t="s">
        <v>53</v>
      </c>
      <c r="B43" s="326"/>
      <c r="C43" s="100" t="s">
        <v>24</v>
      </c>
      <c r="D43" s="23">
        <v>15</v>
      </c>
      <c r="E43" s="23">
        <v>223.38120000000001</v>
      </c>
      <c r="F43" s="23">
        <v>155692.90873814243</v>
      </c>
      <c r="G43" s="23">
        <v>9</v>
      </c>
      <c r="H43" s="23">
        <v>119.0762</v>
      </c>
      <c r="I43" s="23">
        <v>81406.133000000002</v>
      </c>
      <c r="J43" s="114">
        <v>24</v>
      </c>
      <c r="K43" s="114">
        <v>342.45740000000001</v>
      </c>
      <c r="L43" s="114">
        <v>237099.04173814243</v>
      </c>
      <c r="M43" s="210">
        <v>8</v>
      </c>
      <c r="N43" s="210">
        <v>147.65629999999999</v>
      </c>
      <c r="O43" s="210">
        <v>39489.713000000003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6"/>
      <c r="AF43" s="296"/>
      <c r="AG43" s="296"/>
      <c r="AH43" s="292"/>
      <c r="AI43" s="292"/>
      <c r="AJ43" s="292"/>
      <c r="AK43" s="296"/>
      <c r="AL43" s="296"/>
      <c r="AM43" s="296"/>
      <c r="AN43" s="292"/>
      <c r="AO43" s="292"/>
      <c r="AP43" s="292"/>
      <c r="AQ43" s="45">
        <f t="shared" si="1"/>
        <v>32</v>
      </c>
      <c r="AR43" s="45">
        <f t="shared" si="1"/>
        <v>490.11369999999999</v>
      </c>
      <c r="AS43" s="45">
        <f t="shared" si="1"/>
        <v>276588.75473814242</v>
      </c>
      <c r="AT43" s="61" t="s">
        <v>24</v>
      </c>
      <c r="AU43" s="328"/>
      <c r="AV43" s="21" t="s">
        <v>53</v>
      </c>
      <c r="AW43" s="12"/>
    </row>
    <row r="44" spans="1:49" ht="24" customHeight="1">
      <c r="A44" s="19"/>
      <c r="B44" s="325" t="s">
        <v>54</v>
      </c>
      <c r="C44" s="101" t="s">
        <v>23</v>
      </c>
      <c r="D44" s="20">
        <v>0</v>
      </c>
      <c r="E44" s="20" t="s">
        <v>64</v>
      </c>
      <c r="F44" s="20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62</v>
      </c>
      <c r="N44" s="167">
        <v>2.6158999999999999</v>
      </c>
      <c r="O44" s="167">
        <v>991.18799999999999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5"/>
      <c r="AF44" s="295"/>
      <c r="AG44" s="295"/>
      <c r="AH44" s="291"/>
      <c r="AI44" s="291"/>
      <c r="AJ44" s="291"/>
      <c r="AK44" s="295"/>
      <c r="AL44" s="295"/>
      <c r="AM44" s="295"/>
      <c r="AN44" s="291"/>
      <c r="AO44" s="291"/>
      <c r="AP44" s="291"/>
      <c r="AQ44" s="107">
        <f t="shared" si="1"/>
        <v>62</v>
      </c>
      <c r="AR44" s="107">
        <f t="shared" si="1"/>
        <v>2.6158999999999999</v>
      </c>
      <c r="AS44" s="107">
        <f t="shared" si="1"/>
        <v>991.18799999999999</v>
      </c>
      <c r="AT44" s="62" t="s">
        <v>23</v>
      </c>
      <c r="AU44" s="327" t="s">
        <v>54</v>
      </c>
      <c r="AV44" s="21"/>
      <c r="AW44" s="12"/>
    </row>
    <row r="45" spans="1:49" ht="24" customHeight="1">
      <c r="A45" s="19" t="s">
        <v>27</v>
      </c>
      <c r="B45" s="326"/>
      <c r="C45" s="100" t="s">
        <v>24</v>
      </c>
      <c r="D45" s="23" t="s">
        <v>64</v>
      </c>
      <c r="E45" s="23" t="s">
        <v>64</v>
      </c>
      <c r="F45" s="23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>
        <v>1</v>
      </c>
      <c r="N45" s="210">
        <v>3.0999999999999999E-3</v>
      </c>
      <c r="O45" s="210">
        <v>3.1579999999999999</v>
      </c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6"/>
      <c r="AF45" s="296"/>
      <c r="AG45" s="296"/>
      <c r="AH45" s="292"/>
      <c r="AI45" s="292"/>
      <c r="AJ45" s="292"/>
      <c r="AK45" s="296"/>
      <c r="AL45" s="296"/>
      <c r="AM45" s="296"/>
      <c r="AN45" s="292"/>
      <c r="AO45" s="292"/>
      <c r="AP45" s="292"/>
      <c r="AQ45" s="45">
        <f t="shared" si="1"/>
        <v>1</v>
      </c>
      <c r="AR45" s="45">
        <f t="shared" si="1"/>
        <v>3.0999999999999999E-3</v>
      </c>
      <c r="AS45" s="45">
        <f t="shared" si="1"/>
        <v>3.1579999999999999</v>
      </c>
      <c r="AT45" s="57" t="s">
        <v>24</v>
      </c>
      <c r="AU45" s="328"/>
      <c r="AV45" s="29" t="s">
        <v>27</v>
      </c>
      <c r="AW45" s="12"/>
    </row>
    <row r="46" spans="1:49" ht="24" customHeight="1">
      <c r="A46" s="19"/>
      <c r="B46" s="325" t="s">
        <v>55</v>
      </c>
      <c r="C46" s="101" t="s">
        <v>23</v>
      </c>
      <c r="D46" s="20" t="s">
        <v>64</v>
      </c>
      <c r="E46" s="20" t="s">
        <v>64</v>
      </c>
      <c r="F46" s="20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5"/>
      <c r="AF46" s="295"/>
      <c r="AG46" s="295"/>
      <c r="AH46" s="291"/>
      <c r="AI46" s="291"/>
      <c r="AJ46" s="291"/>
      <c r="AK46" s="295"/>
      <c r="AL46" s="295"/>
      <c r="AM46" s="295"/>
      <c r="AN46" s="291"/>
      <c r="AO46" s="291"/>
      <c r="AP46" s="291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23" t="s">
        <v>64</v>
      </c>
      <c r="E47" s="23" t="s">
        <v>64</v>
      </c>
      <c r="F47" s="23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6"/>
      <c r="AF47" s="296"/>
      <c r="AG47" s="296"/>
      <c r="AH47" s="292"/>
      <c r="AI47" s="292"/>
      <c r="AJ47" s="292"/>
      <c r="AK47" s="296"/>
      <c r="AL47" s="296"/>
      <c r="AM47" s="296"/>
      <c r="AN47" s="292"/>
      <c r="AO47" s="292"/>
      <c r="AP47" s="292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19"/>
      <c r="B48" s="325" t="s">
        <v>56</v>
      </c>
      <c r="C48" s="101" t="s">
        <v>23</v>
      </c>
      <c r="D48" s="20" t="s">
        <v>64</v>
      </c>
      <c r="E48" s="20" t="s">
        <v>64</v>
      </c>
      <c r="F48" s="20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>
        <v>6</v>
      </c>
      <c r="N48" s="167">
        <v>0.34499999999999997</v>
      </c>
      <c r="O48" s="167">
        <v>429.48500000000001</v>
      </c>
      <c r="P48" s="167">
        <v>2</v>
      </c>
      <c r="Q48" s="167">
        <v>0.155</v>
      </c>
      <c r="R48" s="167">
        <v>135</v>
      </c>
      <c r="S48" s="110"/>
      <c r="T48" s="40"/>
      <c r="U48" s="40"/>
      <c r="V48" s="25">
        <v>2</v>
      </c>
      <c r="W48" s="25">
        <v>0.155</v>
      </c>
      <c r="X48" s="25">
        <v>135</v>
      </c>
      <c r="Y48" s="167"/>
      <c r="Z48" s="167"/>
      <c r="AA48" s="107"/>
      <c r="AB48" s="291"/>
      <c r="AC48" s="291"/>
      <c r="AD48" s="291"/>
      <c r="AE48" s="295"/>
      <c r="AF48" s="295"/>
      <c r="AG48" s="295"/>
      <c r="AH48" s="291"/>
      <c r="AI48" s="291"/>
      <c r="AJ48" s="291"/>
      <c r="AK48" s="295"/>
      <c r="AL48" s="295"/>
      <c r="AM48" s="295"/>
      <c r="AN48" s="291"/>
      <c r="AO48" s="291"/>
      <c r="AP48" s="291"/>
      <c r="AQ48" s="107">
        <f t="shared" si="1"/>
        <v>8</v>
      </c>
      <c r="AR48" s="107">
        <f t="shared" si="1"/>
        <v>0.5</v>
      </c>
      <c r="AS48" s="107">
        <f t="shared" si="1"/>
        <v>564.48500000000001</v>
      </c>
      <c r="AT48" s="32" t="s">
        <v>23</v>
      </c>
      <c r="AU48" s="327" t="s">
        <v>56</v>
      </c>
      <c r="AV48" s="29"/>
      <c r="AW48" s="12"/>
    </row>
    <row r="49" spans="1:49" ht="24" customHeight="1">
      <c r="A49" s="19" t="s">
        <v>57</v>
      </c>
      <c r="B49" s="326"/>
      <c r="C49" s="100" t="s">
        <v>24</v>
      </c>
      <c r="D49" s="23" t="s">
        <v>64</v>
      </c>
      <c r="E49" s="23" t="s">
        <v>64</v>
      </c>
      <c r="F49" s="23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6"/>
      <c r="AF49" s="296"/>
      <c r="AG49" s="296"/>
      <c r="AH49" s="292"/>
      <c r="AI49" s="292"/>
      <c r="AJ49" s="292"/>
      <c r="AK49" s="296"/>
      <c r="AL49" s="296"/>
      <c r="AM49" s="296"/>
      <c r="AN49" s="292"/>
      <c r="AO49" s="292"/>
      <c r="AP49" s="292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19"/>
      <c r="B50" s="325" t="s">
        <v>58</v>
      </c>
      <c r="C50" s="101" t="s">
        <v>23</v>
      </c>
      <c r="D50" s="20">
        <v>1</v>
      </c>
      <c r="E50" s="20">
        <v>140.43600000000001</v>
      </c>
      <c r="F50" s="20">
        <v>41247.204103312004</v>
      </c>
      <c r="G50" s="20"/>
      <c r="H50" s="20"/>
      <c r="I50" s="20"/>
      <c r="J50" s="25">
        <v>1</v>
      </c>
      <c r="K50" s="25">
        <v>140.43600000000001</v>
      </c>
      <c r="L50" s="25">
        <v>41247.204103312004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5"/>
      <c r="AF50" s="295"/>
      <c r="AG50" s="295"/>
      <c r="AH50" s="291"/>
      <c r="AI50" s="291"/>
      <c r="AJ50" s="291"/>
      <c r="AK50" s="295"/>
      <c r="AL50" s="295"/>
      <c r="AM50" s="295"/>
      <c r="AN50" s="291"/>
      <c r="AO50" s="291"/>
      <c r="AP50" s="291"/>
      <c r="AQ50" s="107">
        <f t="shared" si="1"/>
        <v>1</v>
      </c>
      <c r="AR50" s="107">
        <f t="shared" si="1"/>
        <v>140.43600000000001</v>
      </c>
      <c r="AS50" s="107">
        <f t="shared" si="1"/>
        <v>41247.204103312004</v>
      </c>
      <c r="AT50" s="32" t="s">
        <v>23</v>
      </c>
      <c r="AU50" s="327" t="s">
        <v>58</v>
      </c>
      <c r="AV50" s="28"/>
      <c r="AW50" s="12"/>
    </row>
    <row r="51" spans="1:49" ht="24" customHeight="1">
      <c r="A51" s="19"/>
      <c r="B51" s="326"/>
      <c r="C51" s="100" t="s">
        <v>24</v>
      </c>
      <c r="D51" s="23">
        <v>0</v>
      </c>
      <c r="E51" s="23">
        <v>0</v>
      </c>
      <c r="F51" s="23">
        <v>0</v>
      </c>
      <c r="G51" s="23"/>
      <c r="H51" s="23"/>
      <c r="I51" s="23"/>
      <c r="J51" s="114">
        <v>0</v>
      </c>
      <c r="K51" s="114">
        <v>0</v>
      </c>
      <c r="L51" s="114"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6"/>
      <c r="AF51" s="296"/>
      <c r="AG51" s="296"/>
      <c r="AH51" s="292"/>
      <c r="AI51" s="292"/>
      <c r="AJ51" s="292"/>
      <c r="AK51" s="296"/>
      <c r="AL51" s="296"/>
      <c r="AM51" s="296"/>
      <c r="AN51" s="292"/>
      <c r="AO51" s="292"/>
      <c r="AP51" s="292"/>
      <c r="AQ51" s="45">
        <f t="shared" si="1"/>
        <v>0</v>
      </c>
      <c r="AR51" s="45">
        <f t="shared" si="1"/>
        <v>0</v>
      </c>
      <c r="AS51" s="45">
        <f t="shared" si="1"/>
        <v>0</v>
      </c>
      <c r="AT51" s="61" t="s">
        <v>24</v>
      </c>
      <c r="AU51" s="328"/>
      <c r="AV51" s="29"/>
      <c r="AW51" s="12"/>
    </row>
    <row r="52" spans="1:49" ht="24" customHeight="1">
      <c r="A52" s="19"/>
      <c r="B52" s="325" t="s">
        <v>59</v>
      </c>
      <c r="C52" s="101" t="s">
        <v>23</v>
      </c>
      <c r="D52" s="20" t="s">
        <v>64</v>
      </c>
      <c r="E52" s="20" t="s">
        <v>64</v>
      </c>
      <c r="F52" s="20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5"/>
      <c r="AF52" s="295"/>
      <c r="AG52" s="295"/>
      <c r="AH52" s="291"/>
      <c r="AI52" s="291"/>
      <c r="AJ52" s="291"/>
      <c r="AK52" s="295"/>
      <c r="AL52" s="295"/>
      <c r="AM52" s="295"/>
      <c r="AN52" s="291"/>
      <c r="AO52" s="291"/>
      <c r="AP52" s="291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19" t="s">
        <v>27</v>
      </c>
      <c r="B53" s="326"/>
      <c r="C53" s="100" t="s">
        <v>24</v>
      </c>
      <c r="D53" s="23" t="s">
        <v>64</v>
      </c>
      <c r="E53" s="23" t="s">
        <v>64</v>
      </c>
      <c r="F53" s="23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6"/>
      <c r="AF53" s="296"/>
      <c r="AG53" s="296"/>
      <c r="AH53" s="292"/>
      <c r="AI53" s="292"/>
      <c r="AJ53" s="292"/>
      <c r="AK53" s="296"/>
      <c r="AL53" s="296"/>
      <c r="AM53" s="296"/>
      <c r="AN53" s="292"/>
      <c r="AO53" s="292"/>
      <c r="AP53" s="292"/>
      <c r="AQ53" s="45">
        <f t="shared" si="1"/>
        <v>0</v>
      </c>
      <c r="AR53" s="45">
        <f t="shared" si="1"/>
        <v>0</v>
      </c>
      <c r="AS53" s="45">
        <f t="shared" si="1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19"/>
      <c r="B54" s="325" t="s">
        <v>60</v>
      </c>
      <c r="C54" s="101" t="s">
        <v>23</v>
      </c>
      <c r="D54" s="20" t="s">
        <v>64</v>
      </c>
      <c r="E54" s="20" t="s">
        <v>64</v>
      </c>
      <c r="F54" s="20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5"/>
      <c r="AF54" s="295"/>
      <c r="AG54" s="295"/>
      <c r="AH54" s="291"/>
      <c r="AI54" s="291"/>
      <c r="AJ54" s="291"/>
      <c r="AK54" s="295">
        <v>4</v>
      </c>
      <c r="AL54" s="295">
        <v>6.83E-2</v>
      </c>
      <c r="AM54" s="295">
        <v>84.33</v>
      </c>
      <c r="AN54" s="291">
        <v>12</v>
      </c>
      <c r="AO54" s="291">
        <v>0.2266</v>
      </c>
      <c r="AP54" s="291">
        <v>280.51799999999997</v>
      </c>
      <c r="AQ54" s="107">
        <f t="shared" si="1"/>
        <v>16</v>
      </c>
      <c r="AR54" s="107">
        <f t="shared" si="1"/>
        <v>0.2949</v>
      </c>
      <c r="AS54" s="107">
        <f t="shared" si="1"/>
        <v>364.84799999999996</v>
      </c>
      <c r="AT54" s="62" t="s">
        <v>23</v>
      </c>
      <c r="AU54" s="327" t="s">
        <v>60</v>
      </c>
      <c r="AV54" s="21"/>
      <c r="AW54" s="12"/>
    </row>
    <row r="55" spans="1:49" ht="24" customHeight="1">
      <c r="A55" s="26"/>
      <c r="B55" s="326"/>
      <c r="C55" s="100" t="s">
        <v>24</v>
      </c>
      <c r="D55" s="23" t="s">
        <v>64</v>
      </c>
      <c r="E55" s="23" t="s">
        <v>64</v>
      </c>
      <c r="F55" s="23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6"/>
      <c r="AF55" s="296"/>
      <c r="AG55" s="296"/>
      <c r="AH55" s="292"/>
      <c r="AI55" s="292"/>
      <c r="AJ55" s="292"/>
      <c r="AK55" s="296"/>
      <c r="AL55" s="296"/>
      <c r="AM55" s="296"/>
      <c r="AN55" s="292"/>
      <c r="AO55" s="292"/>
      <c r="AP55" s="292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20" t="s">
        <v>64</v>
      </c>
      <c r="E56" s="20" t="s">
        <v>64</v>
      </c>
      <c r="F56" s="20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1</v>
      </c>
      <c r="N56" s="167">
        <v>0.19</v>
      </c>
      <c r="O56" s="167">
        <v>51.3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/>
      <c r="AC56" s="291"/>
      <c r="AD56" s="291"/>
      <c r="AE56" s="295"/>
      <c r="AF56" s="295"/>
      <c r="AG56" s="295"/>
      <c r="AH56" s="291"/>
      <c r="AI56" s="291"/>
      <c r="AJ56" s="291"/>
      <c r="AK56" s="295"/>
      <c r="AL56" s="295"/>
      <c r="AM56" s="295"/>
      <c r="AN56" s="291"/>
      <c r="AO56" s="291"/>
      <c r="AP56" s="291"/>
      <c r="AQ56" s="107">
        <f t="shared" si="1"/>
        <v>1</v>
      </c>
      <c r="AR56" s="107">
        <f t="shared" si="1"/>
        <v>0.19</v>
      </c>
      <c r="AS56" s="107">
        <f t="shared" si="1"/>
        <v>51.3</v>
      </c>
      <c r="AT56" s="31" t="s">
        <v>23</v>
      </c>
      <c r="AU56" s="349" t="s">
        <v>63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23" t="s">
        <v>64</v>
      </c>
      <c r="E57" s="23" t="s">
        <v>64</v>
      </c>
      <c r="F57" s="23" t="s">
        <v>64</v>
      </c>
      <c r="G57" s="23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6"/>
      <c r="AF57" s="296"/>
      <c r="AG57" s="296"/>
      <c r="AH57" s="292"/>
      <c r="AI57" s="292"/>
      <c r="AJ57" s="292"/>
      <c r="AK57" s="296"/>
      <c r="AL57" s="296"/>
      <c r="AM57" s="296"/>
      <c r="AN57" s="292"/>
      <c r="AO57" s="292"/>
      <c r="AP57" s="292"/>
      <c r="AQ57" s="45">
        <f t="shared" si="1"/>
        <v>0</v>
      </c>
      <c r="AR57" s="45">
        <f t="shared" si="1"/>
        <v>0</v>
      </c>
      <c r="AS57" s="45">
        <f t="shared" si="1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68" t="s">
        <v>64</v>
      </c>
      <c r="E58" s="33" t="s">
        <v>64</v>
      </c>
      <c r="F58" s="169" t="s">
        <v>64</v>
      </c>
      <c r="G58" s="168"/>
      <c r="H58" s="33"/>
      <c r="I58" s="169"/>
      <c r="J58" s="25">
        <v>0</v>
      </c>
      <c r="K58" s="25">
        <v>0</v>
      </c>
      <c r="L58" s="25">
        <v>0</v>
      </c>
      <c r="M58" s="211">
        <v>1977</v>
      </c>
      <c r="N58" s="211">
        <v>78.920699999999997</v>
      </c>
      <c r="O58" s="211">
        <v>36392.5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122</v>
      </c>
      <c r="Z58" s="213">
        <v>6.9088000000000003</v>
      </c>
      <c r="AA58" s="281">
        <v>4074.2890000000002</v>
      </c>
      <c r="AB58" s="293">
        <v>747</v>
      </c>
      <c r="AC58" s="293">
        <v>41.660299999999999</v>
      </c>
      <c r="AD58" s="293">
        <v>17435.539000000001</v>
      </c>
      <c r="AE58" s="293"/>
      <c r="AF58" s="293"/>
      <c r="AG58" s="293"/>
      <c r="AH58" s="291"/>
      <c r="AI58" s="291"/>
      <c r="AJ58" s="291"/>
      <c r="AK58" s="297">
        <v>77</v>
      </c>
      <c r="AL58" s="297">
        <v>2.4655999999999998</v>
      </c>
      <c r="AM58" s="297">
        <v>2344.8530000000001</v>
      </c>
      <c r="AN58" s="293">
        <v>21</v>
      </c>
      <c r="AO58" s="293">
        <v>0.60229999999999995</v>
      </c>
      <c r="AP58" s="298">
        <v>990.55399999999997</v>
      </c>
      <c r="AQ58" s="107">
        <f t="shared" ref="AQ58:AS71" si="2">SUM(J58,M58,V58,Y58,AB58,AE58,AH58,AK58,AN58)</f>
        <v>2944</v>
      </c>
      <c r="AR58" s="107">
        <f t="shared" si="2"/>
        <v>130.55770000000001</v>
      </c>
      <c r="AS58" s="107">
        <f t="shared" si="2"/>
        <v>61237.734999999993</v>
      </c>
      <c r="AT58" s="32" t="s">
        <v>23</v>
      </c>
      <c r="AU58" s="34"/>
      <c r="AV58" s="21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316" t="s">
        <v>64</v>
      </c>
      <c r="E59" s="170" t="s">
        <v>64</v>
      </c>
      <c r="F59" s="132" t="s">
        <v>64</v>
      </c>
      <c r="G59" s="151"/>
      <c r="H59" s="170"/>
      <c r="I59" s="132"/>
      <c r="J59" s="94"/>
      <c r="K59" s="94"/>
      <c r="L59" s="94"/>
      <c r="M59" s="167"/>
      <c r="N59" s="212"/>
      <c r="O59" s="167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7"/>
      <c r="AP59" s="299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317" t="s">
        <v>64</v>
      </c>
      <c r="E60" s="23" t="s">
        <v>64</v>
      </c>
      <c r="F60" s="156" t="s">
        <v>64</v>
      </c>
      <c r="G60" s="155"/>
      <c r="H60" s="23"/>
      <c r="I60" s="156"/>
      <c r="J60" s="111">
        <v>0</v>
      </c>
      <c r="K60" s="111">
        <v>0</v>
      </c>
      <c r="L60" s="111">
        <v>0</v>
      </c>
      <c r="M60" s="210">
        <v>109</v>
      </c>
      <c r="N60" s="210">
        <v>4.4043000000000001</v>
      </c>
      <c r="O60" s="210">
        <v>3069.6039999999998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2"/>
        <v>109</v>
      </c>
      <c r="AR60" s="45">
        <f t="shared" si="2"/>
        <v>4.4043000000000001</v>
      </c>
      <c r="AS60" s="45">
        <f t="shared" si="2"/>
        <v>3069.6039999999998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68">
        <v>34</v>
      </c>
      <c r="E61" s="171">
        <v>150.57689999999999</v>
      </c>
      <c r="F61" s="169">
        <v>48511.698756969374</v>
      </c>
      <c r="G61" s="168">
        <v>21</v>
      </c>
      <c r="H61" s="171">
        <v>7.9035000000000002</v>
      </c>
      <c r="I61" s="169">
        <v>4424.2839999999997</v>
      </c>
      <c r="J61" s="25">
        <v>55</v>
      </c>
      <c r="K61" s="25">
        <v>158.4804</v>
      </c>
      <c r="L61" s="25">
        <v>52935.982756969373</v>
      </c>
      <c r="M61" s="213">
        <v>2128</v>
      </c>
      <c r="N61" s="213">
        <v>967.85400000000016</v>
      </c>
      <c r="O61" s="213">
        <v>339460.34399999998</v>
      </c>
      <c r="P61" s="171">
        <v>597</v>
      </c>
      <c r="Q61" s="171">
        <v>3796.0108999999998</v>
      </c>
      <c r="R61" s="171">
        <v>702049.17099999997</v>
      </c>
      <c r="S61" s="52">
        <f t="shared" ref="S61:U61" si="3">SUM(S6,S8,S10,S12,S14,S16,S18,S20,S22,S24,S26,S28,S30,S32,S34,S36,S38,S40,S42,S44,S46,S48,S50,S52,S54,S56,S58,)</f>
        <v>0</v>
      </c>
      <c r="T61" s="52">
        <f t="shared" si="3"/>
        <v>0</v>
      </c>
      <c r="U61" s="52">
        <f t="shared" si="3"/>
        <v>0</v>
      </c>
      <c r="V61" s="25">
        <v>597</v>
      </c>
      <c r="W61" s="25">
        <v>3796.0108999999998</v>
      </c>
      <c r="X61" s="25">
        <v>702049.17099999997</v>
      </c>
      <c r="Y61" s="213">
        <v>338</v>
      </c>
      <c r="Z61" s="213">
        <v>1281.8634</v>
      </c>
      <c r="AA61" s="281">
        <v>120225.42600000001</v>
      </c>
      <c r="AB61" s="293">
        <f t="shared" ref="AB61:AP61" si="4">SUM(AB6,AB8,AB10,AB12,AB14,AB16,AB18,AB20,AB22,AB24,AB26,AB28,AB30,AB32,AB34,AB36,AB38,AB40,AB42,AB44,AB46,AB48,AB50,AB52,AB54,AB56,AB58,)</f>
        <v>1870</v>
      </c>
      <c r="AC61" s="293">
        <f t="shared" si="4"/>
        <v>151.8082</v>
      </c>
      <c r="AD61" s="293">
        <f t="shared" si="4"/>
        <v>71235.98599999999</v>
      </c>
      <c r="AE61" s="297">
        <f t="shared" si="4"/>
        <v>111</v>
      </c>
      <c r="AF61" s="297">
        <f t="shared" si="4"/>
        <v>6.0881499999999997</v>
      </c>
      <c r="AG61" s="297">
        <f t="shared" si="4"/>
        <v>8594.8359999999993</v>
      </c>
      <c r="AH61" s="293">
        <f t="shared" si="4"/>
        <v>139</v>
      </c>
      <c r="AI61" s="293">
        <f t="shared" si="4"/>
        <v>64.063499999999991</v>
      </c>
      <c r="AJ61" s="293">
        <f t="shared" si="4"/>
        <v>37275.637999999999</v>
      </c>
      <c r="AK61" s="297">
        <v>128</v>
      </c>
      <c r="AL61" s="297">
        <v>5.3526999999999996</v>
      </c>
      <c r="AM61" s="297">
        <v>4177.8630000000003</v>
      </c>
      <c r="AN61" s="293">
        <f t="shared" si="4"/>
        <v>252</v>
      </c>
      <c r="AO61" s="293">
        <f t="shared" si="4"/>
        <v>51.278700000000001</v>
      </c>
      <c r="AP61" s="293">
        <f t="shared" si="4"/>
        <v>29064.309000000001</v>
      </c>
      <c r="AQ61" s="107">
        <f t="shared" si="2"/>
        <v>5618</v>
      </c>
      <c r="AR61" s="107">
        <f t="shared" si="2"/>
        <v>6482.7999500000005</v>
      </c>
      <c r="AS61" s="107">
        <f t="shared" si="2"/>
        <v>1365019.5557569689</v>
      </c>
      <c r="AT61" s="32" t="s">
        <v>23</v>
      </c>
      <c r="AU61" s="34"/>
      <c r="AV61" s="21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316" t="s">
        <v>64</v>
      </c>
      <c r="E62" s="25" t="s">
        <v>64</v>
      </c>
      <c r="F62" s="132" t="s">
        <v>64</v>
      </c>
      <c r="G62" s="151"/>
      <c r="H62" s="25"/>
      <c r="I62" s="132"/>
      <c r="J62" s="94"/>
      <c r="K62" s="94"/>
      <c r="L62" s="94"/>
      <c r="M62" s="167"/>
      <c r="N62" s="167"/>
      <c r="O62" s="167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317">
        <v>21</v>
      </c>
      <c r="E63" s="23">
        <v>1099.0601999999999</v>
      </c>
      <c r="F63" s="156">
        <v>232191.3719195241</v>
      </c>
      <c r="G63" s="155">
        <v>9</v>
      </c>
      <c r="H63" s="23">
        <v>119.0762</v>
      </c>
      <c r="I63" s="156">
        <v>81406.133000000002</v>
      </c>
      <c r="J63" s="111">
        <v>30</v>
      </c>
      <c r="K63" s="111">
        <v>1218.1363999999999</v>
      </c>
      <c r="L63" s="111">
        <v>313597.50491952407</v>
      </c>
      <c r="M63" s="210">
        <v>130</v>
      </c>
      <c r="N63" s="210">
        <v>2032.0954999999997</v>
      </c>
      <c r="O63" s="210">
        <v>217725.34700000001</v>
      </c>
      <c r="P63" s="23">
        <v>29</v>
      </c>
      <c r="Q63" s="23">
        <v>5677.067</v>
      </c>
      <c r="R63" s="23">
        <v>451914.71500000003</v>
      </c>
      <c r="S63" s="44">
        <f t="shared" ref="S63:U63" si="5">SUM(S7,S9,S11,S13,S15,S17,S19,S21,S23,S25,S27,S29,S31,S33,S35,S37,S39,S41,S43,S45,S47,S49,S51,S53,S55,S57,S60,)</f>
        <v>0</v>
      </c>
      <c r="T63" s="44">
        <f t="shared" si="5"/>
        <v>0</v>
      </c>
      <c r="U63" s="44">
        <f t="shared" si="5"/>
        <v>0</v>
      </c>
      <c r="V63" s="111">
        <v>29</v>
      </c>
      <c r="W63" s="111">
        <v>5677.067</v>
      </c>
      <c r="X63" s="111">
        <v>451914.71500000003</v>
      </c>
      <c r="Y63" s="210"/>
      <c r="Z63" s="210"/>
      <c r="AA63" s="108"/>
      <c r="AB63" s="292">
        <f t="shared" ref="AB63:AP63" si="6">SUM(AB7,AB9,AB11,AB13,AB15,AB17,AB19,AB21,AB23,AB25,AB27,AB29,AB31,AB33,AB35,AB37,AB39,AB41,AB43,AB45,AB47,AB49,AB51,AB53,AB55,AB57,AB60,)</f>
        <v>0</v>
      </c>
      <c r="AC63" s="292">
        <f t="shared" si="6"/>
        <v>0</v>
      </c>
      <c r="AD63" s="292">
        <f t="shared" si="6"/>
        <v>0</v>
      </c>
      <c r="AE63" s="292">
        <f t="shared" si="6"/>
        <v>0</v>
      </c>
      <c r="AF63" s="292">
        <f t="shared" si="6"/>
        <v>0</v>
      </c>
      <c r="AG63" s="292">
        <f t="shared" si="6"/>
        <v>0</v>
      </c>
      <c r="AH63" s="292">
        <f t="shared" si="6"/>
        <v>0</v>
      </c>
      <c r="AI63" s="292">
        <f t="shared" si="6"/>
        <v>0</v>
      </c>
      <c r="AJ63" s="292">
        <f t="shared" si="6"/>
        <v>0</v>
      </c>
      <c r="AK63" s="292"/>
      <c r="AL63" s="292"/>
      <c r="AM63" s="292"/>
      <c r="AN63" s="292">
        <f t="shared" si="6"/>
        <v>0</v>
      </c>
      <c r="AO63" s="292">
        <f t="shared" si="6"/>
        <v>0</v>
      </c>
      <c r="AP63" s="292">
        <f t="shared" si="6"/>
        <v>0</v>
      </c>
      <c r="AQ63" s="45">
        <f t="shared" si="2"/>
        <v>189</v>
      </c>
      <c r="AR63" s="45">
        <f t="shared" si="2"/>
        <v>8927.2988999999998</v>
      </c>
      <c r="AS63" s="45">
        <f t="shared" si="2"/>
        <v>983237.56691952422</v>
      </c>
      <c r="AT63" s="22" t="s">
        <v>24</v>
      </c>
      <c r="AU63" s="16"/>
      <c r="AV63" s="27"/>
      <c r="AW63" s="12"/>
    </row>
    <row r="64" spans="1:49" ht="24" customHeight="1">
      <c r="A64" s="19" t="s">
        <v>69</v>
      </c>
      <c r="B64" s="325" t="s">
        <v>70</v>
      </c>
      <c r="C64" s="101" t="s">
        <v>23</v>
      </c>
      <c r="D64" s="20" t="s">
        <v>64</v>
      </c>
      <c r="E64" s="20" t="s">
        <v>64</v>
      </c>
      <c r="F64" s="132" t="s">
        <v>64</v>
      </c>
      <c r="G64" s="20">
        <v>125</v>
      </c>
      <c r="H64" s="20">
        <v>530.83169999999996</v>
      </c>
      <c r="I64" s="132">
        <v>292622.12800000003</v>
      </c>
      <c r="J64" s="25">
        <v>125</v>
      </c>
      <c r="K64" s="25">
        <v>530.83169999999996</v>
      </c>
      <c r="L64" s="25">
        <v>292622.12800000003</v>
      </c>
      <c r="M64" s="167">
        <v>546</v>
      </c>
      <c r="N64" s="167">
        <v>51.857500000000002</v>
      </c>
      <c r="O64" s="167">
        <v>48181.343999999997</v>
      </c>
      <c r="P64" s="20">
        <v>2194</v>
      </c>
      <c r="Q64" s="20">
        <v>270.67944</v>
      </c>
      <c r="R64" s="20">
        <v>140560.58300000001</v>
      </c>
      <c r="S64" s="110"/>
      <c r="T64" s="40"/>
      <c r="U64" s="40"/>
      <c r="V64" s="25">
        <v>2194</v>
      </c>
      <c r="W64" s="25">
        <v>270.67944</v>
      </c>
      <c r="X64" s="25">
        <v>140560.58300000001</v>
      </c>
      <c r="Y64" s="167">
        <v>23</v>
      </c>
      <c r="Z64" s="167">
        <v>733.35500000000002</v>
      </c>
      <c r="AA64" s="107">
        <v>45115.332999999999</v>
      </c>
      <c r="AB64" s="291">
        <v>14</v>
      </c>
      <c r="AC64" s="291">
        <v>0.30049999999999999</v>
      </c>
      <c r="AD64" s="291">
        <v>240.732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2"/>
        <v>2902</v>
      </c>
      <c r="AR64" s="107">
        <f t="shared" si="2"/>
        <v>1587.02414</v>
      </c>
      <c r="AS64" s="107">
        <f t="shared" si="2"/>
        <v>526720.12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19"/>
      <c r="B65" s="326"/>
      <c r="C65" s="100" t="s">
        <v>24</v>
      </c>
      <c r="D65" s="23">
        <v>292</v>
      </c>
      <c r="E65" s="23">
        <v>34.779499999999999</v>
      </c>
      <c r="F65" s="156">
        <v>47795.882323506536</v>
      </c>
      <c r="G65" s="23">
        <v>49</v>
      </c>
      <c r="H65" s="23">
        <v>3.7593000000000001</v>
      </c>
      <c r="I65" s="156">
        <v>8159.7860000000001</v>
      </c>
      <c r="J65" s="114">
        <v>341</v>
      </c>
      <c r="K65" s="114">
        <v>38.538800000000002</v>
      </c>
      <c r="L65" s="114">
        <v>55955.668323506536</v>
      </c>
      <c r="M65" s="210">
        <v>11</v>
      </c>
      <c r="N65" s="210">
        <v>0.19769999999999999</v>
      </c>
      <c r="O65" s="210">
        <v>407.096</v>
      </c>
      <c r="P65" s="23">
        <v>20</v>
      </c>
      <c r="Q65" s="23">
        <v>42.727899999999998</v>
      </c>
      <c r="R65" s="23">
        <v>16303.716</v>
      </c>
      <c r="S65" s="41"/>
      <c r="T65" s="41"/>
      <c r="U65" s="41"/>
      <c r="V65" s="114">
        <v>20</v>
      </c>
      <c r="W65" s="114">
        <v>42.727899999999998</v>
      </c>
      <c r="X65" s="114">
        <v>16303.716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2"/>
        <v>372</v>
      </c>
      <c r="AR65" s="45">
        <f t="shared" si="2"/>
        <v>81.464399999999998</v>
      </c>
      <c r="AS65" s="45">
        <f t="shared" si="2"/>
        <v>72666.480323506534</v>
      </c>
      <c r="AT65" s="61" t="s">
        <v>24</v>
      </c>
      <c r="AU65" s="328"/>
      <c r="AV65" s="21"/>
      <c r="AW65" s="12"/>
    </row>
    <row r="66" spans="1:49" ht="24" customHeight="1">
      <c r="A66" s="19" t="s">
        <v>71</v>
      </c>
      <c r="B66" s="325" t="s">
        <v>72</v>
      </c>
      <c r="C66" s="101" t="s">
        <v>23</v>
      </c>
      <c r="D66" s="172" t="s">
        <v>64</v>
      </c>
      <c r="E66" s="172" t="s">
        <v>64</v>
      </c>
      <c r="F66" s="173" t="s">
        <v>64</v>
      </c>
      <c r="G66" s="172"/>
      <c r="H66" s="172"/>
      <c r="I66" s="173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21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74" t="s">
        <v>64</v>
      </c>
      <c r="E67" s="174" t="s">
        <v>64</v>
      </c>
      <c r="F67" s="175" t="s">
        <v>64</v>
      </c>
      <c r="G67" s="174"/>
      <c r="H67" s="174"/>
      <c r="I67" s="175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318">
        <v>34</v>
      </c>
      <c r="E68" s="83">
        <v>150.57689999999999</v>
      </c>
      <c r="F68" s="177">
        <v>48511.698756969374</v>
      </c>
      <c r="G68" s="176">
        <v>146</v>
      </c>
      <c r="H68" s="83">
        <v>538.73519999999996</v>
      </c>
      <c r="I68" s="177">
        <v>297046.41200000001</v>
      </c>
      <c r="J68" s="25">
        <v>180</v>
      </c>
      <c r="K68" s="25">
        <v>689.31209999999999</v>
      </c>
      <c r="L68" s="25">
        <v>345558.11075696937</v>
      </c>
      <c r="M68" s="167">
        <v>2674</v>
      </c>
      <c r="N68" s="167">
        <v>1019.7115000000001</v>
      </c>
      <c r="O68" s="167">
        <v>387641.68799999997</v>
      </c>
      <c r="P68" s="20">
        <v>2791</v>
      </c>
      <c r="Q68" s="20">
        <v>4066.6903399999997</v>
      </c>
      <c r="R68" s="20">
        <v>842609.75399999996</v>
      </c>
      <c r="S68" s="25">
        <f t="shared" ref="S68:U68" si="7">SUM(S61,S64,S66)</f>
        <v>0</v>
      </c>
      <c r="T68" s="25">
        <f t="shared" si="7"/>
        <v>0</v>
      </c>
      <c r="U68" s="25">
        <f t="shared" si="7"/>
        <v>0</v>
      </c>
      <c r="V68" s="25">
        <v>2791</v>
      </c>
      <c r="W68" s="25">
        <v>4066.6903399999997</v>
      </c>
      <c r="X68" s="25">
        <v>842609.75399999996</v>
      </c>
      <c r="Y68" s="167">
        <v>361</v>
      </c>
      <c r="Z68" s="167">
        <v>2015.2184</v>
      </c>
      <c r="AA68" s="107">
        <v>165340.75900000002</v>
      </c>
      <c r="AB68" s="291">
        <f t="shared" ref="AB68:AP68" si="8">SUM(AB61,AB64,AB66)</f>
        <v>1884</v>
      </c>
      <c r="AC68" s="291">
        <f t="shared" si="8"/>
        <v>152.1087</v>
      </c>
      <c r="AD68" s="291">
        <f t="shared" si="8"/>
        <v>71476.717999999993</v>
      </c>
      <c r="AE68" s="291">
        <f t="shared" si="8"/>
        <v>111</v>
      </c>
      <c r="AF68" s="291">
        <f t="shared" si="8"/>
        <v>6.0881499999999997</v>
      </c>
      <c r="AG68" s="291">
        <f t="shared" si="8"/>
        <v>8594.8359999999993</v>
      </c>
      <c r="AH68" s="291">
        <f t="shared" si="8"/>
        <v>139</v>
      </c>
      <c r="AI68" s="291">
        <f t="shared" si="8"/>
        <v>64.063499999999991</v>
      </c>
      <c r="AJ68" s="291">
        <f t="shared" si="8"/>
        <v>37275.637999999999</v>
      </c>
      <c r="AK68" s="291">
        <v>128</v>
      </c>
      <c r="AL68" s="291">
        <v>5.3526999999999996</v>
      </c>
      <c r="AM68" s="291">
        <v>4177.8630000000003</v>
      </c>
      <c r="AN68" s="291">
        <f t="shared" si="8"/>
        <v>252</v>
      </c>
      <c r="AO68" s="291">
        <f t="shared" si="8"/>
        <v>51.278700000000001</v>
      </c>
      <c r="AP68" s="291">
        <f t="shared" si="8"/>
        <v>29064.309000000001</v>
      </c>
      <c r="AQ68" s="107">
        <f>SUM(J68,M68,V68,Y68,AB68,AE68,AH68,AK68,AN68)</f>
        <v>8520</v>
      </c>
      <c r="AR68" s="107">
        <f t="shared" si="2"/>
        <v>8069.8240899999992</v>
      </c>
      <c r="AS68" s="107">
        <f t="shared" si="2"/>
        <v>1891739.675756969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319">
        <v>313</v>
      </c>
      <c r="E69" s="84">
        <v>1133.8397</v>
      </c>
      <c r="F69" s="179">
        <v>279987.25424303062</v>
      </c>
      <c r="G69" s="178">
        <v>58</v>
      </c>
      <c r="H69" s="84">
        <v>122.8355</v>
      </c>
      <c r="I69" s="179">
        <v>89565.918999999994</v>
      </c>
      <c r="J69" s="114">
        <v>371</v>
      </c>
      <c r="K69" s="114">
        <v>1256.6751999999999</v>
      </c>
      <c r="L69" s="114">
        <v>369553.17324303061</v>
      </c>
      <c r="M69" s="210">
        <v>141</v>
      </c>
      <c r="N69" s="210">
        <v>2032.2931999999996</v>
      </c>
      <c r="O69" s="210">
        <v>218132.443</v>
      </c>
      <c r="P69" s="23">
        <v>49</v>
      </c>
      <c r="Q69" s="23">
        <v>5719.7948999999999</v>
      </c>
      <c r="R69" s="23">
        <v>468218.43100000004</v>
      </c>
      <c r="S69" s="24">
        <f t="shared" ref="S69:U69" si="9">SUM(S63,S65,S67)</f>
        <v>0</v>
      </c>
      <c r="T69" s="24">
        <f t="shared" si="9"/>
        <v>0</v>
      </c>
      <c r="U69" s="24">
        <f t="shared" si="9"/>
        <v>0</v>
      </c>
      <c r="V69" s="114">
        <v>49</v>
      </c>
      <c r="W69" s="114">
        <v>5719.7948999999999</v>
      </c>
      <c r="X69" s="114">
        <v>468218.43100000004</v>
      </c>
      <c r="Y69" s="210">
        <v>0</v>
      </c>
      <c r="Z69" s="210">
        <v>0</v>
      </c>
      <c r="AA69" s="108">
        <v>0</v>
      </c>
      <c r="AB69" s="292">
        <f t="shared" ref="AB69:AP69" si="10">SUM(AB63,AB65,AB67)</f>
        <v>0</v>
      </c>
      <c r="AC69" s="292">
        <f t="shared" si="10"/>
        <v>0</v>
      </c>
      <c r="AD69" s="292">
        <f t="shared" si="10"/>
        <v>0</v>
      </c>
      <c r="AE69" s="292">
        <f t="shared" si="10"/>
        <v>0</v>
      </c>
      <c r="AF69" s="292">
        <f t="shared" si="10"/>
        <v>0</v>
      </c>
      <c r="AG69" s="292">
        <f t="shared" si="10"/>
        <v>0</v>
      </c>
      <c r="AH69" s="292">
        <f t="shared" si="10"/>
        <v>0</v>
      </c>
      <c r="AI69" s="292">
        <f t="shared" si="10"/>
        <v>0</v>
      </c>
      <c r="AJ69" s="292">
        <f t="shared" si="10"/>
        <v>0</v>
      </c>
      <c r="AK69" s="292"/>
      <c r="AL69" s="292"/>
      <c r="AM69" s="292"/>
      <c r="AN69" s="292">
        <f t="shared" si="10"/>
        <v>0</v>
      </c>
      <c r="AO69" s="292">
        <f t="shared" si="10"/>
        <v>0</v>
      </c>
      <c r="AP69" s="292">
        <f t="shared" si="10"/>
        <v>0</v>
      </c>
      <c r="AQ69" s="45">
        <f t="shared" si="2"/>
        <v>561</v>
      </c>
      <c r="AR69" s="45">
        <f t="shared" si="2"/>
        <v>9008.7632999999987</v>
      </c>
      <c r="AS69" s="45">
        <f t="shared" si="2"/>
        <v>1055904.0472430307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20"/>
      <c r="E70" s="36"/>
      <c r="F70" s="133"/>
      <c r="G70" s="65"/>
      <c r="H70" s="36"/>
      <c r="I70" s="133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347</v>
      </c>
      <c r="E71" s="36">
        <v>1284.4166</v>
      </c>
      <c r="F71" s="133">
        <v>328498.95299999998</v>
      </c>
      <c r="G71" s="36">
        <v>204</v>
      </c>
      <c r="H71" s="36">
        <v>661.57069999999999</v>
      </c>
      <c r="I71" s="133">
        <v>386612.33100000001</v>
      </c>
      <c r="J71" s="115">
        <v>551</v>
      </c>
      <c r="K71" s="115">
        <v>1945.9873</v>
      </c>
      <c r="L71" s="115">
        <v>715111.28399999999</v>
      </c>
      <c r="M71" s="214">
        <v>2815</v>
      </c>
      <c r="N71" s="36">
        <v>3052.0046999999995</v>
      </c>
      <c r="O71" s="36">
        <v>605774.13099999994</v>
      </c>
      <c r="P71" s="36">
        <v>2840</v>
      </c>
      <c r="Q71" s="36">
        <v>9786.48524</v>
      </c>
      <c r="R71" s="36">
        <v>1310828.1850000001</v>
      </c>
      <c r="S71" s="37">
        <f t="shared" ref="S71:U71" si="11">SUM(S68,S69)</f>
        <v>0</v>
      </c>
      <c r="T71" s="37">
        <f t="shared" si="11"/>
        <v>0</v>
      </c>
      <c r="U71" s="37">
        <f t="shared" si="11"/>
        <v>0</v>
      </c>
      <c r="V71" s="115">
        <v>2840</v>
      </c>
      <c r="W71" s="115">
        <v>9786.48524</v>
      </c>
      <c r="X71" s="115">
        <v>1310828.1850000001</v>
      </c>
      <c r="Y71" s="214">
        <v>361</v>
      </c>
      <c r="Z71" s="36">
        <v>2015.2184</v>
      </c>
      <c r="AA71" s="37">
        <v>165340.75900000002</v>
      </c>
      <c r="AB71" s="294">
        <f t="shared" ref="AB71:AP71" si="12">SUM(AB68,AB69)</f>
        <v>1884</v>
      </c>
      <c r="AC71" s="294">
        <f t="shared" si="12"/>
        <v>152.1087</v>
      </c>
      <c r="AD71" s="294">
        <f t="shared" si="12"/>
        <v>71476.717999999993</v>
      </c>
      <c r="AE71" s="294">
        <f t="shared" si="12"/>
        <v>111</v>
      </c>
      <c r="AF71" s="294">
        <f t="shared" si="12"/>
        <v>6.0881499999999997</v>
      </c>
      <c r="AG71" s="294">
        <f t="shared" si="12"/>
        <v>8594.8359999999993</v>
      </c>
      <c r="AH71" s="294">
        <f t="shared" si="12"/>
        <v>139</v>
      </c>
      <c r="AI71" s="294">
        <f t="shared" si="12"/>
        <v>64.063499999999991</v>
      </c>
      <c r="AJ71" s="294">
        <f t="shared" si="12"/>
        <v>37275.637999999999</v>
      </c>
      <c r="AK71" s="294">
        <v>128</v>
      </c>
      <c r="AL71" s="294">
        <v>5.3526999999999996</v>
      </c>
      <c r="AM71" s="294">
        <v>4177.8630000000003</v>
      </c>
      <c r="AN71" s="294">
        <f t="shared" si="12"/>
        <v>252</v>
      </c>
      <c r="AO71" s="294">
        <f t="shared" si="12"/>
        <v>51.278700000000001</v>
      </c>
      <c r="AP71" s="294">
        <f t="shared" si="12"/>
        <v>29064.309000000001</v>
      </c>
      <c r="AQ71" s="46">
        <f t="shared" si="2"/>
        <v>9081</v>
      </c>
      <c r="AR71" s="46">
        <f t="shared" si="2"/>
        <v>17078.587390000001</v>
      </c>
      <c r="AS71" s="46">
        <f t="shared" si="2"/>
        <v>2947643.7229999998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78</v>
      </c>
    </row>
    <row r="73" spans="1:49" ht="23.1" customHeight="1">
      <c r="D73" s="85"/>
      <c r="E73" s="85"/>
      <c r="F73" s="85"/>
      <c r="P73" s="85"/>
      <c r="Q73" s="85"/>
      <c r="R73" s="85"/>
      <c r="AR73" s="39"/>
      <c r="AS73" s="39"/>
    </row>
    <row r="74" spans="1:49" ht="23.1" customHeight="1">
      <c r="D74" s="85"/>
      <c r="E74" s="85"/>
      <c r="F74" s="85"/>
    </row>
    <row r="75" spans="1:49" ht="23.1" customHeight="1">
      <c r="D75" s="85"/>
      <c r="E75" s="85"/>
      <c r="F75" s="85"/>
    </row>
    <row r="76" spans="1:49" ht="23.1" customHeight="1">
      <c r="D76" s="85"/>
      <c r="E76" s="85"/>
      <c r="F76" s="85"/>
    </row>
    <row r="77" spans="1:49" ht="23.1" customHeight="1">
      <c r="D77" s="85"/>
      <c r="E77" s="85"/>
      <c r="F77" s="85"/>
    </row>
    <row r="78" spans="1:49" ht="23.1" customHeight="1">
      <c r="D78" s="85"/>
      <c r="E78" s="85"/>
      <c r="F78" s="85"/>
    </row>
    <row r="79" spans="1:49" ht="23.1" customHeight="1">
      <c r="D79" s="85"/>
      <c r="E79" s="85"/>
      <c r="F79" s="85"/>
    </row>
    <row r="80" spans="1:49" ht="23.1" customHeight="1">
      <c r="D80" s="85"/>
      <c r="E80" s="85"/>
      <c r="F80" s="85"/>
    </row>
    <row r="81" spans="4:25" ht="23.1" customHeight="1">
      <c r="D81" s="85"/>
      <c r="E81" s="85"/>
      <c r="F81" s="85"/>
    </row>
    <row r="82" spans="4:25">
      <c r="D82" s="85"/>
      <c r="E82" s="85"/>
      <c r="F82" s="85"/>
    </row>
    <row r="83" spans="4:25">
      <c r="D83" s="85"/>
      <c r="E83" s="85"/>
      <c r="F83" s="85"/>
    </row>
    <row r="84" spans="4:25">
      <c r="D84" s="85"/>
      <c r="E84" s="85"/>
      <c r="F84" s="85"/>
    </row>
    <row r="85" spans="4:25">
      <c r="D85" s="85"/>
      <c r="E85" s="85"/>
      <c r="F85" s="85"/>
    </row>
    <row r="86" spans="4:25">
      <c r="D86" s="86"/>
      <c r="E86" s="85"/>
      <c r="F86" s="85"/>
      <c r="G86" s="86"/>
      <c r="M86" s="39"/>
      <c r="P86" s="39"/>
      <c r="Y86" s="39"/>
    </row>
    <row r="87" spans="4:25">
      <c r="D87" s="86"/>
      <c r="E87" s="85"/>
      <c r="F87" s="85"/>
      <c r="G87" s="86"/>
      <c r="M87" s="39"/>
      <c r="P87" s="39"/>
      <c r="Y87" s="39"/>
    </row>
    <row r="88" spans="4:25">
      <c r="D88" s="86"/>
      <c r="E88" s="85"/>
      <c r="F88" s="85"/>
      <c r="G88" s="86"/>
      <c r="M88" s="39"/>
      <c r="P88" s="39"/>
      <c r="Y88" s="39"/>
    </row>
    <row r="89" spans="4:25">
      <c r="D89" s="86"/>
      <c r="E89" s="85"/>
      <c r="F89" s="85"/>
      <c r="G89" s="86"/>
      <c r="M89" s="39"/>
      <c r="P89" s="39"/>
      <c r="Y89" s="39"/>
    </row>
    <row r="90" spans="4:25">
      <c r="D90" s="86"/>
      <c r="E90" s="85"/>
      <c r="F90" s="85"/>
      <c r="G90" s="86"/>
      <c r="M90" s="39"/>
      <c r="P90" s="39"/>
      <c r="Y90" s="39"/>
    </row>
    <row r="91" spans="4:25">
      <c r="D91" s="86"/>
      <c r="E91" s="85"/>
      <c r="F91" s="85"/>
      <c r="G91" s="86"/>
      <c r="M91" s="39"/>
      <c r="P91" s="39"/>
      <c r="Y91" s="39"/>
    </row>
    <row r="92" spans="4:25">
      <c r="D92" s="86"/>
      <c r="E92" s="85"/>
      <c r="F92" s="85"/>
      <c r="G92" s="86"/>
      <c r="M92" s="39"/>
      <c r="P92" s="39"/>
      <c r="Y92" s="39"/>
    </row>
    <row r="93" spans="4:25">
      <c r="D93" s="86"/>
      <c r="E93" s="85"/>
      <c r="F93" s="85"/>
      <c r="G93" s="86"/>
      <c r="M93" s="39"/>
      <c r="P93" s="39"/>
      <c r="Y93" s="39"/>
    </row>
    <row r="94" spans="4:25">
      <c r="D94" s="86"/>
      <c r="E94" s="85"/>
      <c r="F94" s="85"/>
      <c r="G94" s="86"/>
      <c r="M94" s="39"/>
      <c r="P94" s="39"/>
      <c r="Y94" s="39"/>
    </row>
    <row r="95" spans="4:25">
      <c r="D95" s="86"/>
      <c r="E95" s="85"/>
      <c r="F95" s="85"/>
      <c r="G95" s="86"/>
      <c r="M95" s="39"/>
      <c r="P95" s="39"/>
      <c r="Y95" s="39"/>
    </row>
    <row r="96" spans="4:25">
      <c r="D96" s="39"/>
      <c r="G96" s="86"/>
      <c r="M96" s="39"/>
      <c r="P96" s="39"/>
      <c r="Y96" s="39"/>
    </row>
    <row r="97" spans="4:25">
      <c r="D97" s="39"/>
      <c r="G97" s="86"/>
      <c r="M97" s="39"/>
      <c r="P97" s="39"/>
      <c r="Y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4" activePane="bottomRight" state="frozen"/>
      <selection pane="topRight" activeCell="D1" sqref="D1"/>
      <selection pane="bottomLeft" activeCell="A6" sqref="A6"/>
      <selection pane="bottomRight" activeCell="K56" sqref="K56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17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21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167"/>
      <c r="H6" s="167"/>
      <c r="I6" s="167"/>
      <c r="J6" s="25">
        <f t="shared" ref="J6:L42" si="0">D6+G6</f>
        <v>0</v>
      </c>
      <c r="K6" s="25">
        <f t="shared" si="0"/>
        <v>0</v>
      </c>
      <c r="L6" s="25">
        <f t="shared" si="0"/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/>
      <c r="W6" s="25"/>
      <c r="X6" s="25"/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0</v>
      </c>
      <c r="AR6" s="107">
        <f t="shared" ref="AR6:AS21" si="1">SUM(K6,N6,W6,Z6,AC6,AF6,AI6,AL6,AO6)</f>
        <v>0</v>
      </c>
      <c r="AS6" s="107">
        <f t="shared" si="1"/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/>
      <c r="E7" s="124"/>
      <c r="F7" s="125"/>
      <c r="G7" s="23"/>
      <c r="H7" s="23"/>
      <c r="I7" s="23"/>
      <c r="J7" s="114">
        <f t="shared" si="0"/>
        <v>0</v>
      </c>
      <c r="K7" s="114">
        <f t="shared" si="0"/>
        <v>0</v>
      </c>
      <c r="L7" s="114">
        <f t="shared" si="0"/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/>
      <c r="W7" s="114"/>
      <c r="X7" s="114"/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1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20"/>
      <c r="H8" s="20"/>
      <c r="I8" s="20"/>
      <c r="J8" s="25">
        <f t="shared" si="0"/>
        <v>0</v>
      </c>
      <c r="K8" s="25">
        <f t="shared" si="0"/>
        <v>0</v>
      </c>
      <c r="L8" s="25">
        <f t="shared" si="0"/>
        <v>0</v>
      </c>
      <c r="M8" s="167"/>
      <c r="N8" s="167"/>
      <c r="O8" s="167"/>
      <c r="P8" s="167">
        <v>2</v>
      </c>
      <c r="Q8" s="167">
        <v>274.10199999999998</v>
      </c>
      <c r="R8" s="167">
        <v>22639.858</v>
      </c>
      <c r="S8" s="25"/>
      <c r="T8" s="25"/>
      <c r="U8" s="25"/>
      <c r="V8" s="25">
        <v>2</v>
      </c>
      <c r="W8" s="25">
        <v>274.10199999999998</v>
      </c>
      <c r="X8" s="25">
        <v>22639.858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2">SUM(J8,M8,V8,Y8,AB8,AE8,AH8,AK8,AN8)</f>
        <v>2</v>
      </c>
      <c r="AR8" s="107">
        <f t="shared" si="2"/>
        <v>274.10199999999998</v>
      </c>
      <c r="AS8" s="107">
        <f t="shared" si="1"/>
        <v>22639.858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3</v>
      </c>
      <c r="E9" s="124">
        <v>916.34500000000003</v>
      </c>
      <c r="F9" s="124">
        <v>64401.026763682021</v>
      </c>
      <c r="G9" s="23"/>
      <c r="H9" s="23"/>
      <c r="I9" s="23"/>
      <c r="J9" s="114">
        <f t="shared" si="0"/>
        <v>3</v>
      </c>
      <c r="K9" s="114">
        <f t="shared" si="0"/>
        <v>916.34500000000003</v>
      </c>
      <c r="L9" s="114">
        <f t="shared" si="0"/>
        <v>64401.026763682021</v>
      </c>
      <c r="M9" s="210">
        <v>10</v>
      </c>
      <c r="N9" s="210">
        <v>2058.1</v>
      </c>
      <c r="O9" s="210">
        <v>172775.77600000001</v>
      </c>
      <c r="P9" s="210">
        <v>34</v>
      </c>
      <c r="Q9" s="210">
        <v>7007.1480000000001</v>
      </c>
      <c r="R9" s="210">
        <v>529822.728</v>
      </c>
      <c r="S9" s="24"/>
      <c r="T9" s="24"/>
      <c r="U9" s="24"/>
      <c r="V9" s="114">
        <v>34</v>
      </c>
      <c r="W9" s="114">
        <v>7007.1480000000001</v>
      </c>
      <c r="X9" s="114">
        <v>529822.728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2"/>
        <v>47</v>
      </c>
      <c r="AR9" s="45">
        <f t="shared" si="2"/>
        <v>9981.5930000000008</v>
      </c>
      <c r="AS9" s="45">
        <f t="shared" si="1"/>
        <v>766999.53076368198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20"/>
      <c r="H10" s="20"/>
      <c r="I10" s="20"/>
      <c r="J10" s="25">
        <f t="shared" si="0"/>
        <v>0</v>
      </c>
      <c r="K10" s="25">
        <f t="shared" si="0"/>
        <v>0</v>
      </c>
      <c r="L10" s="25">
        <f t="shared" si="0"/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2"/>
        <v>0</v>
      </c>
      <c r="AR10" s="107">
        <f t="shared" si="2"/>
        <v>0</v>
      </c>
      <c r="AS10" s="107">
        <f t="shared" si="1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23"/>
      <c r="H11" s="23"/>
      <c r="I11" s="23"/>
      <c r="J11" s="114">
        <f t="shared" si="0"/>
        <v>0</v>
      </c>
      <c r="K11" s="114">
        <f t="shared" si="0"/>
        <v>0</v>
      </c>
      <c r="L11" s="114">
        <f t="shared" si="0"/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2"/>
        <v>0</v>
      </c>
      <c r="AR11" s="45">
        <f t="shared" si="2"/>
        <v>0</v>
      </c>
      <c r="AS11" s="45">
        <f t="shared" si="1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20"/>
      <c r="H12" s="20"/>
      <c r="I12" s="20"/>
      <c r="J12" s="25">
        <f t="shared" si="0"/>
        <v>0</v>
      </c>
      <c r="K12" s="25">
        <f t="shared" si="0"/>
        <v>0</v>
      </c>
      <c r="L12" s="25">
        <f t="shared" si="0"/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2"/>
        <v>0</v>
      </c>
      <c r="AR12" s="107">
        <f t="shared" si="2"/>
        <v>0</v>
      </c>
      <c r="AS12" s="107">
        <f t="shared" si="1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23"/>
      <c r="H13" s="23"/>
      <c r="I13" s="23"/>
      <c r="J13" s="114">
        <f t="shared" si="0"/>
        <v>0</v>
      </c>
      <c r="K13" s="114">
        <f t="shared" si="0"/>
        <v>0</v>
      </c>
      <c r="L13" s="114">
        <f t="shared" si="0"/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2"/>
        <v>0</v>
      </c>
      <c r="AR13" s="45">
        <f t="shared" si="2"/>
        <v>0</v>
      </c>
      <c r="AS13" s="45">
        <f t="shared" si="1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20"/>
      <c r="H14" s="20"/>
      <c r="I14" s="20"/>
      <c r="J14" s="25">
        <f t="shared" si="0"/>
        <v>0</v>
      </c>
      <c r="K14" s="25">
        <f t="shared" si="0"/>
        <v>0</v>
      </c>
      <c r="L14" s="25">
        <f t="shared" si="0"/>
        <v>0</v>
      </c>
      <c r="M14" s="167"/>
      <c r="N14" s="167"/>
      <c r="O14" s="167"/>
      <c r="P14" s="167">
        <v>191</v>
      </c>
      <c r="Q14" s="167">
        <v>825.57479999999998</v>
      </c>
      <c r="R14" s="167">
        <v>205671.008</v>
      </c>
      <c r="S14" s="40"/>
      <c r="T14" s="40"/>
      <c r="U14" s="40"/>
      <c r="V14" s="25">
        <v>191</v>
      </c>
      <c r="W14" s="25">
        <v>825.57479999999998</v>
      </c>
      <c r="X14" s="25">
        <v>205671.008</v>
      </c>
      <c r="Y14" s="167">
        <v>30</v>
      </c>
      <c r="Z14" s="167">
        <v>65.088399999999993</v>
      </c>
      <c r="AA14" s="107">
        <v>6625.2569999999996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2"/>
        <v>221</v>
      </c>
      <c r="AR14" s="107">
        <f t="shared" si="2"/>
        <v>890.66319999999996</v>
      </c>
      <c r="AS14" s="107">
        <f t="shared" si="1"/>
        <v>212296.26500000001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23"/>
      <c r="H15" s="23"/>
      <c r="I15" s="23"/>
      <c r="J15" s="114">
        <f t="shared" si="0"/>
        <v>0</v>
      </c>
      <c r="K15" s="114">
        <f t="shared" si="0"/>
        <v>0</v>
      </c>
      <c r="L15" s="114">
        <f t="shared" si="0"/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2"/>
        <v>0</v>
      </c>
      <c r="AR15" s="45">
        <f t="shared" si="2"/>
        <v>0</v>
      </c>
      <c r="AS15" s="45">
        <f t="shared" si="1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9</v>
      </c>
      <c r="E16" s="123">
        <v>5.3372000000000002</v>
      </c>
      <c r="F16" s="123">
        <v>3711.5323409595658</v>
      </c>
      <c r="G16" s="20">
        <v>9</v>
      </c>
      <c r="H16" s="20">
        <v>5.0396000000000001</v>
      </c>
      <c r="I16" s="20">
        <v>3725.5149999999999</v>
      </c>
      <c r="J16" s="25">
        <f t="shared" si="0"/>
        <v>18</v>
      </c>
      <c r="K16" s="25">
        <f t="shared" si="0"/>
        <v>10.376799999999999</v>
      </c>
      <c r="L16" s="25">
        <f t="shared" si="0"/>
        <v>7437.0473409595652</v>
      </c>
      <c r="M16" s="167"/>
      <c r="N16" s="167"/>
      <c r="O16" s="167"/>
      <c r="P16" s="167">
        <v>167</v>
      </c>
      <c r="Q16" s="167">
        <v>320.36450000000002</v>
      </c>
      <c r="R16" s="167">
        <v>116830.19500000001</v>
      </c>
      <c r="S16" s="40"/>
      <c r="T16" s="40"/>
      <c r="U16" s="40"/>
      <c r="V16" s="25">
        <v>167</v>
      </c>
      <c r="W16" s="25">
        <v>320.36450000000002</v>
      </c>
      <c r="X16" s="25">
        <v>116830.19500000001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30</v>
      </c>
      <c r="AI16" s="291">
        <v>22.546800000000001</v>
      </c>
      <c r="AJ16" s="291">
        <v>15309.98</v>
      </c>
      <c r="AK16" s="291"/>
      <c r="AL16" s="291"/>
      <c r="AM16" s="291"/>
      <c r="AN16" s="291"/>
      <c r="AO16" s="291"/>
      <c r="AP16" s="291"/>
      <c r="AQ16" s="107">
        <f t="shared" si="2"/>
        <v>215</v>
      </c>
      <c r="AR16" s="107">
        <f t="shared" si="2"/>
        <v>353.28810000000004</v>
      </c>
      <c r="AS16" s="107">
        <f t="shared" si="1"/>
        <v>139577.22234095959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23"/>
      <c r="H17" s="23"/>
      <c r="I17" s="23"/>
      <c r="J17" s="114">
        <f t="shared" si="0"/>
        <v>0</v>
      </c>
      <c r="K17" s="114">
        <f t="shared" si="0"/>
        <v>0</v>
      </c>
      <c r="L17" s="114">
        <f t="shared" si="0"/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2"/>
        <v>0</v>
      </c>
      <c r="AR17" s="45">
        <f t="shared" si="2"/>
        <v>0</v>
      </c>
      <c r="AS17" s="45">
        <f t="shared" si="1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20"/>
      <c r="H18" s="20"/>
      <c r="I18" s="20"/>
      <c r="J18" s="25">
        <f t="shared" si="0"/>
        <v>0</v>
      </c>
      <c r="K18" s="25">
        <f t="shared" si="0"/>
        <v>0</v>
      </c>
      <c r="L18" s="25">
        <f t="shared" si="0"/>
        <v>0</v>
      </c>
      <c r="M18" s="167"/>
      <c r="N18" s="167"/>
      <c r="O18" s="167"/>
      <c r="P18" s="167">
        <v>151</v>
      </c>
      <c r="Q18" s="167">
        <v>249.92570000000001</v>
      </c>
      <c r="R18" s="167">
        <v>87150.243000000002</v>
      </c>
      <c r="S18" s="109"/>
      <c r="T18" s="40"/>
      <c r="U18" s="40"/>
      <c r="V18" s="25">
        <v>151</v>
      </c>
      <c r="W18" s="25">
        <v>249.92570000000001</v>
      </c>
      <c r="X18" s="25">
        <v>87150.243000000002</v>
      </c>
      <c r="Y18" s="167"/>
      <c r="Z18" s="167"/>
      <c r="AA18" s="107"/>
      <c r="AB18" s="291"/>
      <c r="AC18" s="291"/>
      <c r="AD18" s="291"/>
      <c r="AE18" s="291">
        <v>168</v>
      </c>
      <c r="AF18" s="291">
        <v>9.0094999999999992</v>
      </c>
      <c r="AG18" s="291">
        <v>12065.296</v>
      </c>
      <c r="AH18" s="291">
        <v>43</v>
      </c>
      <c r="AI18" s="291">
        <v>2.4918</v>
      </c>
      <c r="AJ18" s="291">
        <v>2472.721</v>
      </c>
      <c r="AK18" s="291"/>
      <c r="AL18" s="291"/>
      <c r="AM18" s="291"/>
      <c r="AN18" s="291"/>
      <c r="AO18" s="291"/>
      <c r="AP18" s="291"/>
      <c r="AQ18" s="107">
        <f t="shared" si="2"/>
        <v>362</v>
      </c>
      <c r="AR18" s="107">
        <f t="shared" si="2"/>
        <v>261.42700000000002</v>
      </c>
      <c r="AS18" s="107">
        <f t="shared" si="1"/>
        <v>101688.26000000001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23"/>
      <c r="H19" s="23"/>
      <c r="I19" s="23"/>
      <c r="J19" s="114">
        <f t="shared" si="0"/>
        <v>0</v>
      </c>
      <c r="K19" s="114">
        <f t="shared" si="0"/>
        <v>0</v>
      </c>
      <c r="L19" s="114">
        <f t="shared" si="0"/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2"/>
        <v>0</v>
      </c>
      <c r="AR19" s="45">
        <f t="shared" si="2"/>
        <v>0</v>
      </c>
      <c r="AS19" s="45">
        <f t="shared" si="1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20"/>
      <c r="H20" s="20"/>
      <c r="I20" s="20"/>
      <c r="J20" s="25">
        <f t="shared" si="0"/>
        <v>0</v>
      </c>
      <c r="K20" s="25">
        <f t="shared" si="0"/>
        <v>0</v>
      </c>
      <c r="L20" s="25">
        <f t="shared" si="0"/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2"/>
        <v>0</v>
      </c>
      <c r="AR20" s="107">
        <f t="shared" si="2"/>
        <v>0</v>
      </c>
      <c r="AS20" s="107">
        <f t="shared" si="1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23"/>
      <c r="H21" s="23"/>
      <c r="I21" s="23"/>
      <c r="J21" s="114">
        <f t="shared" si="0"/>
        <v>0</v>
      </c>
      <c r="K21" s="114">
        <f t="shared" si="0"/>
        <v>0</v>
      </c>
      <c r="L21" s="114">
        <f t="shared" si="0"/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2"/>
        <v>0</v>
      </c>
      <c r="AR21" s="45">
        <f t="shared" si="2"/>
        <v>0</v>
      </c>
      <c r="AS21" s="45">
        <f t="shared" si="1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20"/>
      <c r="H22" s="20"/>
      <c r="I22" s="20"/>
      <c r="J22" s="25">
        <f t="shared" si="0"/>
        <v>0</v>
      </c>
      <c r="K22" s="25">
        <f t="shared" si="0"/>
        <v>0</v>
      </c>
      <c r="L22" s="25">
        <f t="shared" si="0"/>
        <v>0</v>
      </c>
      <c r="M22" s="167"/>
      <c r="N22" s="167"/>
      <c r="O22" s="167"/>
      <c r="P22" s="167"/>
      <c r="Q22" s="167"/>
      <c r="R22" s="167"/>
      <c r="S22" s="40"/>
      <c r="T22" s="40"/>
      <c r="U22" s="40"/>
      <c r="V22" s="25"/>
      <c r="W22" s="25"/>
      <c r="X22" s="25"/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2"/>
        <v>0</v>
      </c>
      <c r="AR22" s="107">
        <f t="shared" si="2"/>
        <v>0</v>
      </c>
      <c r="AS22" s="107">
        <f t="shared" si="2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23"/>
      <c r="H23" s="23"/>
      <c r="I23" s="23"/>
      <c r="J23" s="114">
        <f t="shared" si="0"/>
        <v>0</v>
      </c>
      <c r="K23" s="114">
        <f t="shared" si="0"/>
        <v>0</v>
      </c>
      <c r="L23" s="114">
        <f t="shared" si="0"/>
        <v>0</v>
      </c>
      <c r="M23" s="210"/>
      <c r="N23" s="210"/>
      <c r="O23" s="210"/>
      <c r="P23" s="210"/>
      <c r="Q23" s="210"/>
      <c r="R23" s="210"/>
      <c r="S23" s="41"/>
      <c r="T23" s="41"/>
      <c r="U23" s="41"/>
      <c r="V23" s="114"/>
      <c r="W23" s="114"/>
      <c r="X23" s="114"/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2"/>
        <v>0</v>
      </c>
      <c r="AR23" s="45">
        <f t="shared" si="2"/>
        <v>0</v>
      </c>
      <c r="AS23" s="45">
        <f t="shared" si="2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20"/>
      <c r="H24" s="20"/>
      <c r="I24" s="20"/>
      <c r="J24" s="25">
        <f t="shared" si="0"/>
        <v>0</v>
      </c>
      <c r="K24" s="25">
        <f t="shared" si="0"/>
        <v>0</v>
      </c>
      <c r="L24" s="25">
        <f t="shared" si="0"/>
        <v>0</v>
      </c>
      <c r="M24" s="167">
        <v>11</v>
      </c>
      <c r="N24" s="167">
        <v>68.694199999999995</v>
      </c>
      <c r="O24" s="167">
        <v>11681.736000000001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2"/>
        <v>11</v>
      </c>
      <c r="AR24" s="107">
        <f t="shared" si="2"/>
        <v>68.694199999999995</v>
      </c>
      <c r="AS24" s="107">
        <f t="shared" si="2"/>
        <v>11681.736000000001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23"/>
      <c r="H25" s="23"/>
      <c r="I25" s="23"/>
      <c r="J25" s="114">
        <f t="shared" si="0"/>
        <v>0</v>
      </c>
      <c r="K25" s="114">
        <f t="shared" si="0"/>
        <v>0</v>
      </c>
      <c r="L25" s="114">
        <f t="shared" si="0"/>
        <v>0</v>
      </c>
      <c r="M25" s="210">
        <v>4</v>
      </c>
      <c r="N25" s="210">
        <v>27.142199999999999</v>
      </c>
      <c r="O25" s="210">
        <v>3960.3519999999999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2"/>
        <v>4</v>
      </c>
      <c r="AR25" s="45">
        <f t="shared" si="2"/>
        <v>27.142199999999999</v>
      </c>
      <c r="AS25" s="45">
        <f t="shared" si="2"/>
        <v>3960.3519999999999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20"/>
      <c r="H26" s="20"/>
      <c r="I26" s="20"/>
      <c r="J26" s="25">
        <f t="shared" si="0"/>
        <v>0</v>
      </c>
      <c r="K26" s="25">
        <f t="shared" si="0"/>
        <v>0</v>
      </c>
      <c r="L26" s="25">
        <f t="shared" si="0"/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2"/>
        <v>0</v>
      </c>
      <c r="AR26" s="107">
        <f t="shared" si="2"/>
        <v>0</v>
      </c>
      <c r="AS26" s="107">
        <f t="shared" si="2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23"/>
      <c r="H27" s="23"/>
      <c r="I27" s="23"/>
      <c r="J27" s="114">
        <f t="shared" si="0"/>
        <v>0</v>
      </c>
      <c r="K27" s="114">
        <f t="shared" si="0"/>
        <v>0</v>
      </c>
      <c r="L27" s="114">
        <f t="shared" si="0"/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2"/>
        <v>0</v>
      </c>
      <c r="AR27" s="45">
        <f t="shared" si="2"/>
        <v>0</v>
      </c>
      <c r="AS27" s="45">
        <f t="shared" si="2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20"/>
      <c r="H28" s="20"/>
      <c r="I28" s="20"/>
      <c r="J28" s="25">
        <f t="shared" si="0"/>
        <v>0</v>
      </c>
      <c r="K28" s="25">
        <f t="shared" si="0"/>
        <v>0</v>
      </c>
      <c r="L28" s="25">
        <f t="shared" si="0"/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2"/>
        <v>0</v>
      </c>
      <c r="AR28" s="107">
        <f t="shared" si="2"/>
        <v>0</v>
      </c>
      <c r="AS28" s="107">
        <f t="shared" si="2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23"/>
      <c r="H29" s="23"/>
      <c r="I29" s="23"/>
      <c r="J29" s="114">
        <f t="shared" si="0"/>
        <v>0</v>
      </c>
      <c r="K29" s="114">
        <f t="shared" si="0"/>
        <v>0</v>
      </c>
      <c r="L29" s="114">
        <f t="shared" si="0"/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2"/>
        <v>0</v>
      </c>
      <c r="AR29" s="45">
        <f t="shared" si="2"/>
        <v>0</v>
      </c>
      <c r="AS29" s="45">
        <f t="shared" si="2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/>
      <c r="E30" s="123"/>
      <c r="F30" s="165"/>
      <c r="G30" s="20"/>
      <c r="H30" s="20"/>
      <c r="I30" s="20"/>
      <c r="J30" s="25">
        <f t="shared" si="0"/>
        <v>0</v>
      </c>
      <c r="K30" s="25">
        <f t="shared" si="0"/>
        <v>0</v>
      </c>
      <c r="L30" s="25">
        <f t="shared" si="0"/>
        <v>0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/>
      <c r="W30" s="25"/>
      <c r="X30" s="25"/>
      <c r="Y30" s="167">
        <v>43</v>
      </c>
      <c r="Z30" s="167">
        <v>3.8460999999999999</v>
      </c>
      <c r="AA30" s="107">
        <v>1488.26</v>
      </c>
      <c r="AB30" s="291">
        <v>558</v>
      </c>
      <c r="AC30" s="291">
        <v>15.271000000000001</v>
      </c>
      <c r="AD30" s="291">
        <v>11329.252</v>
      </c>
      <c r="AE30" s="291"/>
      <c r="AF30" s="291"/>
      <c r="AG30" s="291"/>
      <c r="AH30" s="291">
        <v>141</v>
      </c>
      <c r="AI30" s="291">
        <v>48.345500000000001</v>
      </c>
      <c r="AJ30" s="291">
        <v>23820.312999999998</v>
      </c>
      <c r="AK30" s="291">
        <v>62</v>
      </c>
      <c r="AL30" s="291">
        <v>2.3012000000000001</v>
      </c>
      <c r="AM30" s="291">
        <v>1415.528</v>
      </c>
      <c r="AN30" s="291">
        <v>263</v>
      </c>
      <c r="AO30" s="291">
        <v>22.891300000000001</v>
      </c>
      <c r="AP30" s="291">
        <v>15443.823</v>
      </c>
      <c r="AQ30" s="107">
        <f t="shared" si="2"/>
        <v>1067</v>
      </c>
      <c r="AR30" s="107">
        <f t="shared" si="2"/>
        <v>92.655100000000004</v>
      </c>
      <c r="AS30" s="107">
        <f t="shared" si="2"/>
        <v>53497.175999999992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23"/>
      <c r="H31" s="23"/>
      <c r="I31" s="23"/>
      <c r="J31" s="114">
        <f t="shared" si="0"/>
        <v>0</v>
      </c>
      <c r="K31" s="114">
        <f t="shared" si="0"/>
        <v>0</v>
      </c>
      <c r="L31" s="114">
        <f t="shared" si="0"/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2"/>
        <v>0</v>
      </c>
      <c r="AR31" s="45">
        <f t="shared" si="2"/>
        <v>0</v>
      </c>
      <c r="AS31" s="45">
        <f t="shared" si="2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20"/>
      <c r="H32" s="20"/>
      <c r="I32" s="20"/>
      <c r="J32" s="25">
        <f t="shared" si="0"/>
        <v>0</v>
      </c>
      <c r="K32" s="25">
        <f t="shared" si="0"/>
        <v>0</v>
      </c>
      <c r="L32" s="25">
        <f t="shared" si="0"/>
        <v>0</v>
      </c>
      <c r="M32" s="167"/>
      <c r="N32" s="167"/>
      <c r="O32" s="167"/>
      <c r="P32" s="167">
        <v>42</v>
      </c>
      <c r="Q32" s="167">
        <v>282.23480000000001</v>
      </c>
      <c r="R32" s="167">
        <v>26076.16</v>
      </c>
      <c r="S32" s="40"/>
      <c r="T32" s="40"/>
      <c r="U32" s="40"/>
      <c r="V32" s="25">
        <v>42</v>
      </c>
      <c r="W32" s="25">
        <v>282.23480000000001</v>
      </c>
      <c r="X32" s="25">
        <v>26076.16</v>
      </c>
      <c r="Y32" s="167">
        <v>17</v>
      </c>
      <c r="Z32" s="167">
        <v>111.254</v>
      </c>
      <c r="AA32" s="107">
        <v>13577.232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2</v>
      </c>
      <c r="AL32" s="291">
        <v>5.5E-2</v>
      </c>
      <c r="AM32" s="291">
        <v>24.571999999999999</v>
      </c>
      <c r="AN32" s="291"/>
      <c r="AO32" s="291"/>
      <c r="AP32" s="291"/>
      <c r="AQ32" s="107">
        <f t="shared" si="2"/>
        <v>61</v>
      </c>
      <c r="AR32" s="107">
        <f t="shared" si="2"/>
        <v>393.54380000000003</v>
      </c>
      <c r="AS32" s="107">
        <f t="shared" si="2"/>
        <v>39677.964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23"/>
      <c r="H33" s="23"/>
      <c r="I33" s="23"/>
      <c r="J33" s="114">
        <f t="shared" si="0"/>
        <v>0</v>
      </c>
      <c r="K33" s="114">
        <f t="shared" si="0"/>
        <v>0</v>
      </c>
      <c r="L33" s="114">
        <f t="shared" si="0"/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2"/>
        <v>0</v>
      </c>
      <c r="AR33" s="45">
        <f t="shared" si="2"/>
        <v>0</v>
      </c>
      <c r="AS33" s="45">
        <f t="shared" si="2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20"/>
      <c r="H34" s="20"/>
      <c r="I34" s="20"/>
      <c r="J34" s="25">
        <f t="shared" si="0"/>
        <v>0</v>
      </c>
      <c r="K34" s="25">
        <f t="shared" si="0"/>
        <v>0</v>
      </c>
      <c r="L34" s="25">
        <f t="shared" si="0"/>
        <v>0</v>
      </c>
      <c r="M34" s="167"/>
      <c r="N34" s="167"/>
      <c r="O34" s="167"/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2</v>
      </c>
      <c r="AC34" s="291">
        <v>0.1439</v>
      </c>
      <c r="AD34" s="291">
        <v>48.079000000000001</v>
      </c>
      <c r="AE34" s="291">
        <v>1</v>
      </c>
      <c r="AF34" s="291">
        <v>5.0799999999999998E-2</v>
      </c>
      <c r="AG34" s="291">
        <v>76.048000000000002</v>
      </c>
      <c r="AH34" s="291"/>
      <c r="AI34" s="291"/>
      <c r="AJ34" s="291"/>
      <c r="AK34" s="291"/>
      <c r="AL34" s="291"/>
      <c r="AM34" s="291"/>
      <c r="AN34" s="291"/>
      <c r="AO34" s="291"/>
      <c r="AP34" s="291"/>
      <c r="AQ34" s="107">
        <f t="shared" si="2"/>
        <v>3</v>
      </c>
      <c r="AR34" s="107">
        <f t="shared" si="2"/>
        <v>0.19469999999999998</v>
      </c>
      <c r="AS34" s="107">
        <f t="shared" si="2"/>
        <v>124.12700000000001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23"/>
      <c r="H35" s="23"/>
      <c r="I35" s="23"/>
      <c r="J35" s="114">
        <f t="shared" si="0"/>
        <v>0</v>
      </c>
      <c r="K35" s="114">
        <f t="shared" si="0"/>
        <v>0</v>
      </c>
      <c r="L35" s="114">
        <f t="shared" si="0"/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2"/>
        <v>0</v>
      </c>
      <c r="AR35" s="45">
        <f t="shared" si="2"/>
        <v>0</v>
      </c>
      <c r="AS35" s="45">
        <f t="shared" si="2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20"/>
      <c r="H36" s="20"/>
      <c r="I36" s="20"/>
      <c r="J36" s="25">
        <f t="shared" si="0"/>
        <v>0</v>
      </c>
      <c r="K36" s="25">
        <f t="shared" si="0"/>
        <v>0</v>
      </c>
      <c r="L36" s="25">
        <f t="shared" si="0"/>
        <v>0</v>
      </c>
      <c r="M36" s="167">
        <v>1</v>
      </c>
      <c r="N36" s="167">
        <v>1.0569999999999999</v>
      </c>
      <c r="O36" s="167">
        <v>142.72300000000001</v>
      </c>
      <c r="P36" s="167"/>
      <c r="Q36" s="167"/>
      <c r="R36" s="167"/>
      <c r="S36" s="40"/>
      <c r="T36" s="40"/>
      <c r="U36" s="40"/>
      <c r="V36" s="25"/>
      <c r="W36" s="25"/>
      <c r="X36" s="25"/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2"/>
        <v>1</v>
      </c>
      <c r="AR36" s="107">
        <f t="shared" si="2"/>
        <v>1.0569999999999999</v>
      </c>
      <c r="AS36" s="107">
        <f t="shared" si="2"/>
        <v>142.72300000000001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23"/>
      <c r="H37" s="23"/>
      <c r="I37" s="23"/>
      <c r="J37" s="114">
        <f t="shared" si="0"/>
        <v>0</v>
      </c>
      <c r="K37" s="114">
        <f t="shared" si="0"/>
        <v>0</v>
      </c>
      <c r="L37" s="114">
        <f t="shared" si="0"/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2"/>
        <v>0</v>
      </c>
      <c r="AR37" s="45">
        <f t="shared" si="2"/>
        <v>0</v>
      </c>
      <c r="AS37" s="45">
        <f t="shared" si="2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15</v>
      </c>
      <c r="E38" s="123">
        <v>2.9983</v>
      </c>
      <c r="F38" s="166">
        <v>2270.3922128212371</v>
      </c>
      <c r="G38" s="20"/>
      <c r="H38" s="20"/>
      <c r="I38" s="20"/>
      <c r="J38" s="25">
        <f t="shared" si="0"/>
        <v>15</v>
      </c>
      <c r="K38" s="25">
        <f t="shared" si="0"/>
        <v>2.9983</v>
      </c>
      <c r="L38" s="25">
        <f t="shared" si="0"/>
        <v>2270.3922128212371</v>
      </c>
      <c r="M38" s="167"/>
      <c r="N38" s="167"/>
      <c r="O38" s="167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2"/>
        <v>15</v>
      </c>
      <c r="AR38" s="107">
        <f t="shared" si="2"/>
        <v>2.9983</v>
      </c>
      <c r="AS38" s="107">
        <f t="shared" si="2"/>
        <v>2270.3922128212371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23"/>
      <c r="H39" s="23"/>
      <c r="I39" s="23"/>
      <c r="J39" s="114">
        <f t="shared" si="0"/>
        <v>0</v>
      </c>
      <c r="K39" s="114">
        <f t="shared" si="0"/>
        <v>0</v>
      </c>
      <c r="L39" s="114">
        <f t="shared" si="0"/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2"/>
        <v>0</v>
      </c>
      <c r="AR39" s="45">
        <f t="shared" si="2"/>
        <v>0</v>
      </c>
      <c r="AS39" s="45">
        <f t="shared" si="2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20"/>
      <c r="H40" s="20"/>
      <c r="I40" s="20"/>
      <c r="J40" s="25">
        <f t="shared" si="0"/>
        <v>0</v>
      </c>
      <c r="K40" s="25">
        <f t="shared" si="0"/>
        <v>0</v>
      </c>
      <c r="L40" s="25">
        <f t="shared" si="0"/>
        <v>0</v>
      </c>
      <c r="M40" s="167">
        <v>1</v>
      </c>
      <c r="N40" s="167">
        <v>22.881799999999998</v>
      </c>
      <c r="O40" s="167">
        <v>15425.573</v>
      </c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2"/>
        <v>1</v>
      </c>
      <c r="AR40" s="107">
        <f t="shared" si="2"/>
        <v>22.881799999999998</v>
      </c>
      <c r="AS40" s="107">
        <f t="shared" si="2"/>
        <v>15425.573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23"/>
      <c r="H41" s="23"/>
      <c r="I41" s="23"/>
      <c r="J41" s="114">
        <f t="shared" si="0"/>
        <v>0</v>
      </c>
      <c r="K41" s="114">
        <f t="shared" si="0"/>
        <v>0</v>
      </c>
      <c r="L41" s="114">
        <f t="shared" si="0"/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2"/>
        <v>0</v>
      </c>
      <c r="AR41" s="45">
        <f t="shared" si="2"/>
        <v>0</v>
      </c>
      <c r="AS41" s="45">
        <f t="shared" si="2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20"/>
      <c r="H42" s="20"/>
      <c r="I42" s="20"/>
      <c r="J42" s="25">
        <f t="shared" si="0"/>
        <v>0</v>
      </c>
      <c r="K42" s="25">
        <f t="shared" si="0"/>
        <v>0</v>
      </c>
      <c r="L42" s="25">
        <f t="shared" si="0"/>
        <v>0</v>
      </c>
      <c r="M42" s="167">
        <v>14</v>
      </c>
      <c r="N42" s="167">
        <v>390.61709999999999</v>
      </c>
      <c r="O42" s="167">
        <v>227334.734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2"/>
        <v>14</v>
      </c>
      <c r="AR42" s="107">
        <f t="shared" si="2"/>
        <v>390.61709999999999</v>
      </c>
      <c r="AS42" s="107">
        <f t="shared" si="2"/>
        <v>227334.734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8</v>
      </c>
      <c r="E43" s="124">
        <v>128.7414</v>
      </c>
      <c r="F43" s="125">
        <v>87985.829296868847</v>
      </c>
      <c r="G43" s="23">
        <v>13</v>
      </c>
      <c r="H43" s="23">
        <v>209.6748</v>
      </c>
      <c r="I43" s="23">
        <v>130298.327</v>
      </c>
      <c r="J43" s="114">
        <f>+D43+G43</f>
        <v>21</v>
      </c>
      <c r="K43" s="114">
        <f>+E43+H43</f>
        <v>338.4162</v>
      </c>
      <c r="L43" s="114">
        <f>+F43+I43</f>
        <v>218284.15629686887</v>
      </c>
      <c r="M43" s="210">
        <v>9</v>
      </c>
      <c r="N43" s="210">
        <v>183.39590000000001</v>
      </c>
      <c r="O43" s="210">
        <v>58692.610999999997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2"/>
        <v>30</v>
      </c>
      <c r="AR43" s="45">
        <f t="shared" si="2"/>
        <v>521.81209999999999</v>
      </c>
      <c r="AS43" s="45">
        <f t="shared" si="2"/>
        <v>276976.76729686884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20"/>
      <c r="H44" s="20"/>
      <c r="I44" s="20"/>
      <c r="J44" s="25"/>
      <c r="K44" s="25"/>
      <c r="L44" s="25"/>
      <c r="M44" s="167">
        <v>41</v>
      </c>
      <c r="N44" s="167">
        <v>1.6870000000000001</v>
      </c>
      <c r="O44" s="167">
        <v>839.15599999999995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2"/>
        <v>41</v>
      </c>
      <c r="AR44" s="107">
        <f t="shared" si="2"/>
        <v>1.6870000000000001</v>
      </c>
      <c r="AS44" s="107">
        <f t="shared" si="2"/>
        <v>839.15599999999995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23"/>
      <c r="H45" s="23"/>
      <c r="I45" s="23"/>
      <c r="J45" s="114">
        <f>+D45+G45</f>
        <v>0</v>
      </c>
      <c r="K45" s="114">
        <f>+E45+H45</f>
        <v>0</v>
      </c>
      <c r="L45" s="114">
        <f>+F45+I45</f>
        <v>0</v>
      </c>
      <c r="M45" s="210"/>
      <c r="N45" s="210"/>
      <c r="O45" s="210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2"/>
        <v>0</v>
      </c>
      <c r="AR45" s="45">
        <f t="shared" si="2"/>
        <v>0</v>
      </c>
      <c r="AS45" s="45">
        <f t="shared" si="2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20"/>
      <c r="H46" s="20"/>
      <c r="I46" s="20"/>
      <c r="J46" s="25">
        <f t="shared" ref="J46:L49" si="3">D46+G46</f>
        <v>0</v>
      </c>
      <c r="K46" s="25">
        <f t="shared" si="3"/>
        <v>0</v>
      </c>
      <c r="L46" s="25">
        <f t="shared" si="3"/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2"/>
        <v>0</v>
      </c>
      <c r="AR46" s="107">
        <f t="shared" si="2"/>
        <v>0</v>
      </c>
      <c r="AS46" s="107">
        <f t="shared" si="2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23"/>
      <c r="H47" s="23"/>
      <c r="I47" s="23"/>
      <c r="J47" s="114">
        <f t="shared" si="3"/>
        <v>0</v>
      </c>
      <c r="K47" s="114">
        <f t="shared" si="3"/>
        <v>0</v>
      </c>
      <c r="L47" s="114">
        <f t="shared" si="3"/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2"/>
        <v>0</v>
      </c>
      <c r="AR47" s="45">
        <f t="shared" si="2"/>
        <v>0</v>
      </c>
      <c r="AS47" s="45">
        <f t="shared" si="2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67"/>
      <c r="N48" s="167"/>
      <c r="O48" s="167"/>
      <c r="P48" s="167"/>
      <c r="Q48" s="167"/>
      <c r="R48" s="167"/>
      <c r="S48" s="110"/>
      <c r="T48" s="40"/>
      <c r="U48" s="40"/>
      <c r="V48" s="25"/>
      <c r="W48" s="25"/>
      <c r="X48" s="25"/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2"/>
        <v>0</v>
      </c>
      <c r="AR48" s="107">
        <f t="shared" si="2"/>
        <v>0</v>
      </c>
      <c r="AS48" s="107">
        <f t="shared" si="2"/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23"/>
      <c r="H49" s="23"/>
      <c r="I49" s="23"/>
      <c r="J49" s="114">
        <f t="shared" si="3"/>
        <v>0</v>
      </c>
      <c r="K49" s="114">
        <f t="shared" si="3"/>
        <v>0</v>
      </c>
      <c r="L49" s="114">
        <f t="shared" si="3"/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2"/>
        <v>0</v>
      </c>
      <c r="AR49" s="45">
        <f t="shared" si="2"/>
        <v>0</v>
      </c>
      <c r="AS49" s="45">
        <f t="shared" si="2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/>
      <c r="E50" s="123"/>
      <c r="F50" s="123"/>
      <c r="G50" s="20"/>
      <c r="H50" s="20"/>
      <c r="I50" s="20"/>
      <c r="J50" s="25">
        <f t="shared" ref="J50:L51" si="4">+D50+G50</f>
        <v>0</v>
      </c>
      <c r="K50" s="25">
        <f t="shared" si="4"/>
        <v>0</v>
      </c>
      <c r="L50" s="25">
        <f t="shared" si="4"/>
        <v>0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2"/>
        <v>0</v>
      </c>
      <c r="AR50" s="107">
        <f t="shared" si="2"/>
        <v>0</v>
      </c>
      <c r="AS50" s="107">
        <f t="shared" si="2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23"/>
      <c r="H51" s="23"/>
      <c r="I51" s="23"/>
      <c r="J51" s="114">
        <f t="shared" si="4"/>
        <v>0</v>
      </c>
      <c r="K51" s="114">
        <f t="shared" si="4"/>
        <v>0</v>
      </c>
      <c r="L51" s="114">
        <f t="shared" si="4"/>
        <v>0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2"/>
        <v>0</v>
      </c>
      <c r="AR51" s="45">
        <f t="shared" si="2"/>
        <v>0</v>
      </c>
      <c r="AS51" s="45">
        <f t="shared" si="2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20"/>
      <c r="H52" s="20"/>
      <c r="I52" s="20"/>
      <c r="J52" s="25"/>
      <c r="K52" s="25"/>
      <c r="L52" s="25"/>
      <c r="M52" s="167"/>
      <c r="N52" s="167"/>
      <c r="O52" s="167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2"/>
        <v>0</v>
      </c>
      <c r="AR52" s="107">
        <f t="shared" si="2"/>
        <v>0</v>
      </c>
      <c r="AS52" s="107">
        <f t="shared" si="2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/>
      <c r="E53" s="124"/>
      <c r="F53" s="125"/>
      <c r="G53" s="23"/>
      <c r="H53" s="23"/>
      <c r="I53" s="23"/>
      <c r="J53" s="114">
        <f>+D53+G53</f>
        <v>0</v>
      </c>
      <c r="K53" s="114">
        <f>+E53+H53</f>
        <v>0</v>
      </c>
      <c r="L53" s="114">
        <f>+F53+I53</f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2"/>
        <v>0</v>
      </c>
      <c r="AR53" s="45">
        <f t="shared" si="2"/>
        <v>0</v>
      </c>
      <c r="AS53" s="45">
        <f t="shared" si="2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20"/>
      <c r="H54" s="20"/>
      <c r="I54" s="20"/>
      <c r="J54" s="25"/>
      <c r="K54" s="25"/>
      <c r="L54" s="25"/>
      <c r="M54" s="167"/>
      <c r="N54" s="167"/>
      <c r="O54" s="167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7</v>
      </c>
      <c r="AL54" s="291">
        <v>9.5299999999999996E-2</v>
      </c>
      <c r="AM54" s="291">
        <v>100.14</v>
      </c>
      <c r="AN54" s="291">
        <v>19</v>
      </c>
      <c r="AO54" s="291">
        <v>0.48010000000000003</v>
      </c>
      <c r="AP54" s="291">
        <v>665.29300000000001</v>
      </c>
      <c r="AQ54" s="107">
        <f t="shared" si="2"/>
        <v>26</v>
      </c>
      <c r="AR54" s="107">
        <f t="shared" si="2"/>
        <v>0.57540000000000002</v>
      </c>
      <c r="AS54" s="107">
        <f t="shared" si="2"/>
        <v>765.43299999999999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23"/>
      <c r="H55" s="23"/>
      <c r="I55" s="23"/>
      <c r="J55" s="114"/>
      <c r="K55" s="114"/>
      <c r="L55" s="114"/>
      <c r="M55" s="210"/>
      <c r="N55" s="210"/>
      <c r="O55" s="210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2"/>
        <v>0</v>
      </c>
      <c r="AR55" s="45">
        <f t="shared" si="2"/>
        <v>0</v>
      </c>
      <c r="AS55" s="45">
        <f t="shared" si="2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100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20"/>
      <c r="H56" s="20"/>
      <c r="I56" s="20"/>
      <c r="J56" s="25"/>
      <c r="K56" s="25"/>
      <c r="L56" s="25"/>
      <c r="M56" s="167">
        <v>3</v>
      </c>
      <c r="N56" s="167">
        <v>1.0049999999999999</v>
      </c>
      <c r="O56" s="167">
        <v>162.81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2"/>
        <v>3</v>
      </c>
      <c r="AR56" s="107">
        <f t="shared" si="2"/>
        <v>1.0049999999999999</v>
      </c>
      <c r="AS56" s="107">
        <f t="shared" si="2"/>
        <v>162.81</v>
      </c>
      <c r="AT56" s="31" t="s">
        <v>23</v>
      </c>
      <c r="AU56" s="349" t="s">
        <v>100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23"/>
      <c r="H57" s="23"/>
      <c r="I57" s="180"/>
      <c r="J57" s="114"/>
      <c r="K57" s="114"/>
      <c r="L57" s="114"/>
      <c r="M57" s="210"/>
      <c r="N57" s="210"/>
      <c r="O57" s="210"/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2"/>
        <v>0</v>
      </c>
      <c r="AR57" s="45">
        <f t="shared" si="2"/>
        <v>0</v>
      </c>
      <c r="AS57" s="45">
        <f t="shared" si="2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31" t="s">
        <v>64</v>
      </c>
      <c r="G58" s="181"/>
      <c r="H58" s="182"/>
      <c r="I58" s="183"/>
      <c r="J58" s="25"/>
      <c r="K58" s="25"/>
      <c r="L58" s="25"/>
      <c r="M58" s="211">
        <v>1429</v>
      </c>
      <c r="N58" s="211">
        <v>54.082799999999999</v>
      </c>
      <c r="O58" s="211">
        <v>20103.592000000001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82</v>
      </c>
      <c r="Z58" s="213">
        <v>3.2591000000000001</v>
      </c>
      <c r="AA58" s="281">
        <v>1916.953</v>
      </c>
      <c r="AB58" s="293">
        <v>476</v>
      </c>
      <c r="AC58" s="293">
        <v>47.077199999999998</v>
      </c>
      <c r="AD58" s="293">
        <v>11257.954</v>
      </c>
      <c r="AE58" s="293"/>
      <c r="AF58" s="293"/>
      <c r="AG58" s="293"/>
      <c r="AH58" s="291"/>
      <c r="AI58" s="291"/>
      <c r="AJ58" s="291"/>
      <c r="AK58" s="297">
        <v>62</v>
      </c>
      <c r="AL58" s="297">
        <v>1.6152</v>
      </c>
      <c r="AM58" s="297">
        <v>1618.5640000000001</v>
      </c>
      <c r="AN58" s="293">
        <v>25</v>
      </c>
      <c r="AO58" s="293">
        <v>0.90180000000000005</v>
      </c>
      <c r="AP58" s="293">
        <v>501.44499999999999</v>
      </c>
      <c r="AQ58" s="107">
        <f t="shared" ref="AQ58:AS71" si="5">SUM(J58,M58,V58,Y58,AB58,AE58,AH58,AK58,AN58)</f>
        <v>2074</v>
      </c>
      <c r="AR58" s="107">
        <f t="shared" si="5"/>
        <v>106.93609999999998</v>
      </c>
      <c r="AS58" s="107">
        <f t="shared" si="5"/>
        <v>35398.508000000002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 t="s">
        <v>64</v>
      </c>
      <c r="E59" s="123" t="s">
        <v>64</v>
      </c>
      <c r="F59" s="123" t="s">
        <v>64</v>
      </c>
      <c r="G59" s="151"/>
      <c r="H59" s="184"/>
      <c r="I59" s="132"/>
      <c r="J59" s="94"/>
      <c r="K59" s="94"/>
      <c r="L59" s="94"/>
      <c r="M59" s="167"/>
      <c r="N59" s="212"/>
      <c r="O59" s="167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300"/>
      <c r="AF59" s="300"/>
      <c r="AG59" s="300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5"/>
        <v>0</v>
      </c>
      <c r="AR59" s="107">
        <f t="shared" si="5"/>
        <v>0</v>
      </c>
      <c r="AS59" s="107">
        <f t="shared" si="5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55"/>
      <c r="H60" s="23"/>
      <c r="I60" s="156"/>
      <c r="J60" s="111"/>
      <c r="K60" s="111"/>
      <c r="L60" s="111"/>
      <c r="M60" s="210">
        <v>69</v>
      </c>
      <c r="N60" s="210">
        <v>2.573</v>
      </c>
      <c r="O60" s="210">
        <v>1837.463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5"/>
        <v>69</v>
      </c>
      <c r="AR60" s="45">
        <f t="shared" si="5"/>
        <v>2.573</v>
      </c>
      <c r="AS60" s="45">
        <f t="shared" si="5"/>
        <v>1837.463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24</v>
      </c>
      <c r="E61" s="129">
        <v>8.3354999999999997</v>
      </c>
      <c r="F61" s="131">
        <v>5981.9245537808029</v>
      </c>
      <c r="G61" s="185">
        <f t="shared" ref="G61:L61" si="6">SUM(G6,G8,G10,G12,G14,G16,G18,G20,G22,G24,G26,G28,G30,G32,G34,G36,G38,G40,G42,G44,G46,G48,G50,G52,G54,G56,G58,)</f>
        <v>9</v>
      </c>
      <c r="H61" s="171">
        <f t="shared" si="6"/>
        <v>5.0396000000000001</v>
      </c>
      <c r="I61" s="169">
        <f t="shared" si="6"/>
        <v>3725.5149999999999</v>
      </c>
      <c r="J61" s="25">
        <f t="shared" si="6"/>
        <v>33</v>
      </c>
      <c r="K61" s="25">
        <f t="shared" si="6"/>
        <v>13.3751</v>
      </c>
      <c r="L61" s="25">
        <f t="shared" si="6"/>
        <v>9707.4395537808014</v>
      </c>
      <c r="M61" s="213">
        <f t="shared" ref="M61:O61" si="7">SUM(M6,M8,M10,M12,M14,M16,M18,M20,M22,M24,M26,M28,M30,M32,M34,M36,M38,M40,M42,M44,M46,M48,M50,M52,M54,M56,M58,)</f>
        <v>1500</v>
      </c>
      <c r="N61" s="213">
        <f t="shared" si="7"/>
        <v>540.0249</v>
      </c>
      <c r="O61" s="213">
        <f t="shared" si="7"/>
        <v>275690.32399999996</v>
      </c>
      <c r="P61" s="171">
        <f t="shared" ref="P61:R61" si="8">SUM(P6,P8,P10,P12,P14,P16,P18,P20,P22,P24,P26,P28,P30,P32,P34,P36,P38,P40,P42,P44,P46,P48,P50,P52,P54,P56,P58,)</f>
        <v>553</v>
      </c>
      <c r="Q61" s="171">
        <f t="shared" si="8"/>
        <v>1952.2017999999998</v>
      </c>
      <c r="R61" s="171">
        <f t="shared" si="8"/>
        <v>458367.46399999998</v>
      </c>
      <c r="S61" s="52"/>
      <c r="T61" s="52"/>
      <c r="U61" s="52"/>
      <c r="V61" s="25">
        <v>553</v>
      </c>
      <c r="W61" s="25">
        <v>1952.2017999999998</v>
      </c>
      <c r="X61" s="25">
        <v>458367.46399999998</v>
      </c>
      <c r="Y61" s="213">
        <f t="shared" ref="Y61:AP61" si="9">SUM(Y6,Y8,Y10,Y12,Y14,Y16,Y18,Y20,Y22,Y24,Y26,Y28,Y30,Y32,Y34,Y36,Y38,Y40,Y42,Y44,Y46,Y48,Y50,Y52,Y54,Y56,Y58,)</f>
        <v>172</v>
      </c>
      <c r="Z61" s="213">
        <f t="shared" si="9"/>
        <v>183.44759999999997</v>
      </c>
      <c r="AA61" s="281">
        <f t="shared" si="9"/>
        <v>23607.702000000001</v>
      </c>
      <c r="AB61" s="293">
        <f t="shared" si="9"/>
        <v>1036</v>
      </c>
      <c r="AC61" s="293">
        <f t="shared" si="9"/>
        <v>62.492100000000001</v>
      </c>
      <c r="AD61" s="293">
        <f t="shared" si="9"/>
        <v>22635.285</v>
      </c>
      <c r="AE61" s="297">
        <f t="shared" si="9"/>
        <v>169</v>
      </c>
      <c r="AF61" s="297">
        <f t="shared" si="9"/>
        <v>9.0602999999999998</v>
      </c>
      <c r="AG61" s="297">
        <f t="shared" si="9"/>
        <v>12141.344000000001</v>
      </c>
      <c r="AH61" s="293">
        <f t="shared" si="9"/>
        <v>214</v>
      </c>
      <c r="AI61" s="293">
        <f t="shared" si="9"/>
        <v>73.384100000000004</v>
      </c>
      <c r="AJ61" s="293">
        <f t="shared" si="9"/>
        <v>41603.013999999996</v>
      </c>
      <c r="AK61" s="297">
        <f t="shared" si="9"/>
        <v>133</v>
      </c>
      <c r="AL61" s="297">
        <f t="shared" si="9"/>
        <v>4.0667</v>
      </c>
      <c r="AM61" s="297">
        <f t="shared" si="9"/>
        <v>3158.8040000000001</v>
      </c>
      <c r="AN61" s="293">
        <f t="shared" si="9"/>
        <v>307</v>
      </c>
      <c r="AO61" s="293">
        <f t="shared" si="9"/>
        <v>24.273200000000003</v>
      </c>
      <c r="AP61" s="293">
        <f t="shared" si="9"/>
        <v>16610.561000000002</v>
      </c>
      <c r="AQ61" s="107">
        <f t="shared" si="5"/>
        <v>4117</v>
      </c>
      <c r="AR61" s="107">
        <f t="shared" si="5"/>
        <v>2862.3258000000001</v>
      </c>
      <c r="AS61" s="107">
        <f t="shared" si="5"/>
        <v>863521.93755378074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101</v>
      </c>
      <c r="B62" s="346" t="s">
        <v>68</v>
      </c>
      <c r="C62" s="101" t="s">
        <v>66</v>
      </c>
      <c r="D62" s="123" t="s">
        <v>64</v>
      </c>
      <c r="E62" s="130" t="s">
        <v>64</v>
      </c>
      <c r="F62" s="123" t="s">
        <v>64</v>
      </c>
      <c r="G62" s="186"/>
      <c r="H62" s="25"/>
      <c r="I62" s="132"/>
      <c r="J62" s="94"/>
      <c r="K62" s="94"/>
      <c r="L62" s="94"/>
      <c r="M62" s="167"/>
      <c r="N62" s="167"/>
      <c r="O62" s="167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5"/>
        <v>0</v>
      </c>
      <c r="AR62" s="107">
        <f t="shared" si="5"/>
        <v>0</v>
      </c>
      <c r="AS62" s="107">
        <f t="shared" si="5"/>
        <v>0</v>
      </c>
      <c r="AT62" s="55" t="s">
        <v>66</v>
      </c>
      <c r="AU62" s="343" t="s">
        <v>101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11</v>
      </c>
      <c r="E63" s="124">
        <v>1045.0864000000001</v>
      </c>
      <c r="F63" s="124">
        <v>152386.85606055087</v>
      </c>
      <c r="G63" s="155">
        <f t="shared" ref="G63:L63" si="10">SUM(G7,G9,G11,G13,G15,G17,G19,G21,G23,G25,G27,G29,G31,G33,G35,G37,G39,G41,G43,G45,G47,G49,G51,G53,G55,G57,G60,)</f>
        <v>13</v>
      </c>
      <c r="H63" s="23">
        <f t="shared" si="10"/>
        <v>209.6748</v>
      </c>
      <c r="I63" s="156">
        <f t="shared" si="10"/>
        <v>130298.327</v>
      </c>
      <c r="J63" s="111">
        <f t="shared" si="10"/>
        <v>24</v>
      </c>
      <c r="K63" s="111">
        <f t="shared" si="10"/>
        <v>1254.7611999999999</v>
      </c>
      <c r="L63" s="111">
        <f t="shared" si="10"/>
        <v>282685.18306055089</v>
      </c>
      <c r="M63" s="210">
        <f t="shared" ref="M63:O63" si="11">SUM(M7,M9,M11,M13,M15,M17,M19,M21,M23,M25,M27,M29,M31,M33,M35,M37,M39,M41,M43,M45,M47,M49,M51,M53,M55,M57,M60,)</f>
        <v>92</v>
      </c>
      <c r="N63" s="210">
        <f t="shared" si="11"/>
        <v>2271.2110999999995</v>
      </c>
      <c r="O63" s="210">
        <f t="shared" si="11"/>
        <v>237266.20200000002</v>
      </c>
      <c r="P63" s="23">
        <f t="shared" ref="P63:R63" si="12">SUM(P7,P9,P11,P13,P15,P17,P19,P21,P23,P25,P27,P29,P31,P33,P35,P37,P39,P41,P43,P45,P47,P49,P51,P53,P55,P57,P60,)</f>
        <v>34</v>
      </c>
      <c r="Q63" s="23">
        <f t="shared" si="12"/>
        <v>7007.1480000000001</v>
      </c>
      <c r="R63" s="23">
        <f t="shared" si="12"/>
        <v>529822.728</v>
      </c>
      <c r="S63" s="44"/>
      <c r="T63" s="44"/>
      <c r="U63" s="44"/>
      <c r="V63" s="111">
        <v>34</v>
      </c>
      <c r="W63" s="111">
        <v>7007.1480000000001</v>
      </c>
      <c r="X63" s="111">
        <v>529822.728</v>
      </c>
      <c r="Y63" s="210">
        <f t="shared" ref="Y63:AP63" si="13">SUM(Y7,Y9,Y11,Y13,Y15,Y17,Y19,Y21,Y23,Y25,Y27,Y29,Y31,Y33,Y35,Y37,Y39,Y41,Y43,Y45,Y47,Y49,Y51,Y53,Y55,Y57,Y60,)</f>
        <v>0</v>
      </c>
      <c r="Z63" s="210">
        <f t="shared" si="13"/>
        <v>0</v>
      </c>
      <c r="AA63" s="108">
        <f t="shared" si="13"/>
        <v>0</v>
      </c>
      <c r="AB63" s="292">
        <f t="shared" si="13"/>
        <v>0</v>
      </c>
      <c r="AC63" s="292">
        <f t="shared" si="13"/>
        <v>0</v>
      </c>
      <c r="AD63" s="292">
        <f t="shared" si="13"/>
        <v>0</v>
      </c>
      <c r="AE63" s="292">
        <f t="shared" si="13"/>
        <v>0</v>
      </c>
      <c r="AF63" s="292">
        <f t="shared" si="13"/>
        <v>0</v>
      </c>
      <c r="AG63" s="292">
        <f t="shared" si="13"/>
        <v>0</v>
      </c>
      <c r="AH63" s="292">
        <f t="shared" si="13"/>
        <v>0</v>
      </c>
      <c r="AI63" s="292">
        <f t="shared" si="13"/>
        <v>0</v>
      </c>
      <c r="AJ63" s="292">
        <f t="shared" si="13"/>
        <v>0</v>
      </c>
      <c r="AK63" s="292">
        <f t="shared" si="13"/>
        <v>0</v>
      </c>
      <c r="AL63" s="292">
        <f t="shared" si="13"/>
        <v>0</v>
      </c>
      <c r="AM63" s="292">
        <f t="shared" si="13"/>
        <v>0</v>
      </c>
      <c r="AN63" s="292">
        <f t="shared" si="13"/>
        <v>0</v>
      </c>
      <c r="AO63" s="292">
        <f t="shared" si="13"/>
        <v>0</v>
      </c>
      <c r="AP63" s="292">
        <f t="shared" si="13"/>
        <v>0</v>
      </c>
      <c r="AQ63" s="45">
        <f t="shared" si="5"/>
        <v>150</v>
      </c>
      <c r="AR63" s="45">
        <f t="shared" si="5"/>
        <v>10533.120299999999</v>
      </c>
      <c r="AS63" s="45">
        <f t="shared" si="5"/>
        <v>1049774.1130605508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151">
        <v>96</v>
      </c>
      <c r="H64" s="20">
        <v>104.5303</v>
      </c>
      <c r="I64" s="20">
        <v>62974.542000000001</v>
      </c>
      <c r="J64" s="25">
        <f t="shared" ref="J64:J67" si="14">+D64+G64</f>
        <v>96</v>
      </c>
      <c r="K64" s="25">
        <f t="shared" ref="K64:K67" si="15">+E64+H64</f>
        <v>104.5303</v>
      </c>
      <c r="L64" s="25">
        <f t="shared" ref="L64:L67" si="16">+F64+I64</f>
        <v>62974.542000000001</v>
      </c>
      <c r="M64" s="167">
        <v>648</v>
      </c>
      <c r="N64" s="167">
        <v>59.837800000000001</v>
      </c>
      <c r="O64" s="167">
        <v>54235.264000000003</v>
      </c>
      <c r="P64" s="20">
        <v>1737</v>
      </c>
      <c r="Q64" s="20">
        <v>97.497399999999999</v>
      </c>
      <c r="R64" s="20">
        <v>77137.195000000007</v>
      </c>
      <c r="S64" s="110"/>
      <c r="T64" s="40"/>
      <c r="U64" s="40"/>
      <c r="V64" s="25">
        <v>1737</v>
      </c>
      <c r="W64" s="25">
        <v>97.497399999999999</v>
      </c>
      <c r="X64" s="25">
        <v>77137.195000000007</v>
      </c>
      <c r="Y64" s="167">
        <v>11</v>
      </c>
      <c r="Z64" s="167">
        <v>378.74799999999999</v>
      </c>
      <c r="AA64" s="107">
        <v>27105.731</v>
      </c>
      <c r="AB64" s="291">
        <v>9</v>
      </c>
      <c r="AC64" s="291">
        <v>0.4904</v>
      </c>
      <c r="AD64" s="291">
        <v>345.24400000000003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5"/>
        <v>2501</v>
      </c>
      <c r="AR64" s="107">
        <f t="shared" si="5"/>
        <v>641.10389999999995</v>
      </c>
      <c r="AS64" s="107">
        <f t="shared" si="5"/>
        <v>221797.97600000002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289</v>
      </c>
      <c r="E65" s="124">
        <v>42.983600000000003</v>
      </c>
      <c r="F65" s="125">
        <v>54127.927385668328</v>
      </c>
      <c r="G65" s="155">
        <v>50</v>
      </c>
      <c r="H65" s="23">
        <v>3.0855999999999999</v>
      </c>
      <c r="I65" s="23">
        <v>6004.308</v>
      </c>
      <c r="J65" s="114">
        <f t="shared" si="14"/>
        <v>339</v>
      </c>
      <c r="K65" s="114">
        <f t="shared" si="15"/>
        <v>46.069200000000002</v>
      </c>
      <c r="L65" s="114">
        <f t="shared" si="16"/>
        <v>60132.235385668326</v>
      </c>
      <c r="M65" s="210">
        <v>10</v>
      </c>
      <c r="N65" s="210">
        <v>7.9500000000000001E-2</v>
      </c>
      <c r="O65" s="210">
        <v>356.64</v>
      </c>
      <c r="P65" s="23">
        <v>11</v>
      </c>
      <c r="Q65" s="23">
        <v>8.6882999999999999</v>
      </c>
      <c r="R65" s="23">
        <v>2375.8809999999999</v>
      </c>
      <c r="S65" s="41"/>
      <c r="T65" s="41"/>
      <c r="U65" s="41"/>
      <c r="V65" s="114">
        <v>11</v>
      </c>
      <c r="W65" s="114">
        <v>8.6882999999999999</v>
      </c>
      <c r="X65" s="114">
        <v>2375.8809999999999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5"/>
        <v>360</v>
      </c>
      <c r="AR65" s="45">
        <f t="shared" si="5"/>
        <v>54.837000000000003</v>
      </c>
      <c r="AS65" s="45">
        <f t="shared" si="5"/>
        <v>62864.756385668326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/>
      <c r="E66" s="123"/>
      <c r="F66" s="123"/>
      <c r="G66" s="187"/>
      <c r="H66" s="172"/>
      <c r="I66" s="172"/>
      <c r="J66" s="25">
        <f t="shared" si="14"/>
        <v>0</v>
      </c>
      <c r="K66" s="25">
        <f t="shared" si="15"/>
        <v>0</v>
      </c>
      <c r="L66" s="25">
        <f t="shared" si="16"/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5"/>
        <v>0</v>
      </c>
      <c r="AR66" s="107">
        <f t="shared" si="5"/>
        <v>0</v>
      </c>
      <c r="AS66" s="107">
        <f t="shared" si="5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/>
      <c r="E67" s="124"/>
      <c r="F67" s="124"/>
      <c r="G67" s="188"/>
      <c r="H67" s="174"/>
      <c r="I67" s="174"/>
      <c r="J67" s="114">
        <f t="shared" si="14"/>
        <v>0</v>
      </c>
      <c r="K67" s="114">
        <f t="shared" si="15"/>
        <v>0</v>
      </c>
      <c r="L67" s="114">
        <f t="shared" si="16"/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5"/>
        <v>0</v>
      </c>
      <c r="AR67" s="45">
        <f t="shared" si="5"/>
        <v>0</v>
      </c>
      <c r="AS67" s="45">
        <f t="shared" si="5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102</v>
      </c>
      <c r="B68" s="330"/>
      <c r="C68" s="101" t="s">
        <v>23</v>
      </c>
      <c r="D68" s="20">
        <v>24</v>
      </c>
      <c r="E68" s="20">
        <v>8.3354999999999997</v>
      </c>
      <c r="F68" s="25">
        <v>5981.9245537808029</v>
      </c>
      <c r="G68" s="176">
        <f t="shared" ref="G68:L68" si="17">SUM(G61,G64,G66)</f>
        <v>105</v>
      </c>
      <c r="H68" s="83">
        <f t="shared" si="17"/>
        <v>109.56989999999999</v>
      </c>
      <c r="I68" s="177">
        <f t="shared" si="17"/>
        <v>66700.057000000001</v>
      </c>
      <c r="J68" s="25">
        <f t="shared" si="17"/>
        <v>129</v>
      </c>
      <c r="K68" s="25">
        <f t="shared" si="17"/>
        <v>117.9054</v>
      </c>
      <c r="L68" s="25">
        <f t="shared" si="17"/>
        <v>72681.981553780803</v>
      </c>
      <c r="M68" s="167">
        <f t="shared" ref="M68:O68" si="18">SUM(M61,M64,M66)</f>
        <v>2148</v>
      </c>
      <c r="N68" s="167">
        <f t="shared" si="18"/>
        <v>599.86270000000002</v>
      </c>
      <c r="O68" s="167">
        <f t="shared" si="18"/>
        <v>329925.58799999999</v>
      </c>
      <c r="P68" s="20">
        <f t="shared" ref="P68:R68" si="19">SUM(P61,P64,P66)</f>
        <v>2290</v>
      </c>
      <c r="Q68" s="20">
        <f t="shared" si="19"/>
        <v>2049.6992</v>
      </c>
      <c r="R68" s="20">
        <f t="shared" si="19"/>
        <v>535504.65899999999</v>
      </c>
      <c r="S68" s="25"/>
      <c r="T68" s="25"/>
      <c r="U68" s="25"/>
      <c r="V68" s="25">
        <v>2290</v>
      </c>
      <c r="W68" s="25">
        <v>2049.6992</v>
      </c>
      <c r="X68" s="25">
        <v>535504.65899999999</v>
      </c>
      <c r="Y68" s="167">
        <f t="shared" ref="Y68:AP68" si="20">SUM(Y61,Y64,Y66)</f>
        <v>183</v>
      </c>
      <c r="Z68" s="167">
        <f t="shared" si="20"/>
        <v>562.19560000000001</v>
      </c>
      <c r="AA68" s="107">
        <f t="shared" si="20"/>
        <v>50713.433000000005</v>
      </c>
      <c r="AB68" s="291">
        <f t="shared" si="20"/>
        <v>1045</v>
      </c>
      <c r="AC68" s="291">
        <f t="shared" si="20"/>
        <v>62.982500000000002</v>
      </c>
      <c r="AD68" s="291">
        <f t="shared" si="20"/>
        <v>22980.528999999999</v>
      </c>
      <c r="AE68" s="291">
        <f t="shared" si="20"/>
        <v>169</v>
      </c>
      <c r="AF68" s="291">
        <f t="shared" si="20"/>
        <v>9.0602999999999998</v>
      </c>
      <c r="AG68" s="291">
        <f t="shared" si="20"/>
        <v>12141.344000000001</v>
      </c>
      <c r="AH68" s="291">
        <f t="shared" si="20"/>
        <v>214</v>
      </c>
      <c r="AI68" s="291">
        <f t="shared" si="20"/>
        <v>73.384100000000004</v>
      </c>
      <c r="AJ68" s="291">
        <f t="shared" si="20"/>
        <v>41603.013999999996</v>
      </c>
      <c r="AK68" s="291">
        <f t="shared" si="20"/>
        <v>133</v>
      </c>
      <c r="AL68" s="291">
        <f t="shared" si="20"/>
        <v>4.0667</v>
      </c>
      <c r="AM68" s="291">
        <f t="shared" si="20"/>
        <v>3158.8040000000001</v>
      </c>
      <c r="AN68" s="291">
        <f t="shared" si="20"/>
        <v>307</v>
      </c>
      <c r="AO68" s="291">
        <f t="shared" si="20"/>
        <v>24.273200000000003</v>
      </c>
      <c r="AP68" s="291">
        <f t="shared" si="20"/>
        <v>16610.561000000002</v>
      </c>
      <c r="AQ68" s="107">
        <f t="shared" si="5"/>
        <v>6618</v>
      </c>
      <c r="AR68" s="107">
        <f t="shared" si="5"/>
        <v>3503.4297000000006</v>
      </c>
      <c r="AS68" s="107">
        <f t="shared" si="5"/>
        <v>1085319.9135537809</v>
      </c>
      <c r="AT68" s="31" t="s">
        <v>23</v>
      </c>
      <c r="AU68" s="333" t="s">
        <v>102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300</v>
      </c>
      <c r="E69" s="23">
        <v>1088.0700000000002</v>
      </c>
      <c r="F69" s="24">
        <v>206514.7834462192</v>
      </c>
      <c r="G69" s="178">
        <f t="shared" ref="G69:L69" si="21">SUM(G63,G65,G67)</f>
        <v>63</v>
      </c>
      <c r="H69" s="84">
        <f t="shared" si="21"/>
        <v>212.7604</v>
      </c>
      <c r="I69" s="84">
        <f t="shared" si="21"/>
        <v>136302.63500000001</v>
      </c>
      <c r="J69" s="114">
        <f t="shared" si="21"/>
        <v>363</v>
      </c>
      <c r="K69" s="114">
        <f t="shared" si="21"/>
        <v>1300.8303999999998</v>
      </c>
      <c r="L69" s="114">
        <f t="shared" si="21"/>
        <v>342817.41844621924</v>
      </c>
      <c r="M69" s="210">
        <f t="shared" ref="M69:O69" si="22">SUM(M63,M65,M67)</f>
        <v>102</v>
      </c>
      <c r="N69" s="210">
        <f t="shared" si="22"/>
        <v>2271.2905999999994</v>
      </c>
      <c r="O69" s="210">
        <f t="shared" si="22"/>
        <v>237622.84200000003</v>
      </c>
      <c r="P69" s="23">
        <f t="shared" ref="P69:R69" si="23">SUM(P63,P65,P67)</f>
        <v>45</v>
      </c>
      <c r="Q69" s="23">
        <f t="shared" si="23"/>
        <v>7015.8362999999999</v>
      </c>
      <c r="R69" s="23">
        <f t="shared" si="23"/>
        <v>532198.60900000005</v>
      </c>
      <c r="S69" s="24"/>
      <c r="T69" s="24"/>
      <c r="U69" s="24"/>
      <c r="V69" s="114">
        <v>45</v>
      </c>
      <c r="W69" s="114">
        <v>7015.8362999999999</v>
      </c>
      <c r="X69" s="114">
        <v>532198.60900000005</v>
      </c>
      <c r="Y69" s="210">
        <f t="shared" ref="Y69:AP69" si="24">SUM(Y63,Y65,Y67)</f>
        <v>0</v>
      </c>
      <c r="Z69" s="210">
        <f t="shared" si="24"/>
        <v>0</v>
      </c>
      <c r="AA69" s="108">
        <f t="shared" si="24"/>
        <v>0</v>
      </c>
      <c r="AB69" s="292">
        <f t="shared" si="24"/>
        <v>0</v>
      </c>
      <c r="AC69" s="292">
        <f t="shared" si="24"/>
        <v>0</v>
      </c>
      <c r="AD69" s="292">
        <f t="shared" si="24"/>
        <v>0</v>
      </c>
      <c r="AE69" s="292">
        <f t="shared" si="24"/>
        <v>0</v>
      </c>
      <c r="AF69" s="292">
        <f t="shared" si="24"/>
        <v>0</v>
      </c>
      <c r="AG69" s="292">
        <f t="shared" si="24"/>
        <v>0</v>
      </c>
      <c r="AH69" s="292">
        <f t="shared" si="24"/>
        <v>0</v>
      </c>
      <c r="AI69" s="292">
        <f t="shared" si="24"/>
        <v>0</v>
      </c>
      <c r="AJ69" s="292">
        <f t="shared" si="24"/>
        <v>0</v>
      </c>
      <c r="AK69" s="292">
        <f t="shared" si="24"/>
        <v>0</v>
      </c>
      <c r="AL69" s="292">
        <f t="shared" si="24"/>
        <v>0</v>
      </c>
      <c r="AM69" s="292">
        <f t="shared" si="24"/>
        <v>0</v>
      </c>
      <c r="AN69" s="292">
        <f t="shared" si="24"/>
        <v>0</v>
      </c>
      <c r="AO69" s="292">
        <f t="shared" si="24"/>
        <v>0</v>
      </c>
      <c r="AP69" s="292">
        <f t="shared" si="24"/>
        <v>0</v>
      </c>
      <c r="AQ69" s="45">
        <f t="shared" si="5"/>
        <v>510</v>
      </c>
      <c r="AR69" s="45">
        <f t="shared" si="5"/>
        <v>10587.957299999998</v>
      </c>
      <c r="AS69" s="45">
        <f t="shared" si="5"/>
        <v>1112638.8694462194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103</v>
      </c>
      <c r="B70" s="338" t="s">
        <v>75</v>
      </c>
      <c r="C70" s="33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5"/>
        <v>0</v>
      </c>
      <c r="AR70" s="47">
        <f t="shared" si="5"/>
        <v>0</v>
      </c>
      <c r="AS70" s="47">
        <f t="shared" si="5"/>
        <v>0</v>
      </c>
      <c r="AT70" s="339" t="s">
        <v>103</v>
      </c>
      <c r="AU70" s="338" t="s">
        <v>75</v>
      </c>
      <c r="AV70" s="340"/>
      <c r="AW70" s="12"/>
    </row>
    <row r="71" spans="1:49" ht="24" customHeight="1" thickBot="1">
      <c r="A71" s="321" t="s">
        <v>104</v>
      </c>
      <c r="B71" s="322" t="s">
        <v>77</v>
      </c>
      <c r="C71" s="322"/>
      <c r="D71" s="36">
        <v>324</v>
      </c>
      <c r="E71" s="36">
        <v>1096.4055000000001</v>
      </c>
      <c r="F71" s="37">
        <v>212496.70800000001</v>
      </c>
      <c r="G71" s="65">
        <f t="shared" ref="G71:L71" si="25">SUM(G68,G69)</f>
        <v>168</v>
      </c>
      <c r="H71" s="36">
        <f t="shared" si="25"/>
        <v>322.33029999999997</v>
      </c>
      <c r="I71" s="36">
        <f t="shared" si="25"/>
        <v>203002.69200000001</v>
      </c>
      <c r="J71" s="115">
        <f t="shared" si="25"/>
        <v>492</v>
      </c>
      <c r="K71" s="115">
        <f t="shared" si="25"/>
        <v>1418.7357999999999</v>
      </c>
      <c r="L71" s="115">
        <f t="shared" si="25"/>
        <v>415499.4</v>
      </c>
      <c r="M71" s="214">
        <f t="shared" ref="M71:O71" si="26">SUM(M68,M69)</f>
        <v>2250</v>
      </c>
      <c r="N71" s="36">
        <f t="shared" si="26"/>
        <v>2871.1532999999995</v>
      </c>
      <c r="O71" s="36">
        <f t="shared" si="26"/>
        <v>567548.43000000005</v>
      </c>
      <c r="P71" s="36">
        <f t="shared" ref="P71:R71" si="27">SUM(P68,P69)</f>
        <v>2335</v>
      </c>
      <c r="Q71" s="36">
        <f t="shared" si="27"/>
        <v>9065.5355</v>
      </c>
      <c r="R71" s="36">
        <f t="shared" si="27"/>
        <v>1067703.2680000002</v>
      </c>
      <c r="S71" s="37"/>
      <c r="T71" s="37"/>
      <c r="U71" s="37"/>
      <c r="V71" s="115">
        <v>2335</v>
      </c>
      <c r="W71" s="115">
        <v>9065.5355</v>
      </c>
      <c r="X71" s="115">
        <v>1067703.2680000002</v>
      </c>
      <c r="Y71" s="214">
        <f t="shared" ref="Y71:AP71" si="28">SUM(Y68,Y69)</f>
        <v>183</v>
      </c>
      <c r="Z71" s="36">
        <f t="shared" si="28"/>
        <v>562.19560000000001</v>
      </c>
      <c r="AA71" s="37">
        <f t="shared" si="28"/>
        <v>50713.433000000005</v>
      </c>
      <c r="AB71" s="294">
        <f t="shared" si="28"/>
        <v>1045</v>
      </c>
      <c r="AC71" s="294">
        <f t="shared" si="28"/>
        <v>62.982500000000002</v>
      </c>
      <c r="AD71" s="294">
        <f t="shared" si="28"/>
        <v>22980.528999999999</v>
      </c>
      <c r="AE71" s="294">
        <f t="shared" si="28"/>
        <v>169</v>
      </c>
      <c r="AF71" s="294">
        <f t="shared" si="28"/>
        <v>9.0602999999999998</v>
      </c>
      <c r="AG71" s="294">
        <f t="shared" si="28"/>
        <v>12141.344000000001</v>
      </c>
      <c r="AH71" s="294">
        <f t="shared" si="28"/>
        <v>214</v>
      </c>
      <c r="AI71" s="294">
        <f t="shared" si="28"/>
        <v>73.384100000000004</v>
      </c>
      <c r="AJ71" s="294">
        <f t="shared" si="28"/>
        <v>41603.013999999996</v>
      </c>
      <c r="AK71" s="294">
        <f t="shared" si="28"/>
        <v>133</v>
      </c>
      <c r="AL71" s="294">
        <f t="shared" si="28"/>
        <v>4.0667</v>
      </c>
      <c r="AM71" s="294">
        <f t="shared" si="28"/>
        <v>3158.8040000000001</v>
      </c>
      <c r="AN71" s="294">
        <f t="shared" si="28"/>
        <v>307</v>
      </c>
      <c r="AO71" s="294">
        <f t="shared" si="28"/>
        <v>24.273200000000003</v>
      </c>
      <c r="AP71" s="294">
        <f t="shared" si="28"/>
        <v>16610.561000000002</v>
      </c>
      <c r="AQ71" s="46">
        <f t="shared" si="5"/>
        <v>7128</v>
      </c>
      <c r="AR71" s="46">
        <f t="shared" si="5"/>
        <v>14091.386999999995</v>
      </c>
      <c r="AS71" s="46">
        <f t="shared" si="5"/>
        <v>2197958.7830000008</v>
      </c>
      <c r="AT71" s="323" t="s">
        <v>104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79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  <ignoredErrors>
    <ignoredError sqref="J6:L5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P57" activePane="bottomRight" state="frozen"/>
      <selection pane="topRight" activeCell="D1" sqref="D1"/>
      <selection pane="bottomLeft" activeCell="A6" sqref="A6"/>
      <selection pane="bottomRight" activeCell="J30" sqref="J3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3月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21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167"/>
      <c r="H6" s="167"/>
      <c r="I6" s="167"/>
      <c r="J6" s="25">
        <v>0</v>
      </c>
      <c r="K6" s="25">
        <v>0</v>
      </c>
      <c r="L6" s="25">
        <v>0</v>
      </c>
      <c r="M6" s="167"/>
      <c r="N6" s="167"/>
      <c r="O6" s="167"/>
      <c r="P6" s="167"/>
      <c r="Q6" s="167"/>
      <c r="R6" s="167"/>
      <c r="S6" s="25"/>
      <c r="T6" s="25"/>
      <c r="U6" s="25"/>
      <c r="V6" s="25"/>
      <c r="W6" s="25"/>
      <c r="X6" s="25"/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0</v>
      </c>
      <c r="AR6" s="107">
        <f t="shared" ref="AR6:AS21" si="0">SUM(K6,N6,W6,Z6,AC6,AF6,AI6,AL6,AO6)</f>
        <v>0</v>
      </c>
      <c r="AS6" s="107">
        <f t="shared" si="0"/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 t="s">
        <v>64</v>
      </c>
      <c r="E7" s="124" t="s">
        <v>64</v>
      </c>
      <c r="F7" s="125" t="s">
        <v>64</v>
      </c>
      <c r="G7" s="23"/>
      <c r="H7" s="23"/>
      <c r="I7" s="23"/>
      <c r="J7" s="114">
        <v>0</v>
      </c>
      <c r="K7" s="114">
        <v>0</v>
      </c>
      <c r="L7" s="114">
        <v>0</v>
      </c>
      <c r="M7" s="210"/>
      <c r="N7" s="210"/>
      <c r="O7" s="210"/>
      <c r="P7" s="210"/>
      <c r="Q7" s="210"/>
      <c r="R7" s="210"/>
      <c r="S7" s="24"/>
      <c r="T7" s="24"/>
      <c r="U7" s="24"/>
      <c r="V7" s="114"/>
      <c r="W7" s="114"/>
      <c r="X7" s="114"/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0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20"/>
      <c r="H8" s="20"/>
      <c r="I8" s="20"/>
      <c r="J8" s="25">
        <v>0</v>
      </c>
      <c r="K8" s="25">
        <v>0</v>
      </c>
      <c r="L8" s="25">
        <v>0</v>
      </c>
      <c r="M8" s="167"/>
      <c r="N8" s="167"/>
      <c r="O8" s="167"/>
      <c r="P8" s="167">
        <v>1</v>
      </c>
      <c r="Q8" s="167">
        <v>101.331</v>
      </c>
      <c r="R8" s="167">
        <v>6675.6859999999997</v>
      </c>
      <c r="S8" s="25"/>
      <c r="T8" s="25"/>
      <c r="U8" s="25"/>
      <c r="V8" s="25">
        <v>1</v>
      </c>
      <c r="W8" s="25">
        <v>101.331</v>
      </c>
      <c r="X8" s="25">
        <v>6675.6859999999997</v>
      </c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1">SUM(J8,M8,V8,Y8,AB8,AE8,AH8,AK8,AN8)</f>
        <v>1</v>
      </c>
      <c r="AR8" s="107">
        <f t="shared" si="1"/>
        <v>101.331</v>
      </c>
      <c r="AS8" s="107">
        <f t="shared" si="0"/>
        <v>6675.6859999999997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3</v>
      </c>
      <c r="E9" s="124">
        <v>906.40800000000002</v>
      </c>
      <c r="F9" s="124">
        <v>59290.727418626979</v>
      </c>
      <c r="G9" s="23"/>
      <c r="H9" s="23"/>
      <c r="I9" s="23"/>
      <c r="J9" s="114">
        <v>3</v>
      </c>
      <c r="K9" s="114">
        <v>906.40800000000002</v>
      </c>
      <c r="L9" s="114">
        <v>59290.727418626979</v>
      </c>
      <c r="M9" s="210"/>
      <c r="N9" s="210"/>
      <c r="O9" s="210"/>
      <c r="P9" s="210">
        <v>15</v>
      </c>
      <c r="Q9" s="210">
        <v>3587.0439999999999</v>
      </c>
      <c r="R9" s="210">
        <v>255343.01699999999</v>
      </c>
      <c r="S9" s="24"/>
      <c r="T9" s="24"/>
      <c r="U9" s="24"/>
      <c r="V9" s="114">
        <v>15</v>
      </c>
      <c r="W9" s="114">
        <v>3587.0439999999999</v>
      </c>
      <c r="X9" s="114">
        <v>255343.01699999999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1"/>
        <v>18</v>
      </c>
      <c r="AR9" s="45">
        <f t="shared" si="1"/>
        <v>4493.4520000000002</v>
      </c>
      <c r="AS9" s="45">
        <f t="shared" si="0"/>
        <v>314633.744418627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20"/>
      <c r="H10" s="20"/>
      <c r="I10" s="20"/>
      <c r="J10" s="25">
        <v>0</v>
      </c>
      <c r="K10" s="25">
        <v>0</v>
      </c>
      <c r="L10" s="25">
        <v>0</v>
      </c>
      <c r="M10" s="167"/>
      <c r="N10" s="167"/>
      <c r="O10" s="167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23"/>
      <c r="H11" s="23"/>
      <c r="I11" s="23"/>
      <c r="J11" s="114">
        <v>0</v>
      </c>
      <c r="K11" s="114">
        <v>0</v>
      </c>
      <c r="L11" s="114">
        <v>0</v>
      </c>
      <c r="M11" s="210"/>
      <c r="N11" s="210"/>
      <c r="O11" s="210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20"/>
      <c r="H12" s="20"/>
      <c r="I12" s="20"/>
      <c r="J12" s="25">
        <v>0</v>
      </c>
      <c r="K12" s="25">
        <v>0</v>
      </c>
      <c r="L12" s="25">
        <v>0</v>
      </c>
      <c r="M12" s="167"/>
      <c r="N12" s="167"/>
      <c r="O12" s="167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23"/>
      <c r="H13" s="23"/>
      <c r="I13" s="23"/>
      <c r="J13" s="114">
        <v>0</v>
      </c>
      <c r="K13" s="114">
        <v>0</v>
      </c>
      <c r="L13" s="114">
        <v>0</v>
      </c>
      <c r="M13" s="210"/>
      <c r="N13" s="210"/>
      <c r="O13" s="210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20"/>
      <c r="H14" s="20"/>
      <c r="I14" s="20"/>
      <c r="J14" s="25">
        <v>0</v>
      </c>
      <c r="K14" s="25">
        <v>0</v>
      </c>
      <c r="L14" s="25">
        <v>0</v>
      </c>
      <c r="M14" s="167"/>
      <c r="N14" s="167"/>
      <c r="O14" s="167"/>
      <c r="P14" s="167">
        <v>168</v>
      </c>
      <c r="Q14" s="167">
        <v>1078.4000000000001</v>
      </c>
      <c r="R14" s="167">
        <v>278803.24400000001</v>
      </c>
      <c r="S14" s="40"/>
      <c r="T14" s="40"/>
      <c r="U14" s="40"/>
      <c r="V14" s="25">
        <v>168</v>
      </c>
      <c r="W14" s="25">
        <v>1078.4000000000001</v>
      </c>
      <c r="X14" s="25">
        <v>278803.24400000001</v>
      </c>
      <c r="Y14" s="167">
        <v>30</v>
      </c>
      <c r="Z14" s="167">
        <v>117.33199999999999</v>
      </c>
      <c r="AA14" s="107">
        <v>10128.071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1"/>
        <v>198</v>
      </c>
      <c r="AR14" s="107">
        <f t="shared" si="1"/>
        <v>1195.732</v>
      </c>
      <c r="AS14" s="107">
        <f t="shared" si="0"/>
        <v>288931.315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23"/>
      <c r="H15" s="23"/>
      <c r="I15" s="23"/>
      <c r="J15" s="114">
        <v>0</v>
      </c>
      <c r="K15" s="114">
        <v>0</v>
      </c>
      <c r="L15" s="114">
        <v>0</v>
      </c>
      <c r="M15" s="210"/>
      <c r="N15" s="210"/>
      <c r="O15" s="210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14</v>
      </c>
      <c r="E16" s="123">
        <v>5.3554000000000004</v>
      </c>
      <c r="F16" s="123">
        <v>3778.6424182440419</v>
      </c>
      <c r="G16" s="20">
        <v>12</v>
      </c>
      <c r="H16" s="20">
        <v>7.1566000000000001</v>
      </c>
      <c r="I16" s="20">
        <v>5483.4620000000004</v>
      </c>
      <c r="J16" s="25">
        <v>26</v>
      </c>
      <c r="K16" s="25">
        <v>12.512</v>
      </c>
      <c r="L16" s="25">
        <v>9262.1044182440419</v>
      </c>
      <c r="M16" s="167"/>
      <c r="N16" s="167"/>
      <c r="O16" s="167"/>
      <c r="P16" s="167">
        <v>208</v>
      </c>
      <c r="Q16" s="167">
        <v>528.01418000000001</v>
      </c>
      <c r="R16" s="167">
        <v>156778.20600000001</v>
      </c>
      <c r="S16" s="40"/>
      <c r="T16" s="40"/>
      <c r="U16" s="40"/>
      <c r="V16" s="25">
        <v>208</v>
      </c>
      <c r="W16" s="25">
        <v>528.01418000000001</v>
      </c>
      <c r="X16" s="25">
        <v>156778.20600000001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8</v>
      </c>
      <c r="AI16" s="291">
        <v>4.2565999999999997</v>
      </c>
      <c r="AJ16" s="291">
        <v>2526.3829999999998</v>
      </c>
      <c r="AK16" s="291"/>
      <c r="AL16" s="291"/>
      <c r="AM16" s="291"/>
      <c r="AN16" s="291"/>
      <c r="AO16" s="291"/>
      <c r="AP16" s="291"/>
      <c r="AQ16" s="107">
        <f t="shared" si="1"/>
        <v>242</v>
      </c>
      <c r="AR16" s="107">
        <f t="shared" si="1"/>
        <v>544.78278000000012</v>
      </c>
      <c r="AS16" s="107">
        <f t="shared" si="0"/>
        <v>168566.69341824405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23"/>
      <c r="H17" s="23"/>
      <c r="I17" s="23"/>
      <c r="J17" s="114">
        <v>0</v>
      </c>
      <c r="K17" s="114">
        <v>0</v>
      </c>
      <c r="L17" s="114">
        <v>0</v>
      </c>
      <c r="M17" s="210"/>
      <c r="N17" s="210"/>
      <c r="O17" s="210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20"/>
      <c r="H18" s="20"/>
      <c r="I18" s="20"/>
      <c r="J18" s="25">
        <v>0</v>
      </c>
      <c r="K18" s="25">
        <v>0</v>
      </c>
      <c r="L18" s="25">
        <v>0</v>
      </c>
      <c r="M18" s="167"/>
      <c r="N18" s="167"/>
      <c r="O18" s="167"/>
      <c r="P18" s="167">
        <v>65</v>
      </c>
      <c r="Q18" s="167">
        <v>93.559600000000003</v>
      </c>
      <c r="R18" s="167">
        <v>28722.724999999999</v>
      </c>
      <c r="S18" s="109"/>
      <c r="T18" s="40"/>
      <c r="U18" s="40"/>
      <c r="V18" s="25">
        <v>65</v>
      </c>
      <c r="W18" s="25">
        <v>93.559600000000003</v>
      </c>
      <c r="X18" s="25">
        <v>28722.724999999999</v>
      </c>
      <c r="Y18" s="167"/>
      <c r="Z18" s="167"/>
      <c r="AA18" s="107"/>
      <c r="AB18" s="291"/>
      <c r="AC18" s="291"/>
      <c r="AD18" s="291"/>
      <c r="AE18" s="291">
        <v>195</v>
      </c>
      <c r="AF18" s="291">
        <v>9.2316900000000004</v>
      </c>
      <c r="AG18" s="291">
        <v>14203.848</v>
      </c>
      <c r="AH18" s="291">
        <v>41</v>
      </c>
      <c r="AI18" s="291">
        <v>2.5005000000000002</v>
      </c>
      <c r="AJ18" s="291">
        <v>1346.527</v>
      </c>
      <c r="AK18" s="291"/>
      <c r="AL18" s="291"/>
      <c r="AM18" s="291"/>
      <c r="AN18" s="291"/>
      <c r="AO18" s="291"/>
      <c r="AP18" s="291"/>
      <c r="AQ18" s="107">
        <f t="shared" si="1"/>
        <v>301</v>
      </c>
      <c r="AR18" s="107">
        <f t="shared" si="1"/>
        <v>105.29179000000001</v>
      </c>
      <c r="AS18" s="107">
        <f t="shared" si="0"/>
        <v>44273.1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23"/>
      <c r="H19" s="23"/>
      <c r="I19" s="23"/>
      <c r="J19" s="114">
        <v>0</v>
      </c>
      <c r="K19" s="114">
        <v>0</v>
      </c>
      <c r="L19" s="114">
        <v>0</v>
      </c>
      <c r="M19" s="210"/>
      <c r="N19" s="210"/>
      <c r="O19" s="210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20"/>
      <c r="H20" s="20"/>
      <c r="I20" s="20"/>
      <c r="J20" s="25">
        <v>0</v>
      </c>
      <c r="K20" s="25">
        <v>0</v>
      </c>
      <c r="L20" s="25">
        <v>0</v>
      </c>
      <c r="M20" s="167"/>
      <c r="N20" s="167"/>
      <c r="O20" s="167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23"/>
      <c r="H21" s="23"/>
      <c r="I21" s="23"/>
      <c r="J21" s="114">
        <v>0</v>
      </c>
      <c r="K21" s="114">
        <v>0</v>
      </c>
      <c r="L21" s="114">
        <v>0</v>
      </c>
      <c r="M21" s="210"/>
      <c r="N21" s="210"/>
      <c r="O21" s="210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1"/>
        <v>0</v>
      </c>
      <c r="AR21" s="45">
        <f t="shared" si="1"/>
        <v>0</v>
      </c>
      <c r="AS21" s="45">
        <f t="shared" si="0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20"/>
      <c r="H22" s="20"/>
      <c r="I22" s="20"/>
      <c r="J22" s="25">
        <v>0</v>
      </c>
      <c r="K22" s="25">
        <v>0</v>
      </c>
      <c r="L22" s="25">
        <v>0</v>
      </c>
      <c r="M22" s="167"/>
      <c r="N22" s="167"/>
      <c r="O22" s="167"/>
      <c r="P22" s="167">
        <v>68</v>
      </c>
      <c r="Q22" s="167">
        <v>37.33</v>
      </c>
      <c r="R22" s="167">
        <v>39324.995000000003</v>
      </c>
      <c r="S22" s="40"/>
      <c r="T22" s="40"/>
      <c r="U22" s="40"/>
      <c r="V22" s="25">
        <v>68</v>
      </c>
      <c r="W22" s="25">
        <v>37.33</v>
      </c>
      <c r="X22" s="25">
        <v>39324.995000000003</v>
      </c>
      <c r="Y22" s="167">
        <v>5</v>
      </c>
      <c r="Z22" s="167">
        <v>2.2810000000000001</v>
      </c>
      <c r="AA22" s="107">
        <v>2453.6729999999998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1"/>
        <v>73</v>
      </c>
      <c r="AR22" s="107">
        <f t="shared" si="1"/>
        <v>39.610999999999997</v>
      </c>
      <c r="AS22" s="107">
        <f t="shared" si="1"/>
        <v>41778.668000000005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23"/>
      <c r="H23" s="23"/>
      <c r="I23" s="23"/>
      <c r="J23" s="114">
        <v>0</v>
      </c>
      <c r="K23" s="114">
        <v>0</v>
      </c>
      <c r="L23" s="114">
        <v>0</v>
      </c>
      <c r="M23" s="210"/>
      <c r="N23" s="210"/>
      <c r="O23" s="210"/>
      <c r="P23" s="210">
        <v>1</v>
      </c>
      <c r="Q23" s="210">
        <v>0.436</v>
      </c>
      <c r="R23" s="210">
        <v>309.93799999999999</v>
      </c>
      <c r="S23" s="41"/>
      <c r="T23" s="41"/>
      <c r="U23" s="41"/>
      <c r="V23" s="114">
        <v>1</v>
      </c>
      <c r="W23" s="114">
        <v>0.436</v>
      </c>
      <c r="X23" s="114">
        <v>309.93799999999999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1"/>
        <v>1</v>
      </c>
      <c r="AR23" s="45">
        <f t="shared" si="1"/>
        <v>0.436</v>
      </c>
      <c r="AS23" s="45">
        <f t="shared" si="1"/>
        <v>309.93799999999999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20"/>
      <c r="H24" s="20"/>
      <c r="I24" s="20"/>
      <c r="J24" s="25">
        <v>0</v>
      </c>
      <c r="K24" s="25">
        <v>0</v>
      </c>
      <c r="L24" s="25">
        <v>0</v>
      </c>
      <c r="M24" s="167">
        <v>18</v>
      </c>
      <c r="N24" s="167">
        <v>129.94040000000001</v>
      </c>
      <c r="O24" s="167">
        <v>18152.728999999999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1"/>
        <v>18</v>
      </c>
      <c r="AR24" s="107">
        <f t="shared" si="1"/>
        <v>129.94040000000001</v>
      </c>
      <c r="AS24" s="107">
        <f t="shared" si="1"/>
        <v>18152.728999999999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23"/>
      <c r="H25" s="23"/>
      <c r="I25" s="23"/>
      <c r="J25" s="114">
        <v>0</v>
      </c>
      <c r="K25" s="114">
        <v>0</v>
      </c>
      <c r="L25" s="114">
        <v>0</v>
      </c>
      <c r="M25" s="210">
        <v>8</v>
      </c>
      <c r="N25" s="210">
        <v>76.489599999999996</v>
      </c>
      <c r="O25" s="210">
        <v>10334.692999999999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1"/>
        <v>8</v>
      </c>
      <c r="AR25" s="45">
        <f t="shared" si="1"/>
        <v>76.489599999999996</v>
      </c>
      <c r="AS25" s="45">
        <f t="shared" si="1"/>
        <v>10334.692999999999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20"/>
      <c r="H26" s="20"/>
      <c r="I26" s="20"/>
      <c r="J26" s="25">
        <v>0</v>
      </c>
      <c r="K26" s="25">
        <v>0</v>
      </c>
      <c r="L26" s="25">
        <v>0</v>
      </c>
      <c r="M26" s="167"/>
      <c r="N26" s="167"/>
      <c r="O26" s="167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23"/>
      <c r="H27" s="23"/>
      <c r="I27" s="23"/>
      <c r="J27" s="114">
        <v>0</v>
      </c>
      <c r="K27" s="114">
        <v>0</v>
      </c>
      <c r="L27" s="114">
        <v>0</v>
      </c>
      <c r="M27" s="210"/>
      <c r="N27" s="210"/>
      <c r="O27" s="210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20"/>
      <c r="H28" s="20"/>
      <c r="I28" s="20"/>
      <c r="J28" s="25">
        <v>0</v>
      </c>
      <c r="K28" s="25">
        <v>0</v>
      </c>
      <c r="L28" s="25">
        <v>0</v>
      </c>
      <c r="M28" s="167"/>
      <c r="N28" s="167"/>
      <c r="O28" s="167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23"/>
      <c r="H29" s="23"/>
      <c r="I29" s="23"/>
      <c r="J29" s="114">
        <v>0</v>
      </c>
      <c r="K29" s="114">
        <v>0</v>
      </c>
      <c r="L29" s="114">
        <v>0</v>
      </c>
      <c r="M29" s="210"/>
      <c r="N29" s="210"/>
      <c r="O29" s="210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 t="s">
        <v>64</v>
      </c>
      <c r="E30" s="123" t="s">
        <v>64</v>
      </c>
      <c r="F30" s="165" t="s">
        <v>64</v>
      </c>
      <c r="G30" s="20">
        <v>1</v>
      </c>
      <c r="H30" s="20">
        <v>0.1012</v>
      </c>
      <c r="I30" s="20">
        <v>52.277000000000001</v>
      </c>
      <c r="J30" s="25">
        <v>1</v>
      </c>
      <c r="K30" s="25">
        <v>0.1012</v>
      </c>
      <c r="L30" s="25">
        <v>52.277000000000001</v>
      </c>
      <c r="M30" s="167"/>
      <c r="N30" s="167"/>
      <c r="O30" s="167"/>
      <c r="P30" s="167"/>
      <c r="Q30" s="167"/>
      <c r="R30" s="167"/>
      <c r="S30" s="109"/>
      <c r="T30" s="40"/>
      <c r="U30" s="40"/>
      <c r="V30" s="25"/>
      <c r="W30" s="25"/>
      <c r="X30" s="25"/>
      <c r="Y30" s="167">
        <v>49</v>
      </c>
      <c r="Z30" s="167">
        <v>1.2371000000000001</v>
      </c>
      <c r="AA30" s="107">
        <v>858.02</v>
      </c>
      <c r="AB30" s="291">
        <v>336</v>
      </c>
      <c r="AC30" s="291">
        <v>4.9317000000000002</v>
      </c>
      <c r="AD30" s="291">
        <v>4509.3950000000004</v>
      </c>
      <c r="AE30" s="291">
        <v>2</v>
      </c>
      <c r="AF30" s="291">
        <v>6.3500000000000001E-2</v>
      </c>
      <c r="AG30" s="291">
        <v>226.31399999999999</v>
      </c>
      <c r="AH30" s="291">
        <v>165</v>
      </c>
      <c r="AI30" s="291">
        <v>29.5932</v>
      </c>
      <c r="AJ30" s="291">
        <v>25653.787</v>
      </c>
      <c r="AK30" s="291">
        <v>82</v>
      </c>
      <c r="AL30" s="291">
        <v>2.9148999999999998</v>
      </c>
      <c r="AM30" s="291">
        <v>2388.1930000000002</v>
      </c>
      <c r="AN30" s="291">
        <v>342</v>
      </c>
      <c r="AO30" s="291">
        <v>34.338290000000001</v>
      </c>
      <c r="AP30" s="291">
        <v>29489.381000000001</v>
      </c>
      <c r="AQ30" s="107">
        <f t="shared" si="1"/>
        <v>977</v>
      </c>
      <c r="AR30" s="107">
        <f t="shared" si="1"/>
        <v>73.17989</v>
      </c>
      <c r="AS30" s="107">
        <f t="shared" si="1"/>
        <v>63177.367000000006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23"/>
      <c r="H31" s="23"/>
      <c r="I31" s="23"/>
      <c r="J31" s="114">
        <v>0</v>
      </c>
      <c r="K31" s="114">
        <v>0</v>
      </c>
      <c r="L31" s="114">
        <v>0</v>
      </c>
      <c r="M31" s="210"/>
      <c r="N31" s="210"/>
      <c r="O31" s="210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20"/>
      <c r="H32" s="20"/>
      <c r="I32" s="20"/>
      <c r="J32" s="25">
        <v>0</v>
      </c>
      <c r="K32" s="25">
        <v>0</v>
      </c>
      <c r="L32" s="25">
        <v>0</v>
      </c>
      <c r="M32" s="167"/>
      <c r="N32" s="167"/>
      <c r="O32" s="167"/>
      <c r="P32" s="167"/>
      <c r="Q32" s="167"/>
      <c r="R32" s="167"/>
      <c r="S32" s="40"/>
      <c r="T32" s="40"/>
      <c r="U32" s="40"/>
      <c r="V32" s="25"/>
      <c r="W32" s="25"/>
      <c r="X32" s="25"/>
      <c r="Y32" s="167"/>
      <c r="Z32" s="167"/>
      <c r="AA32" s="10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f t="shared" si="1"/>
        <v>0</v>
      </c>
      <c r="AR32" s="107">
        <f t="shared" si="1"/>
        <v>0</v>
      </c>
      <c r="AS32" s="107">
        <f t="shared" si="1"/>
        <v>0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23"/>
      <c r="H33" s="23"/>
      <c r="I33" s="23"/>
      <c r="J33" s="114">
        <v>0</v>
      </c>
      <c r="K33" s="114">
        <v>0</v>
      </c>
      <c r="L33" s="114">
        <v>0</v>
      </c>
      <c r="M33" s="210"/>
      <c r="N33" s="210"/>
      <c r="O33" s="210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20"/>
      <c r="H34" s="20"/>
      <c r="I34" s="20"/>
      <c r="J34" s="25">
        <v>0</v>
      </c>
      <c r="K34" s="25">
        <v>0</v>
      </c>
      <c r="L34" s="25">
        <v>0</v>
      </c>
      <c r="M34" s="167"/>
      <c r="N34" s="167"/>
      <c r="O34" s="167"/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/>
      <c r="AC34" s="291"/>
      <c r="AD34" s="291"/>
      <c r="AE34" s="291"/>
      <c r="AF34" s="291"/>
      <c r="AG34" s="291"/>
      <c r="AH34" s="291">
        <v>4</v>
      </c>
      <c r="AI34" s="291">
        <v>0.89970000000000006</v>
      </c>
      <c r="AJ34" s="291">
        <v>355.58800000000002</v>
      </c>
      <c r="AK34" s="291"/>
      <c r="AL34" s="291"/>
      <c r="AM34" s="291"/>
      <c r="AN34" s="291">
        <v>1</v>
      </c>
      <c r="AO34" s="291">
        <v>1.15E-2</v>
      </c>
      <c r="AP34" s="291">
        <v>4.3529999999999998</v>
      </c>
      <c r="AQ34" s="107">
        <f t="shared" si="1"/>
        <v>5</v>
      </c>
      <c r="AR34" s="107">
        <f t="shared" si="1"/>
        <v>0.91120000000000001</v>
      </c>
      <c r="AS34" s="107">
        <f t="shared" si="1"/>
        <v>359.94100000000003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23"/>
      <c r="H35" s="23"/>
      <c r="I35" s="23"/>
      <c r="J35" s="114">
        <v>0</v>
      </c>
      <c r="K35" s="114">
        <v>0</v>
      </c>
      <c r="L35" s="114">
        <v>0</v>
      </c>
      <c r="M35" s="210"/>
      <c r="N35" s="210"/>
      <c r="O35" s="210"/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1"/>
        <v>0</v>
      </c>
      <c r="AR35" s="45">
        <f t="shared" si="1"/>
        <v>0</v>
      </c>
      <c r="AS35" s="45">
        <f t="shared" si="1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20"/>
      <c r="H36" s="20"/>
      <c r="I36" s="20"/>
      <c r="J36" s="25">
        <v>0</v>
      </c>
      <c r="K36" s="25">
        <v>0</v>
      </c>
      <c r="L36" s="25">
        <v>0</v>
      </c>
      <c r="M36" s="167">
        <v>11</v>
      </c>
      <c r="N36" s="167">
        <v>2.5874999999999999</v>
      </c>
      <c r="O36" s="167">
        <v>453.06</v>
      </c>
      <c r="P36" s="167">
        <v>1</v>
      </c>
      <c r="Q36" s="167">
        <v>0.35</v>
      </c>
      <c r="R36" s="167">
        <v>72.953999999999994</v>
      </c>
      <c r="S36" s="40"/>
      <c r="T36" s="40"/>
      <c r="U36" s="40"/>
      <c r="V36" s="25">
        <v>1</v>
      </c>
      <c r="W36" s="25">
        <v>0.35</v>
      </c>
      <c r="X36" s="25">
        <v>72.953999999999994</v>
      </c>
      <c r="Y36" s="167">
        <v>4</v>
      </c>
      <c r="Z36" s="167">
        <v>0.61599999999999999</v>
      </c>
      <c r="AA36" s="107">
        <v>96.596000000000004</v>
      </c>
      <c r="AB36" s="291"/>
      <c r="AC36" s="291"/>
      <c r="AD36" s="301"/>
      <c r="AE36" s="291"/>
      <c r="AF36" s="291"/>
      <c r="AG36" s="301"/>
      <c r="AH36" s="291"/>
      <c r="AI36" s="291"/>
      <c r="AJ36" s="301"/>
      <c r="AK36" s="291"/>
      <c r="AL36" s="291"/>
      <c r="AM36" s="301"/>
      <c r="AN36" s="291"/>
      <c r="AO36" s="291"/>
      <c r="AP36" s="301"/>
      <c r="AQ36" s="107">
        <f t="shared" si="1"/>
        <v>16</v>
      </c>
      <c r="AR36" s="107">
        <f t="shared" si="1"/>
        <v>3.5535000000000001</v>
      </c>
      <c r="AS36" s="107">
        <f t="shared" si="1"/>
        <v>622.61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23"/>
      <c r="H37" s="23"/>
      <c r="I37" s="23"/>
      <c r="J37" s="114">
        <v>0</v>
      </c>
      <c r="K37" s="114">
        <v>0</v>
      </c>
      <c r="L37" s="114">
        <v>0</v>
      </c>
      <c r="M37" s="210"/>
      <c r="N37" s="210"/>
      <c r="O37" s="210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17</v>
      </c>
      <c r="E38" s="123">
        <v>2.6112000000000002</v>
      </c>
      <c r="F38" s="166">
        <v>1982.8313885836255</v>
      </c>
      <c r="G38" s="20"/>
      <c r="H38" s="20"/>
      <c r="I38" s="20"/>
      <c r="J38" s="25">
        <v>17</v>
      </c>
      <c r="K38" s="25">
        <v>2.6112000000000002</v>
      </c>
      <c r="L38" s="25">
        <v>1982.8313885836255</v>
      </c>
      <c r="M38" s="167">
        <v>281</v>
      </c>
      <c r="N38" s="167">
        <v>1546.05</v>
      </c>
      <c r="O38" s="167">
        <v>135750.14600000001</v>
      </c>
      <c r="P38" s="167"/>
      <c r="Q38" s="167"/>
      <c r="R38" s="167"/>
      <c r="S38" s="40"/>
      <c r="T38" s="40"/>
      <c r="U38" s="40"/>
      <c r="V38" s="25"/>
      <c r="W38" s="25"/>
      <c r="X38" s="25"/>
      <c r="Y38" s="167">
        <v>333</v>
      </c>
      <c r="Z38" s="167">
        <v>1947.57</v>
      </c>
      <c r="AA38" s="107">
        <v>173155.84</v>
      </c>
      <c r="AB38" s="291">
        <v>259</v>
      </c>
      <c r="AC38" s="291">
        <v>1347.6415999999999</v>
      </c>
      <c r="AD38" s="291">
        <v>115116.91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1"/>
        <v>890</v>
      </c>
      <c r="AR38" s="107">
        <f t="shared" si="1"/>
        <v>4843.8728000000001</v>
      </c>
      <c r="AS38" s="107">
        <f t="shared" si="1"/>
        <v>426005.72738858371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23"/>
      <c r="H39" s="23"/>
      <c r="I39" s="23"/>
      <c r="J39" s="114">
        <v>0</v>
      </c>
      <c r="K39" s="114">
        <v>0</v>
      </c>
      <c r="L39" s="114">
        <v>0</v>
      </c>
      <c r="M39" s="210"/>
      <c r="N39" s="210"/>
      <c r="O39" s="210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20"/>
      <c r="H40" s="20"/>
      <c r="I40" s="20"/>
      <c r="J40" s="25">
        <v>0</v>
      </c>
      <c r="K40" s="25">
        <v>0</v>
      </c>
      <c r="L40" s="25">
        <v>0</v>
      </c>
      <c r="M40" s="167">
        <v>3</v>
      </c>
      <c r="N40" s="167">
        <v>165.2621</v>
      </c>
      <c r="O40" s="167">
        <v>126845.38499999999</v>
      </c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1"/>
        <v>3</v>
      </c>
      <c r="AR40" s="107">
        <f t="shared" si="1"/>
        <v>165.2621</v>
      </c>
      <c r="AS40" s="107">
        <f t="shared" si="1"/>
        <v>126845.38499999999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23"/>
      <c r="H41" s="23"/>
      <c r="I41" s="23"/>
      <c r="J41" s="114">
        <v>0</v>
      </c>
      <c r="K41" s="114">
        <v>0</v>
      </c>
      <c r="L41" s="114">
        <v>0</v>
      </c>
      <c r="M41" s="210"/>
      <c r="N41" s="210"/>
      <c r="O41" s="210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20">
        <v>2</v>
      </c>
      <c r="H42" s="20">
        <v>19.052199999999999</v>
      </c>
      <c r="I42" s="20">
        <v>9619.2510000000002</v>
      </c>
      <c r="J42" s="25">
        <v>2</v>
      </c>
      <c r="K42" s="25">
        <v>19.052199999999999</v>
      </c>
      <c r="L42" s="25">
        <v>9619.2510000000002</v>
      </c>
      <c r="M42" s="167">
        <v>17</v>
      </c>
      <c r="N42" s="167">
        <v>711.27689999999996</v>
      </c>
      <c r="O42" s="167">
        <v>314927.68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1"/>
        <v>19</v>
      </c>
      <c r="AR42" s="107">
        <f t="shared" si="1"/>
        <v>730.32909999999993</v>
      </c>
      <c r="AS42" s="107">
        <f t="shared" si="1"/>
        <v>324546.93099999998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14</v>
      </c>
      <c r="E43" s="124">
        <v>194.51</v>
      </c>
      <c r="F43" s="125">
        <v>125833.26923550082</v>
      </c>
      <c r="G43" s="23">
        <v>21</v>
      </c>
      <c r="H43" s="23">
        <v>295.86880000000002</v>
      </c>
      <c r="I43" s="23">
        <v>168693.837</v>
      </c>
      <c r="J43" s="114">
        <v>35</v>
      </c>
      <c r="K43" s="114">
        <v>490.37880000000001</v>
      </c>
      <c r="L43" s="114">
        <v>294527.10623550083</v>
      </c>
      <c r="M43" s="210">
        <v>20</v>
      </c>
      <c r="N43" s="210">
        <v>370.70190000000002</v>
      </c>
      <c r="O43" s="210">
        <v>86215.264999999999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1"/>
        <v>55</v>
      </c>
      <c r="AR43" s="45">
        <f t="shared" si="1"/>
        <v>861.08069999999998</v>
      </c>
      <c r="AS43" s="45">
        <f t="shared" si="1"/>
        <v>380742.37123550085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20"/>
      <c r="H44" s="20"/>
      <c r="I44" s="20"/>
      <c r="J44" s="25">
        <v>0</v>
      </c>
      <c r="K44" s="25">
        <v>0</v>
      </c>
      <c r="L44" s="25">
        <v>0</v>
      </c>
      <c r="M44" s="167">
        <v>46</v>
      </c>
      <c r="N44" s="167">
        <v>1.2</v>
      </c>
      <c r="O44" s="167">
        <v>633.39200000000005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1"/>
        <v>46</v>
      </c>
      <c r="AR44" s="107">
        <f t="shared" si="1"/>
        <v>1.2</v>
      </c>
      <c r="AS44" s="107">
        <f t="shared" si="1"/>
        <v>633.39200000000005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23"/>
      <c r="H45" s="23"/>
      <c r="I45" s="23"/>
      <c r="J45" s="114">
        <v>0</v>
      </c>
      <c r="K45" s="114">
        <v>0</v>
      </c>
      <c r="L45" s="114">
        <v>0</v>
      </c>
      <c r="M45" s="210">
        <v>2</v>
      </c>
      <c r="N45" s="210">
        <v>1.1599999999999999E-2</v>
      </c>
      <c r="O45" s="210">
        <v>17.172999999999998</v>
      </c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1"/>
        <v>2</v>
      </c>
      <c r="AR45" s="45">
        <f t="shared" si="1"/>
        <v>1.1599999999999999E-2</v>
      </c>
      <c r="AS45" s="45">
        <f t="shared" si="1"/>
        <v>17.172999999999998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20"/>
      <c r="H46" s="20"/>
      <c r="I46" s="20"/>
      <c r="J46" s="25">
        <v>0</v>
      </c>
      <c r="K46" s="25">
        <v>0</v>
      </c>
      <c r="L46" s="25">
        <v>0</v>
      </c>
      <c r="M46" s="167"/>
      <c r="N46" s="167"/>
      <c r="O46" s="167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23"/>
      <c r="H47" s="23"/>
      <c r="I47" s="23"/>
      <c r="J47" s="114">
        <v>0</v>
      </c>
      <c r="K47" s="114">
        <v>0</v>
      </c>
      <c r="L47" s="114">
        <v>0</v>
      </c>
      <c r="M47" s="210"/>
      <c r="N47" s="210"/>
      <c r="O47" s="210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20"/>
      <c r="H48" s="20"/>
      <c r="I48" s="20"/>
      <c r="J48" s="25">
        <v>0</v>
      </c>
      <c r="K48" s="25">
        <v>0</v>
      </c>
      <c r="L48" s="25">
        <v>0</v>
      </c>
      <c r="M48" s="167"/>
      <c r="N48" s="167"/>
      <c r="O48" s="167"/>
      <c r="P48" s="167"/>
      <c r="Q48" s="167"/>
      <c r="R48" s="167"/>
      <c r="S48" s="110"/>
      <c r="T48" s="40"/>
      <c r="U48" s="40"/>
      <c r="V48" s="25"/>
      <c r="W48" s="25"/>
      <c r="X48" s="25"/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1"/>
        <v>0</v>
      </c>
      <c r="AR48" s="107">
        <f t="shared" si="1"/>
        <v>0</v>
      </c>
      <c r="AS48" s="107">
        <f t="shared" si="1"/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23"/>
      <c r="H49" s="23"/>
      <c r="I49" s="23"/>
      <c r="J49" s="114">
        <v>0</v>
      </c>
      <c r="K49" s="114">
        <v>0</v>
      </c>
      <c r="L49" s="114">
        <v>0</v>
      </c>
      <c r="M49" s="210"/>
      <c r="N49" s="210"/>
      <c r="O49" s="210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 t="s">
        <v>64</v>
      </c>
      <c r="E50" s="123" t="s">
        <v>64</v>
      </c>
      <c r="F50" s="123" t="s">
        <v>64</v>
      </c>
      <c r="G50" s="20"/>
      <c r="H50" s="20"/>
      <c r="I50" s="20"/>
      <c r="J50" s="25">
        <v>0</v>
      </c>
      <c r="K50" s="25">
        <v>0</v>
      </c>
      <c r="L50" s="25">
        <v>0</v>
      </c>
      <c r="M50" s="167"/>
      <c r="N50" s="167"/>
      <c r="O50" s="167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1"/>
        <v>0</v>
      </c>
      <c r="AR50" s="107">
        <f t="shared" si="1"/>
        <v>0</v>
      </c>
      <c r="AS50" s="107">
        <f t="shared" si="1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>
        <v>1</v>
      </c>
      <c r="E51" s="124">
        <v>122.142</v>
      </c>
      <c r="F51" s="124">
        <v>53244.862613436722</v>
      </c>
      <c r="G51" s="23"/>
      <c r="H51" s="23"/>
      <c r="I51" s="23"/>
      <c r="J51" s="114">
        <v>1</v>
      </c>
      <c r="K51" s="114">
        <v>122.142</v>
      </c>
      <c r="L51" s="114">
        <v>53244.862613436722</v>
      </c>
      <c r="M51" s="210"/>
      <c r="N51" s="210"/>
      <c r="O51" s="210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1"/>
        <v>1</v>
      </c>
      <c r="AR51" s="45">
        <f t="shared" si="1"/>
        <v>122.142</v>
      </c>
      <c r="AS51" s="45">
        <f t="shared" si="1"/>
        <v>53244.862613436722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20"/>
      <c r="H52" s="20"/>
      <c r="I52" s="20"/>
      <c r="J52" s="25">
        <v>0</v>
      </c>
      <c r="K52" s="25">
        <v>0</v>
      </c>
      <c r="L52" s="25">
        <v>0</v>
      </c>
      <c r="M52" s="167"/>
      <c r="N52" s="167"/>
      <c r="O52" s="167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 t="s">
        <v>64</v>
      </c>
      <c r="E53" s="124" t="s">
        <v>64</v>
      </c>
      <c r="F53" s="125" t="s">
        <v>64</v>
      </c>
      <c r="G53" s="23"/>
      <c r="H53" s="23"/>
      <c r="I53" s="23"/>
      <c r="J53" s="114">
        <v>0</v>
      </c>
      <c r="K53" s="114">
        <v>0</v>
      </c>
      <c r="L53" s="114">
        <v>0</v>
      </c>
      <c r="M53" s="210"/>
      <c r="N53" s="210"/>
      <c r="O53" s="210"/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1"/>
        <v>0</v>
      </c>
      <c r="AR53" s="45">
        <f t="shared" si="1"/>
        <v>0</v>
      </c>
      <c r="AS53" s="45">
        <f t="shared" si="1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20"/>
      <c r="H54" s="20"/>
      <c r="I54" s="20"/>
      <c r="J54" s="25">
        <v>0</v>
      </c>
      <c r="K54" s="25">
        <v>0</v>
      </c>
      <c r="L54" s="25">
        <v>0</v>
      </c>
      <c r="M54" s="167"/>
      <c r="N54" s="167"/>
      <c r="O54" s="167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3</v>
      </c>
      <c r="AL54" s="291">
        <v>4.0500000000000001E-2</v>
      </c>
      <c r="AM54" s="291">
        <v>63.845999999999997</v>
      </c>
      <c r="AN54" s="291">
        <v>17</v>
      </c>
      <c r="AO54" s="291">
        <v>0.95269999999999999</v>
      </c>
      <c r="AP54" s="291">
        <v>1090.413</v>
      </c>
      <c r="AQ54" s="107">
        <f t="shared" si="1"/>
        <v>20</v>
      </c>
      <c r="AR54" s="107">
        <f t="shared" si="1"/>
        <v>0.99319999999999997</v>
      </c>
      <c r="AS54" s="107">
        <f t="shared" si="1"/>
        <v>1154.259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23"/>
      <c r="H55" s="23"/>
      <c r="I55" s="23"/>
      <c r="J55" s="114">
        <v>0</v>
      </c>
      <c r="K55" s="114">
        <v>0</v>
      </c>
      <c r="L55" s="114">
        <v>0</v>
      </c>
      <c r="M55" s="210"/>
      <c r="N55" s="210"/>
      <c r="O55" s="210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20"/>
      <c r="H56" s="20"/>
      <c r="I56" s="20"/>
      <c r="J56" s="25">
        <v>0</v>
      </c>
      <c r="K56" s="25">
        <v>0</v>
      </c>
      <c r="L56" s="25">
        <v>0</v>
      </c>
      <c r="M56" s="167">
        <v>3</v>
      </c>
      <c r="N56" s="167">
        <v>0.73460000000000003</v>
      </c>
      <c r="O56" s="167">
        <v>111.071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1"/>
        <v>3</v>
      </c>
      <c r="AR56" s="107">
        <f t="shared" si="1"/>
        <v>0.73460000000000003</v>
      </c>
      <c r="AS56" s="107">
        <f t="shared" si="1"/>
        <v>111.071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155"/>
      <c r="H57" s="23"/>
      <c r="I57" s="23"/>
      <c r="J57" s="114">
        <v>0</v>
      </c>
      <c r="K57" s="114">
        <v>0</v>
      </c>
      <c r="L57" s="114">
        <v>0</v>
      </c>
      <c r="M57" s="210"/>
      <c r="N57" s="210"/>
      <c r="O57" s="210"/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1"/>
        <v>0</v>
      </c>
      <c r="AR57" s="45">
        <f t="shared" si="1"/>
        <v>0</v>
      </c>
      <c r="AS57" s="45">
        <f t="shared" si="1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31" t="s">
        <v>64</v>
      </c>
      <c r="G58" s="181"/>
      <c r="H58" s="182"/>
      <c r="I58" s="182"/>
      <c r="J58" s="25">
        <v>0</v>
      </c>
      <c r="K58" s="25">
        <v>0</v>
      </c>
      <c r="L58" s="25">
        <v>0</v>
      </c>
      <c r="M58" s="211">
        <v>1157</v>
      </c>
      <c r="N58" s="211">
        <v>45.569499999999998</v>
      </c>
      <c r="O58" s="211">
        <v>19482.162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91</v>
      </c>
      <c r="Z58" s="213">
        <v>14.9054</v>
      </c>
      <c r="AA58" s="281">
        <v>11354.941999999999</v>
      </c>
      <c r="AB58" s="293">
        <v>608</v>
      </c>
      <c r="AC58" s="293">
        <v>160.5385</v>
      </c>
      <c r="AD58" s="293">
        <v>34730.612999999998</v>
      </c>
      <c r="AE58" s="293"/>
      <c r="AF58" s="293"/>
      <c r="AG58" s="293"/>
      <c r="AH58" s="291"/>
      <c r="AI58" s="291"/>
      <c r="AJ58" s="291"/>
      <c r="AK58" s="297">
        <v>16</v>
      </c>
      <c r="AL58" s="297">
        <v>0.53390000000000004</v>
      </c>
      <c r="AM58" s="297">
        <v>501.154</v>
      </c>
      <c r="AN58" s="293">
        <v>24</v>
      </c>
      <c r="AO58" s="293">
        <v>130.00540000000001</v>
      </c>
      <c r="AP58" s="293">
        <v>2064.1039999999998</v>
      </c>
      <c r="AQ58" s="107">
        <f t="shared" ref="AQ58:AS71" si="2">SUM(J58,M58,V58,Y58,AB58,AE58,AH58,AK58,AN58)</f>
        <v>1896</v>
      </c>
      <c r="AR58" s="107">
        <f t="shared" si="2"/>
        <v>351.55269999999996</v>
      </c>
      <c r="AS58" s="107">
        <f t="shared" si="2"/>
        <v>68132.975000000006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 t="s">
        <v>64</v>
      </c>
      <c r="E59" s="123" t="s">
        <v>64</v>
      </c>
      <c r="F59" s="123" t="s">
        <v>64</v>
      </c>
      <c r="G59" s="151"/>
      <c r="H59" s="184"/>
      <c r="I59" s="20"/>
      <c r="J59" s="94">
        <v>0</v>
      </c>
      <c r="K59" s="94">
        <v>0</v>
      </c>
      <c r="L59" s="94">
        <v>0</v>
      </c>
      <c r="M59" s="167"/>
      <c r="N59" s="212"/>
      <c r="O59" s="167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55"/>
      <c r="H60" s="23"/>
      <c r="I60" s="23"/>
      <c r="J60" s="111">
        <v>0</v>
      </c>
      <c r="K60" s="111">
        <v>0</v>
      </c>
      <c r="L60" s="111">
        <v>0</v>
      </c>
      <c r="M60" s="210">
        <v>90</v>
      </c>
      <c r="N60" s="210">
        <v>3.0615999999999999</v>
      </c>
      <c r="O60" s="210">
        <v>3188.9760000000001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2"/>
        <v>90</v>
      </c>
      <c r="AR60" s="45">
        <f t="shared" si="2"/>
        <v>3.0615999999999999</v>
      </c>
      <c r="AS60" s="45">
        <f t="shared" si="2"/>
        <v>3188.9760000000001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31</v>
      </c>
      <c r="E61" s="131">
        <v>7.9666000000000006</v>
      </c>
      <c r="F61" s="129">
        <v>5761.4738068276674</v>
      </c>
      <c r="G61" s="168">
        <v>15</v>
      </c>
      <c r="H61" s="171">
        <v>26.31</v>
      </c>
      <c r="I61" s="189">
        <v>15154.990000000002</v>
      </c>
      <c r="J61" s="25">
        <v>46</v>
      </c>
      <c r="K61" s="25">
        <v>34.276600000000002</v>
      </c>
      <c r="L61" s="25">
        <v>20916.463806827669</v>
      </c>
      <c r="M61" s="213">
        <v>1536</v>
      </c>
      <c r="N61" s="213">
        <v>2602.6209999999996</v>
      </c>
      <c r="O61" s="213">
        <v>616355.625</v>
      </c>
      <c r="P61" s="171">
        <v>511</v>
      </c>
      <c r="Q61" s="171">
        <v>1838.9847799999998</v>
      </c>
      <c r="R61" s="171">
        <v>510377.81</v>
      </c>
      <c r="S61" s="52">
        <f t="shared" ref="S61:AD61" si="3">SUM(S6,S8,S10,S12,S14,S16,S18,S20,S22,S24,S26,S28,S30,S32,S34,S36,S38,S40,S42,S44,S46,S48,S50,S52,S54,S56,S58,)</f>
        <v>0</v>
      </c>
      <c r="T61" s="52">
        <f t="shared" si="3"/>
        <v>0</v>
      </c>
      <c r="U61" s="52">
        <f t="shared" si="3"/>
        <v>0</v>
      </c>
      <c r="V61" s="25">
        <v>511</v>
      </c>
      <c r="W61" s="25">
        <v>1838.9847799999998</v>
      </c>
      <c r="X61" s="25">
        <v>510377.81</v>
      </c>
      <c r="Y61" s="213">
        <v>512</v>
      </c>
      <c r="Z61" s="213">
        <v>2083.9414999999999</v>
      </c>
      <c r="AA61" s="281">
        <v>198047.14199999999</v>
      </c>
      <c r="AB61" s="293">
        <f t="shared" si="3"/>
        <v>1203</v>
      </c>
      <c r="AC61" s="293">
        <f t="shared" si="3"/>
        <v>1513.1118000000001</v>
      </c>
      <c r="AD61" s="293">
        <f t="shared" si="3"/>
        <v>154356.91800000001</v>
      </c>
      <c r="AE61" s="297">
        <f t="shared" ref="AE61:AP61" si="4">SUM(AE6,AE8,AE10,AE12,AE14,AE16,AE18,AE20,AE22,AE24,AE26,AE28,AE30,AE32,AE34,AE36,AE38,AE40,AE42,AE44,AE46,AE48,AE50,AE52,AE54,AE56,AE58,)</f>
        <v>197</v>
      </c>
      <c r="AF61" s="297">
        <f t="shared" si="4"/>
        <v>9.2951899999999998</v>
      </c>
      <c r="AG61" s="297">
        <f t="shared" si="4"/>
        <v>14430.162</v>
      </c>
      <c r="AH61" s="293">
        <f t="shared" si="4"/>
        <v>218</v>
      </c>
      <c r="AI61" s="293">
        <f t="shared" si="4"/>
        <v>37.25</v>
      </c>
      <c r="AJ61" s="293">
        <f t="shared" si="4"/>
        <v>29882.285</v>
      </c>
      <c r="AK61" s="297">
        <f t="shared" si="4"/>
        <v>101</v>
      </c>
      <c r="AL61" s="297">
        <f t="shared" si="4"/>
        <v>3.4893000000000001</v>
      </c>
      <c r="AM61" s="297">
        <f t="shared" si="4"/>
        <v>2953.1930000000002</v>
      </c>
      <c r="AN61" s="293">
        <f t="shared" si="4"/>
        <v>384</v>
      </c>
      <c r="AO61" s="293">
        <f t="shared" si="4"/>
        <v>165.30789000000001</v>
      </c>
      <c r="AP61" s="293">
        <f t="shared" si="4"/>
        <v>32648.251</v>
      </c>
      <c r="AQ61" s="107">
        <f t="shared" si="2"/>
        <v>4708</v>
      </c>
      <c r="AR61" s="107">
        <f t="shared" si="2"/>
        <v>8288.2780599999987</v>
      </c>
      <c r="AS61" s="107">
        <f t="shared" si="2"/>
        <v>1579967.8498068275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 t="s">
        <v>64</v>
      </c>
      <c r="E62" s="123" t="s">
        <v>64</v>
      </c>
      <c r="F62" s="130" t="s">
        <v>64</v>
      </c>
      <c r="G62" s="151"/>
      <c r="H62" s="25"/>
      <c r="I62" s="20"/>
      <c r="J62" s="94"/>
      <c r="K62" s="94"/>
      <c r="L62" s="94"/>
      <c r="M62" s="167"/>
      <c r="N62" s="167"/>
      <c r="O62" s="167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18</v>
      </c>
      <c r="E63" s="124">
        <v>1223.0600000000002</v>
      </c>
      <c r="F63" s="124">
        <v>238368.85926756449</v>
      </c>
      <c r="G63" s="155">
        <v>21</v>
      </c>
      <c r="H63" s="23">
        <v>295.86880000000002</v>
      </c>
      <c r="I63" s="23">
        <v>168693.837</v>
      </c>
      <c r="J63" s="111">
        <v>39</v>
      </c>
      <c r="K63" s="111">
        <v>1518.9288000000001</v>
      </c>
      <c r="L63" s="111">
        <v>407062.69626756449</v>
      </c>
      <c r="M63" s="210">
        <v>120</v>
      </c>
      <c r="N63" s="210">
        <v>450.2647</v>
      </c>
      <c r="O63" s="210">
        <v>99756.106999999989</v>
      </c>
      <c r="P63" s="23">
        <v>16</v>
      </c>
      <c r="Q63" s="23">
        <v>3587.48</v>
      </c>
      <c r="R63" s="23">
        <v>255652.95499999999</v>
      </c>
      <c r="S63" s="44">
        <f t="shared" ref="S63:AD63" si="5">SUM(S7,S9,S11,S13,S15,S17,S19,S21,S23,S25,S27,S29,S31,S33,S35,S37,S39,S41,S43,S45,S47,S49,S51,S53,S55,S57,S60,)</f>
        <v>0</v>
      </c>
      <c r="T63" s="44">
        <f t="shared" si="5"/>
        <v>0</v>
      </c>
      <c r="U63" s="44">
        <f t="shared" si="5"/>
        <v>0</v>
      </c>
      <c r="V63" s="111">
        <v>16</v>
      </c>
      <c r="W63" s="111">
        <v>3587.48</v>
      </c>
      <c r="X63" s="111">
        <v>255652.95499999999</v>
      </c>
      <c r="Y63" s="210">
        <v>0</v>
      </c>
      <c r="Z63" s="210">
        <v>0</v>
      </c>
      <c r="AA63" s="108">
        <v>0</v>
      </c>
      <c r="AB63" s="292">
        <f t="shared" si="5"/>
        <v>0</v>
      </c>
      <c r="AC63" s="292">
        <f t="shared" si="5"/>
        <v>0</v>
      </c>
      <c r="AD63" s="292">
        <f t="shared" si="5"/>
        <v>0</v>
      </c>
      <c r="AE63" s="292">
        <f t="shared" ref="AE63:AP63" si="6">SUM(AE7,AE9,AE11,AE13,AE15,AE17,AE19,AE21,AE23,AE25,AE27,AE29,AE31,AE33,AE35,AE37,AE39,AE41,AE43,AE45,AE47,AE49,AE51,AE53,AE55,AE57,AE60,)</f>
        <v>0</v>
      </c>
      <c r="AF63" s="292">
        <f t="shared" si="6"/>
        <v>0</v>
      </c>
      <c r="AG63" s="292">
        <f t="shared" si="6"/>
        <v>0</v>
      </c>
      <c r="AH63" s="292">
        <f t="shared" si="6"/>
        <v>0</v>
      </c>
      <c r="AI63" s="292">
        <f t="shared" si="6"/>
        <v>0</v>
      </c>
      <c r="AJ63" s="292">
        <f t="shared" si="6"/>
        <v>0</v>
      </c>
      <c r="AK63" s="292">
        <f t="shared" si="6"/>
        <v>0</v>
      </c>
      <c r="AL63" s="292">
        <f t="shared" si="6"/>
        <v>0</v>
      </c>
      <c r="AM63" s="292">
        <f t="shared" si="6"/>
        <v>0</v>
      </c>
      <c r="AN63" s="292">
        <f t="shared" si="6"/>
        <v>0</v>
      </c>
      <c r="AO63" s="292">
        <f t="shared" si="6"/>
        <v>0</v>
      </c>
      <c r="AP63" s="292">
        <f t="shared" si="6"/>
        <v>0</v>
      </c>
      <c r="AQ63" s="45">
        <f t="shared" si="2"/>
        <v>175</v>
      </c>
      <c r="AR63" s="45">
        <f t="shared" si="2"/>
        <v>5556.6734999999999</v>
      </c>
      <c r="AS63" s="45">
        <f t="shared" si="2"/>
        <v>762471.75826756447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20">
        <v>142</v>
      </c>
      <c r="H64" s="20">
        <v>139.48050000000001</v>
      </c>
      <c r="I64" s="20">
        <v>93171.384000000005</v>
      </c>
      <c r="J64" s="25">
        <v>142</v>
      </c>
      <c r="K64" s="25">
        <v>139.48050000000001</v>
      </c>
      <c r="L64" s="25">
        <v>93171.384000000005</v>
      </c>
      <c r="M64" s="167">
        <v>816</v>
      </c>
      <c r="N64" s="167">
        <v>84.085099999999997</v>
      </c>
      <c r="O64" s="167">
        <v>72469.52</v>
      </c>
      <c r="P64" s="20">
        <v>1891</v>
      </c>
      <c r="Q64" s="20">
        <v>181.98168000000001</v>
      </c>
      <c r="R64" s="20">
        <v>177394.38099999999</v>
      </c>
      <c r="S64" s="110"/>
      <c r="T64" s="40"/>
      <c r="U64" s="40"/>
      <c r="V64" s="25">
        <v>1891</v>
      </c>
      <c r="W64" s="25">
        <v>181.98168000000001</v>
      </c>
      <c r="X64" s="25">
        <v>177394.38099999999</v>
      </c>
      <c r="Y64" s="167">
        <v>14</v>
      </c>
      <c r="Z64" s="167">
        <v>109.834</v>
      </c>
      <c r="AA64" s="107">
        <v>8491.0529999999999</v>
      </c>
      <c r="AB64" s="291">
        <v>2</v>
      </c>
      <c r="AC64" s="291">
        <v>1.15E-2</v>
      </c>
      <c r="AD64" s="291">
        <v>3.4340000000000002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2"/>
        <v>2865</v>
      </c>
      <c r="AR64" s="107">
        <f t="shared" si="2"/>
        <v>515.39278000000002</v>
      </c>
      <c r="AS64" s="107">
        <f t="shared" si="2"/>
        <v>351529.77200000006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344</v>
      </c>
      <c r="E65" s="124">
        <v>58.398000000000003</v>
      </c>
      <c r="F65" s="125">
        <v>54604.61392560781</v>
      </c>
      <c r="G65" s="23">
        <v>49</v>
      </c>
      <c r="H65" s="23">
        <v>3.0941999999999998</v>
      </c>
      <c r="I65" s="23">
        <v>5205.4219999999996</v>
      </c>
      <c r="J65" s="114">
        <v>393</v>
      </c>
      <c r="K65" s="114">
        <v>61.492200000000004</v>
      </c>
      <c r="L65" s="114">
        <v>59810.035925607808</v>
      </c>
      <c r="M65" s="210">
        <v>24</v>
      </c>
      <c r="N65" s="210">
        <v>0.5988</v>
      </c>
      <c r="O65" s="210">
        <v>1918.028</v>
      </c>
      <c r="P65" s="23">
        <v>18</v>
      </c>
      <c r="Q65" s="23">
        <v>2.6951999999999998</v>
      </c>
      <c r="R65" s="23">
        <v>392.83100000000002</v>
      </c>
      <c r="S65" s="41"/>
      <c r="T65" s="41"/>
      <c r="U65" s="41"/>
      <c r="V65" s="114">
        <v>18</v>
      </c>
      <c r="W65" s="114">
        <v>2.6951999999999998</v>
      </c>
      <c r="X65" s="114">
        <v>392.83100000000002</v>
      </c>
      <c r="Y65" s="210">
        <v>3</v>
      </c>
      <c r="Z65" s="210">
        <v>30</v>
      </c>
      <c r="AA65" s="108">
        <v>2407.3200000000002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2"/>
        <v>438</v>
      </c>
      <c r="AR65" s="45">
        <f t="shared" si="2"/>
        <v>94.786200000000008</v>
      </c>
      <c r="AS65" s="45">
        <f t="shared" si="2"/>
        <v>64528.214925607805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72"/>
      <c r="H66" s="172"/>
      <c r="I66" s="172"/>
      <c r="J66" s="25">
        <v>0</v>
      </c>
      <c r="K66" s="25">
        <v>0</v>
      </c>
      <c r="L66" s="25">
        <v>0</v>
      </c>
      <c r="M66" s="167"/>
      <c r="N66" s="167"/>
      <c r="O66" s="167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74"/>
      <c r="H67" s="174"/>
      <c r="I67" s="174"/>
      <c r="J67" s="114">
        <v>0</v>
      </c>
      <c r="K67" s="114">
        <v>0</v>
      </c>
      <c r="L67" s="114">
        <v>0</v>
      </c>
      <c r="M67" s="210"/>
      <c r="N67" s="210"/>
      <c r="O67" s="210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31</v>
      </c>
      <c r="E68" s="20">
        <v>7.9666000000000006</v>
      </c>
      <c r="F68" s="25">
        <v>5761.4738068276674</v>
      </c>
      <c r="G68" s="176">
        <v>157</v>
      </c>
      <c r="H68" s="83">
        <v>165.79050000000001</v>
      </c>
      <c r="I68" s="177">
        <v>108326.37400000001</v>
      </c>
      <c r="J68" s="25">
        <v>188</v>
      </c>
      <c r="K68" s="25">
        <v>173.75710000000001</v>
      </c>
      <c r="L68" s="25">
        <v>114087.84780682767</v>
      </c>
      <c r="M68" s="167">
        <v>2352</v>
      </c>
      <c r="N68" s="167">
        <v>2686.7060999999994</v>
      </c>
      <c r="O68" s="113">
        <v>688825.14500000002</v>
      </c>
      <c r="P68" s="20">
        <v>2402</v>
      </c>
      <c r="Q68" s="20">
        <v>2020.9664599999999</v>
      </c>
      <c r="R68" s="20">
        <v>687772.19099999999</v>
      </c>
      <c r="S68" s="25">
        <f t="shared" ref="S68:AD68" si="7">SUM(S61,S64,S66)</f>
        <v>0</v>
      </c>
      <c r="T68" s="25">
        <f t="shared" si="7"/>
        <v>0</v>
      </c>
      <c r="U68" s="25">
        <f t="shared" si="7"/>
        <v>0</v>
      </c>
      <c r="V68" s="25">
        <v>2402</v>
      </c>
      <c r="W68" s="25">
        <v>2020.9664599999999</v>
      </c>
      <c r="X68" s="25">
        <v>687772.19099999999</v>
      </c>
      <c r="Y68" s="167">
        <v>526</v>
      </c>
      <c r="Z68" s="167">
        <v>2193.7754999999997</v>
      </c>
      <c r="AA68" s="107">
        <v>206538.19500000001</v>
      </c>
      <c r="AB68" s="291">
        <f t="shared" si="7"/>
        <v>1205</v>
      </c>
      <c r="AC68" s="291">
        <f t="shared" si="7"/>
        <v>1513.1233000000002</v>
      </c>
      <c r="AD68" s="291">
        <f t="shared" si="7"/>
        <v>154360.35200000001</v>
      </c>
      <c r="AE68" s="291">
        <f t="shared" ref="AE68:AP68" si="8">SUM(AE61,AE64,AE66)</f>
        <v>197</v>
      </c>
      <c r="AF68" s="291">
        <f t="shared" si="8"/>
        <v>9.2951899999999998</v>
      </c>
      <c r="AG68" s="291">
        <f t="shared" si="8"/>
        <v>14430.162</v>
      </c>
      <c r="AH68" s="291">
        <f t="shared" si="8"/>
        <v>218</v>
      </c>
      <c r="AI68" s="291">
        <f t="shared" si="8"/>
        <v>37.25</v>
      </c>
      <c r="AJ68" s="291">
        <f t="shared" si="8"/>
        <v>29882.285</v>
      </c>
      <c r="AK68" s="291">
        <f t="shared" si="8"/>
        <v>101</v>
      </c>
      <c r="AL68" s="291">
        <f t="shared" si="8"/>
        <v>3.4893000000000001</v>
      </c>
      <c r="AM68" s="291">
        <f t="shared" si="8"/>
        <v>2953.1930000000002</v>
      </c>
      <c r="AN68" s="291">
        <f t="shared" si="8"/>
        <v>384</v>
      </c>
      <c r="AO68" s="291">
        <f t="shared" si="8"/>
        <v>165.30789000000001</v>
      </c>
      <c r="AP68" s="291">
        <f t="shared" si="8"/>
        <v>32648.251</v>
      </c>
      <c r="AQ68" s="107">
        <f t="shared" si="2"/>
        <v>7573</v>
      </c>
      <c r="AR68" s="107">
        <f t="shared" si="2"/>
        <v>8803.6708399999989</v>
      </c>
      <c r="AS68" s="107">
        <f t="shared" si="2"/>
        <v>1931497.6218068276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362</v>
      </c>
      <c r="E69" s="23">
        <v>1281.4580000000001</v>
      </c>
      <c r="F69" s="24">
        <v>292973.47319317231</v>
      </c>
      <c r="G69" s="178">
        <v>70</v>
      </c>
      <c r="H69" s="84">
        <v>298.96300000000002</v>
      </c>
      <c r="I69" s="84">
        <v>173899.25899999999</v>
      </c>
      <c r="J69" s="114">
        <v>432</v>
      </c>
      <c r="K69" s="114">
        <v>1580.421</v>
      </c>
      <c r="L69" s="114">
        <v>466872.73219317233</v>
      </c>
      <c r="M69" s="210">
        <v>144</v>
      </c>
      <c r="N69" s="210">
        <v>450.86349999999999</v>
      </c>
      <c r="O69" s="108">
        <v>101674.13499999999</v>
      </c>
      <c r="P69" s="23">
        <v>34</v>
      </c>
      <c r="Q69" s="23">
        <v>3590.1752000000001</v>
      </c>
      <c r="R69" s="23">
        <v>256045.78599999999</v>
      </c>
      <c r="S69" s="24">
        <f t="shared" ref="S69:AD69" si="9">SUM(S63,S65,S67)</f>
        <v>0</v>
      </c>
      <c r="T69" s="24">
        <f t="shared" si="9"/>
        <v>0</v>
      </c>
      <c r="U69" s="24">
        <f t="shared" si="9"/>
        <v>0</v>
      </c>
      <c r="V69" s="114">
        <v>34</v>
      </c>
      <c r="W69" s="114">
        <v>3590.1752000000001</v>
      </c>
      <c r="X69" s="114">
        <v>256045.78599999999</v>
      </c>
      <c r="Y69" s="210">
        <v>3</v>
      </c>
      <c r="Z69" s="210">
        <v>30</v>
      </c>
      <c r="AA69" s="108">
        <v>2407.3200000000002</v>
      </c>
      <c r="AB69" s="292">
        <f t="shared" si="9"/>
        <v>0</v>
      </c>
      <c r="AC69" s="292">
        <f t="shared" si="9"/>
        <v>0</v>
      </c>
      <c r="AD69" s="292">
        <f t="shared" si="9"/>
        <v>0</v>
      </c>
      <c r="AE69" s="292">
        <f t="shared" ref="AE69:AP69" si="10">SUM(AE63,AE65,AE67)</f>
        <v>0</v>
      </c>
      <c r="AF69" s="292">
        <f t="shared" si="10"/>
        <v>0</v>
      </c>
      <c r="AG69" s="292">
        <f t="shared" si="10"/>
        <v>0</v>
      </c>
      <c r="AH69" s="292">
        <f t="shared" si="10"/>
        <v>0</v>
      </c>
      <c r="AI69" s="292">
        <f t="shared" si="10"/>
        <v>0</v>
      </c>
      <c r="AJ69" s="292">
        <f t="shared" si="10"/>
        <v>0</v>
      </c>
      <c r="AK69" s="292">
        <f t="shared" si="10"/>
        <v>0</v>
      </c>
      <c r="AL69" s="292">
        <f t="shared" si="10"/>
        <v>0</v>
      </c>
      <c r="AM69" s="292">
        <f t="shared" si="10"/>
        <v>0</v>
      </c>
      <c r="AN69" s="292">
        <f t="shared" si="10"/>
        <v>0</v>
      </c>
      <c r="AO69" s="292">
        <f t="shared" si="10"/>
        <v>0</v>
      </c>
      <c r="AP69" s="292">
        <f t="shared" si="10"/>
        <v>0</v>
      </c>
      <c r="AQ69" s="45">
        <f t="shared" si="2"/>
        <v>613</v>
      </c>
      <c r="AR69" s="45">
        <f t="shared" si="2"/>
        <v>5651.4597000000003</v>
      </c>
      <c r="AS69" s="45">
        <f t="shared" si="2"/>
        <v>826999.97319317225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65"/>
      <c r="H70" s="36"/>
      <c r="I70" s="36"/>
      <c r="J70" s="116"/>
      <c r="K70" s="116"/>
      <c r="L70" s="116"/>
      <c r="M70" s="214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v>393</v>
      </c>
      <c r="E71" s="36">
        <v>1289.4246000000001</v>
      </c>
      <c r="F71" s="37">
        <v>298734.94699999999</v>
      </c>
      <c r="G71" s="36">
        <v>227</v>
      </c>
      <c r="H71" s="36">
        <v>464.75350000000003</v>
      </c>
      <c r="I71" s="36">
        <v>282225.63300000003</v>
      </c>
      <c r="J71" s="115">
        <v>620</v>
      </c>
      <c r="K71" s="115">
        <v>1754.1781000000001</v>
      </c>
      <c r="L71" s="115">
        <v>580960.58000000007</v>
      </c>
      <c r="M71" s="214">
        <v>2496</v>
      </c>
      <c r="N71" s="36">
        <v>3137.5695999999994</v>
      </c>
      <c r="O71" s="36">
        <v>790499.28</v>
      </c>
      <c r="P71" s="36">
        <v>2436</v>
      </c>
      <c r="Q71" s="36">
        <v>5611.1416600000002</v>
      </c>
      <c r="R71" s="36">
        <v>943817.97699999996</v>
      </c>
      <c r="S71" s="37"/>
      <c r="T71" s="37"/>
      <c r="U71" s="37"/>
      <c r="V71" s="115">
        <v>2436</v>
      </c>
      <c r="W71" s="115">
        <v>5611.1416600000002</v>
      </c>
      <c r="X71" s="115">
        <v>943817.97699999996</v>
      </c>
      <c r="Y71" s="214">
        <v>529</v>
      </c>
      <c r="Z71" s="36">
        <v>2223.7754999999997</v>
      </c>
      <c r="AA71" s="37">
        <v>208945.51500000001</v>
      </c>
      <c r="AB71" s="294">
        <f t="shared" ref="AB71:AP71" si="11">SUM(AB68,AB69)</f>
        <v>1205</v>
      </c>
      <c r="AC71" s="294">
        <f t="shared" si="11"/>
        <v>1513.1233000000002</v>
      </c>
      <c r="AD71" s="294">
        <f t="shared" si="11"/>
        <v>154360.35200000001</v>
      </c>
      <c r="AE71" s="294">
        <f t="shared" si="11"/>
        <v>197</v>
      </c>
      <c r="AF71" s="294">
        <f t="shared" si="11"/>
        <v>9.2951899999999998</v>
      </c>
      <c r="AG71" s="294">
        <f t="shared" si="11"/>
        <v>14430.162</v>
      </c>
      <c r="AH71" s="294">
        <f t="shared" si="11"/>
        <v>218</v>
      </c>
      <c r="AI71" s="294">
        <f t="shared" si="11"/>
        <v>37.25</v>
      </c>
      <c r="AJ71" s="294">
        <f t="shared" si="11"/>
        <v>29882.285</v>
      </c>
      <c r="AK71" s="294">
        <f t="shared" si="11"/>
        <v>101</v>
      </c>
      <c r="AL71" s="294">
        <f t="shared" si="11"/>
        <v>3.4893000000000001</v>
      </c>
      <c r="AM71" s="294">
        <f t="shared" si="11"/>
        <v>2953.1930000000002</v>
      </c>
      <c r="AN71" s="294">
        <f t="shared" si="11"/>
        <v>384</v>
      </c>
      <c r="AO71" s="294">
        <f t="shared" si="11"/>
        <v>165.30789000000001</v>
      </c>
      <c r="AP71" s="294">
        <f t="shared" si="11"/>
        <v>32648.251</v>
      </c>
      <c r="AQ71" s="46">
        <f t="shared" si="2"/>
        <v>8186</v>
      </c>
      <c r="AR71" s="46">
        <f t="shared" si="2"/>
        <v>14455.13054</v>
      </c>
      <c r="AS71" s="46">
        <f t="shared" si="2"/>
        <v>2758497.5950000007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view="pageBreakPreview" zoomScale="60" zoomScaleNormal="50" workbookViewId="0">
      <pane xSplit="3" ySplit="5" topLeftCell="AJ63" activePane="bottomRight" state="frozen"/>
      <selection activeCell="AA81" sqref="AA81"/>
      <selection pane="topRight" activeCell="AA81" sqref="AA81"/>
      <selection pane="bottomLeft" activeCell="AA81" sqref="AA81"/>
      <selection pane="bottomRight" activeCell="J6" sqref="J6:L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4月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/>
      <c r="E6" s="123"/>
      <c r="F6" s="123"/>
      <c r="G6" s="167"/>
      <c r="H6" s="167"/>
      <c r="I6" s="167"/>
      <c r="J6" s="25">
        <f t="shared" ref="J6:L42" si="0">D6+G6</f>
        <v>0</v>
      </c>
      <c r="K6" s="25">
        <f t="shared" si="0"/>
        <v>0</v>
      </c>
      <c r="L6" s="25">
        <f t="shared" si="0"/>
        <v>0</v>
      </c>
      <c r="M6" s="167"/>
      <c r="N6" s="167"/>
      <c r="O6" s="215"/>
      <c r="P6" s="167"/>
      <c r="Q6" s="167"/>
      <c r="R6" s="167"/>
      <c r="S6" s="25"/>
      <c r="T6" s="25"/>
      <c r="U6" s="25"/>
      <c r="V6" s="25"/>
      <c r="W6" s="25"/>
      <c r="X6" s="25"/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0</v>
      </c>
      <c r="AR6" s="107">
        <f t="shared" ref="AR6:AS21" si="1">SUM(K6,N6,W6,Z6,AC6,AF6,AI6,AL6,AO6)</f>
        <v>0</v>
      </c>
      <c r="AS6" s="107">
        <f t="shared" si="1"/>
        <v>0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/>
      <c r="E7" s="124"/>
      <c r="F7" s="125"/>
      <c r="G7" s="23"/>
      <c r="H7" s="23"/>
      <c r="I7" s="23"/>
      <c r="J7" s="114">
        <f t="shared" si="0"/>
        <v>0</v>
      </c>
      <c r="K7" s="114">
        <f t="shared" si="0"/>
        <v>0</v>
      </c>
      <c r="L7" s="114">
        <f t="shared" si="0"/>
        <v>0</v>
      </c>
      <c r="M7" s="210"/>
      <c r="N7" s="210"/>
      <c r="O7" s="216"/>
      <c r="P7" s="210"/>
      <c r="Q7" s="210"/>
      <c r="R7" s="210"/>
      <c r="S7" s="24"/>
      <c r="T7" s="24"/>
      <c r="U7" s="24"/>
      <c r="V7" s="114"/>
      <c r="W7" s="114"/>
      <c r="X7" s="114"/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0</v>
      </c>
      <c r="AR7" s="45">
        <f>SUM(K7,N7,W7,Z7,AC7,AF7,AI7,AL7,AO7)</f>
        <v>0</v>
      </c>
      <c r="AS7" s="45">
        <f t="shared" si="1"/>
        <v>0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/>
      <c r="E8" s="123"/>
      <c r="F8" s="123"/>
      <c r="G8" s="20"/>
      <c r="H8" s="20"/>
      <c r="I8" s="20"/>
      <c r="J8" s="25">
        <f t="shared" si="0"/>
        <v>0</v>
      </c>
      <c r="K8" s="25">
        <f t="shared" si="0"/>
        <v>0</v>
      </c>
      <c r="L8" s="25">
        <f t="shared" si="0"/>
        <v>0</v>
      </c>
      <c r="M8" s="167"/>
      <c r="N8" s="167"/>
      <c r="O8" s="217"/>
      <c r="P8" s="167"/>
      <c r="Q8" s="167"/>
      <c r="R8" s="167"/>
      <c r="S8" s="25"/>
      <c r="T8" s="25"/>
      <c r="U8" s="25"/>
      <c r="V8" s="25"/>
      <c r="W8" s="25"/>
      <c r="X8" s="25"/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2">SUM(J8,M8,V8,Y8,AB8,AE8,AH8,AK8,AN8)</f>
        <v>0</v>
      </c>
      <c r="AR8" s="107">
        <f t="shared" si="2"/>
        <v>0</v>
      </c>
      <c r="AS8" s="107">
        <f t="shared" si="1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/>
      <c r="E9" s="124"/>
      <c r="F9" s="124"/>
      <c r="G9" s="23"/>
      <c r="H9" s="23"/>
      <c r="I9" s="23"/>
      <c r="J9" s="114">
        <f t="shared" si="0"/>
        <v>0</v>
      </c>
      <c r="K9" s="114">
        <f t="shared" si="0"/>
        <v>0</v>
      </c>
      <c r="L9" s="114">
        <f t="shared" si="0"/>
        <v>0</v>
      </c>
      <c r="M9" s="210"/>
      <c r="N9" s="210"/>
      <c r="O9" s="216"/>
      <c r="P9" s="210"/>
      <c r="Q9" s="210"/>
      <c r="R9" s="210"/>
      <c r="S9" s="24"/>
      <c r="T9" s="24"/>
      <c r="U9" s="24"/>
      <c r="V9" s="114"/>
      <c r="W9" s="114"/>
      <c r="X9" s="114"/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2"/>
        <v>0</v>
      </c>
      <c r="AR9" s="45">
        <f t="shared" si="2"/>
        <v>0</v>
      </c>
      <c r="AS9" s="45">
        <f t="shared" si="1"/>
        <v>0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/>
      <c r="E10" s="123"/>
      <c r="F10" s="123"/>
      <c r="G10" s="20"/>
      <c r="H10" s="20"/>
      <c r="I10" s="20"/>
      <c r="J10" s="25">
        <f t="shared" si="0"/>
        <v>0</v>
      </c>
      <c r="K10" s="25">
        <f t="shared" si="0"/>
        <v>0</v>
      </c>
      <c r="L10" s="25">
        <f t="shared" si="0"/>
        <v>0</v>
      </c>
      <c r="M10" s="167"/>
      <c r="N10" s="167"/>
      <c r="O10" s="217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2"/>
        <v>0</v>
      </c>
      <c r="AR10" s="107">
        <f t="shared" si="2"/>
        <v>0</v>
      </c>
      <c r="AS10" s="107">
        <f t="shared" si="1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/>
      <c r="E11" s="124"/>
      <c r="F11" s="124"/>
      <c r="G11" s="23"/>
      <c r="H11" s="23"/>
      <c r="I11" s="23"/>
      <c r="J11" s="114">
        <f t="shared" si="0"/>
        <v>0</v>
      </c>
      <c r="K11" s="114">
        <f t="shared" si="0"/>
        <v>0</v>
      </c>
      <c r="L11" s="114">
        <f t="shared" si="0"/>
        <v>0</v>
      </c>
      <c r="M11" s="210"/>
      <c r="N11" s="210"/>
      <c r="O11" s="216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2"/>
        <v>0</v>
      </c>
      <c r="AR11" s="45">
        <f t="shared" si="2"/>
        <v>0</v>
      </c>
      <c r="AS11" s="45">
        <f t="shared" si="1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/>
      <c r="E12" s="123"/>
      <c r="F12" s="123"/>
      <c r="G12" s="20"/>
      <c r="H12" s="20"/>
      <c r="I12" s="20"/>
      <c r="J12" s="25">
        <f t="shared" si="0"/>
        <v>0</v>
      </c>
      <c r="K12" s="25">
        <f t="shared" si="0"/>
        <v>0</v>
      </c>
      <c r="L12" s="25">
        <f t="shared" si="0"/>
        <v>0</v>
      </c>
      <c r="M12" s="167"/>
      <c r="N12" s="167"/>
      <c r="O12" s="217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2"/>
        <v>0</v>
      </c>
      <c r="AR12" s="107">
        <f t="shared" si="2"/>
        <v>0</v>
      </c>
      <c r="AS12" s="107">
        <f t="shared" si="1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/>
      <c r="E13" s="124"/>
      <c r="F13" s="124"/>
      <c r="G13" s="23"/>
      <c r="H13" s="23"/>
      <c r="I13" s="23"/>
      <c r="J13" s="114">
        <f t="shared" si="0"/>
        <v>0</v>
      </c>
      <c r="K13" s="114">
        <f t="shared" si="0"/>
        <v>0</v>
      </c>
      <c r="L13" s="114">
        <f t="shared" si="0"/>
        <v>0</v>
      </c>
      <c r="M13" s="210"/>
      <c r="N13" s="210"/>
      <c r="O13" s="216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2"/>
        <v>0</v>
      </c>
      <c r="AR13" s="45">
        <f t="shared" si="2"/>
        <v>0</v>
      </c>
      <c r="AS13" s="45">
        <f t="shared" si="1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/>
      <c r="E14" s="123"/>
      <c r="F14" s="123"/>
      <c r="G14" s="20"/>
      <c r="H14" s="20"/>
      <c r="I14" s="20"/>
      <c r="J14" s="25">
        <f t="shared" si="0"/>
        <v>0</v>
      </c>
      <c r="K14" s="25">
        <f t="shared" si="0"/>
        <v>0</v>
      </c>
      <c r="L14" s="25">
        <f t="shared" si="0"/>
        <v>0</v>
      </c>
      <c r="M14" s="167"/>
      <c r="N14" s="167"/>
      <c r="O14" s="217"/>
      <c r="P14" s="167">
        <v>152</v>
      </c>
      <c r="Q14" s="167">
        <v>730.14850000000001</v>
      </c>
      <c r="R14" s="167">
        <v>199663.79699999999</v>
      </c>
      <c r="S14" s="40"/>
      <c r="T14" s="40"/>
      <c r="U14" s="40"/>
      <c r="V14" s="25">
        <v>152</v>
      </c>
      <c r="W14" s="25">
        <v>730.14850000000001</v>
      </c>
      <c r="X14" s="25">
        <v>199663.79699999999</v>
      </c>
      <c r="Y14" s="167">
        <v>22</v>
      </c>
      <c r="Z14" s="167">
        <v>91.016900000000007</v>
      </c>
      <c r="AA14" s="107">
        <v>6839.9530000000004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2"/>
        <v>174</v>
      </c>
      <c r="AR14" s="107">
        <f t="shared" si="2"/>
        <v>821.16539999999998</v>
      </c>
      <c r="AS14" s="107">
        <f t="shared" si="1"/>
        <v>206503.75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/>
      <c r="E15" s="124"/>
      <c r="F15" s="124"/>
      <c r="G15" s="23"/>
      <c r="H15" s="23"/>
      <c r="I15" s="23"/>
      <c r="J15" s="114">
        <f t="shared" si="0"/>
        <v>0</v>
      </c>
      <c r="K15" s="114">
        <f t="shared" si="0"/>
        <v>0</v>
      </c>
      <c r="L15" s="114">
        <f t="shared" si="0"/>
        <v>0</v>
      </c>
      <c r="M15" s="210"/>
      <c r="N15" s="210"/>
      <c r="O15" s="216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2"/>
        <v>0</v>
      </c>
      <c r="AR15" s="45">
        <f t="shared" si="2"/>
        <v>0</v>
      </c>
      <c r="AS15" s="45">
        <f t="shared" si="1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11</v>
      </c>
      <c r="E16" s="123">
        <v>5.1951999999999998</v>
      </c>
      <c r="F16" s="123">
        <v>3054.9269787236808</v>
      </c>
      <c r="G16" s="20">
        <v>10</v>
      </c>
      <c r="H16" s="20">
        <v>6.7994000000000003</v>
      </c>
      <c r="I16" s="20">
        <v>4376.1930000000002</v>
      </c>
      <c r="J16" s="25">
        <f t="shared" si="0"/>
        <v>21</v>
      </c>
      <c r="K16" s="25">
        <f t="shared" si="0"/>
        <v>11.9946</v>
      </c>
      <c r="L16" s="25">
        <f t="shared" si="0"/>
        <v>7431.119978723681</v>
      </c>
      <c r="M16" s="167"/>
      <c r="N16" s="167"/>
      <c r="O16" s="217"/>
      <c r="P16" s="167">
        <v>200</v>
      </c>
      <c r="Q16" s="167">
        <v>342.97329999999999</v>
      </c>
      <c r="R16" s="167">
        <v>111900.75</v>
      </c>
      <c r="S16" s="40"/>
      <c r="T16" s="40"/>
      <c r="U16" s="40"/>
      <c r="V16" s="25">
        <v>200</v>
      </c>
      <c r="W16" s="25">
        <v>342.97329999999999</v>
      </c>
      <c r="X16" s="25">
        <v>111900.75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1</v>
      </c>
      <c r="AI16" s="291"/>
      <c r="AJ16" s="291"/>
      <c r="AK16" s="291"/>
      <c r="AL16" s="291"/>
      <c r="AM16" s="291"/>
      <c r="AN16" s="291"/>
      <c r="AO16" s="291"/>
      <c r="AP16" s="291"/>
      <c r="AQ16" s="107">
        <f t="shared" si="2"/>
        <v>222</v>
      </c>
      <c r="AR16" s="107">
        <f t="shared" si="2"/>
        <v>354.96789999999999</v>
      </c>
      <c r="AS16" s="107">
        <f t="shared" si="1"/>
        <v>119331.86997872368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/>
      <c r="E17" s="124"/>
      <c r="F17" s="124"/>
      <c r="G17" s="23"/>
      <c r="H17" s="23"/>
      <c r="I17" s="23"/>
      <c r="J17" s="114">
        <f t="shared" si="0"/>
        <v>0</v>
      </c>
      <c r="K17" s="114">
        <f t="shared" si="0"/>
        <v>0</v>
      </c>
      <c r="L17" s="114">
        <f t="shared" si="0"/>
        <v>0</v>
      </c>
      <c r="M17" s="210"/>
      <c r="N17" s="210"/>
      <c r="O17" s="218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2"/>
        <v>0</v>
      </c>
      <c r="AR17" s="45">
        <f t="shared" si="2"/>
        <v>0</v>
      </c>
      <c r="AS17" s="45">
        <f t="shared" si="1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/>
      <c r="E18" s="123"/>
      <c r="F18" s="123"/>
      <c r="G18" s="20"/>
      <c r="H18" s="20"/>
      <c r="I18" s="20"/>
      <c r="J18" s="25">
        <f t="shared" si="0"/>
        <v>0</v>
      </c>
      <c r="K18" s="25">
        <f t="shared" si="0"/>
        <v>0</v>
      </c>
      <c r="L18" s="25">
        <f t="shared" si="0"/>
        <v>0</v>
      </c>
      <c r="M18" s="167"/>
      <c r="N18" s="167"/>
      <c r="O18" s="217"/>
      <c r="P18" s="167">
        <v>48</v>
      </c>
      <c r="Q18" s="167">
        <v>76.016099999999994</v>
      </c>
      <c r="R18" s="167">
        <v>23152.032999999999</v>
      </c>
      <c r="S18" s="109"/>
      <c r="T18" s="40"/>
      <c r="U18" s="40"/>
      <c r="V18" s="25">
        <v>48</v>
      </c>
      <c r="W18" s="25">
        <v>76.016099999999994</v>
      </c>
      <c r="X18" s="25">
        <v>23152.032999999999</v>
      </c>
      <c r="Y18" s="167"/>
      <c r="Z18" s="167"/>
      <c r="AA18" s="107"/>
      <c r="AB18" s="291"/>
      <c r="AC18" s="291"/>
      <c r="AD18" s="291"/>
      <c r="AE18" s="291">
        <v>144</v>
      </c>
      <c r="AF18" s="291">
        <v>4.8899999999999997</v>
      </c>
      <c r="AG18" s="291">
        <v>9615.7170000000006</v>
      </c>
      <c r="AH18" s="291">
        <v>13</v>
      </c>
      <c r="AI18" s="291">
        <v>0.98980000000000001</v>
      </c>
      <c r="AJ18" s="291">
        <v>519.86500000000001</v>
      </c>
      <c r="AK18" s="291"/>
      <c r="AL18" s="291"/>
      <c r="AM18" s="291"/>
      <c r="AN18" s="291"/>
      <c r="AO18" s="291"/>
      <c r="AP18" s="291"/>
      <c r="AQ18" s="107">
        <f t="shared" si="2"/>
        <v>205</v>
      </c>
      <c r="AR18" s="107">
        <f t="shared" si="2"/>
        <v>81.895899999999997</v>
      </c>
      <c r="AS18" s="107">
        <f t="shared" si="1"/>
        <v>33287.614999999998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/>
      <c r="E19" s="124"/>
      <c r="F19" s="124"/>
      <c r="G19" s="23"/>
      <c r="H19" s="23"/>
      <c r="I19" s="23"/>
      <c r="J19" s="114">
        <f t="shared" si="0"/>
        <v>0</v>
      </c>
      <c r="K19" s="114">
        <f t="shared" si="0"/>
        <v>0</v>
      </c>
      <c r="L19" s="114">
        <f t="shared" si="0"/>
        <v>0</v>
      </c>
      <c r="M19" s="210"/>
      <c r="N19" s="210"/>
      <c r="O19" s="216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2"/>
        <v>0</v>
      </c>
      <c r="AR19" s="45">
        <f t="shared" si="2"/>
        <v>0</v>
      </c>
      <c r="AS19" s="45">
        <f t="shared" si="1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/>
      <c r="E20" s="123"/>
      <c r="F20" s="123"/>
      <c r="G20" s="20"/>
      <c r="H20" s="20"/>
      <c r="I20" s="20"/>
      <c r="J20" s="25">
        <f t="shared" si="0"/>
        <v>0</v>
      </c>
      <c r="K20" s="25">
        <f t="shared" si="0"/>
        <v>0</v>
      </c>
      <c r="L20" s="25">
        <f t="shared" si="0"/>
        <v>0</v>
      </c>
      <c r="M20" s="167"/>
      <c r="N20" s="167"/>
      <c r="O20" s="217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2"/>
        <v>0</v>
      </c>
      <c r="AR20" s="107">
        <f t="shared" si="2"/>
        <v>0</v>
      </c>
      <c r="AS20" s="107">
        <f t="shared" si="1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/>
      <c r="E21" s="124"/>
      <c r="F21" s="124"/>
      <c r="G21" s="23"/>
      <c r="H21" s="23"/>
      <c r="I21" s="23"/>
      <c r="J21" s="114">
        <f t="shared" si="0"/>
        <v>0</v>
      </c>
      <c r="K21" s="114">
        <f t="shared" si="0"/>
        <v>0</v>
      </c>
      <c r="L21" s="114">
        <f t="shared" si="0"/>
        <v>0</v>
      </c>
      <c r="M21" s="210"/>
      <c r="N21" s="210"/>
      <c r="O21" s="216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2"/>
        <v>0</v>
      </c>
      <c r="AR21" s="45">
        <f t="shared" si="2"/>
        <v>0</v>
      </c>
      <c r="AS21" s="45">
        <f t="shared" si="1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/>
      <c r="E22" s="123"/>
      <c r="F22" s="123"/>
      <c r="G22" s="20"/>
      <c r="H22" s="20"/>
      <c r="I22" s="20"/>
      <c r="J22" s="25">
        <f t="shared" si="0"/>
        <v>0</v>
      </c>
      <c r="K22" s="25">
        <f t="shared" si="0"/>
        <v>0</v>
      </c>
      <c r="L22" s="25">
        <f t="shared" si="0"/>
        <v>0</v>
      </c>
      <c r="M22" s="167">
        <v>9</v>
      </c>
      <c r="N22" s="167">
        <v>1.9350000000000001</v>
      </c>
      <c r="O22" s="217">
        <v>475.98200000000003</v>
      </c>
      <c r="P22" s="167">
        <v>755</v>
      </c>
      <c r="Q22" s="167">
        <v>1153.6420000000001</v>
      </c>
      <c r="R22" s="167">
        <v>547360.08400000003</v>
      </c>
      <c r="S22" s="40"/>
      <c r="T22" s="40"/>
      <c r="U22" s="40"/>
      <c r="V22" s="25">
        <v>755</v>
      </c>
      <c r="W22" s="25">
        <v>1153.6420000000001</v>
      </c>
      <c r="X22" s="25">
        <v>547360.08400000003</v>
      </c>
      <c r="Y22" s="167">
        <v>72</v>
      </c>
      <c r="Z22" s="167">
        <v>106.041</v>
      </c>
      <c r="AA22" s="107">
        <v>51009.839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2"/>
        <v>836</v>
      </c>
      <c r="AR22" s="107">
        <f t="shared" si="2"/>
        <v>1261.6179999999999</v>
      </c>
      <c r="AS22" s="107">
        <f t="shared" si="2"/>
        <v>598845.90500000003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/>
      <c r="E23" s="124"/>
      <c r="F23" s="124"/>
      <c r="G23" s="23"/>
      <c r="H23" s="23"/>
      <c r="I23" s="23"/>
      <c r="J23" s="114">
        <f t="shared" si="0"/>
        <v>0</v>
      </c>
      <c r="K23" s="114">
        <f t="shared" si="0"/>
        <v>0</v>
      </c>
      <c r="L23" s="114">
        <f t="shared" si="0"/>
        <v>0</v>
      </c>
      <c r="M23" s="210"/>
      <c r="N23" s="210"/>
      <c r="O23" s="216"/>
      <c r="P23" s="210">
        <v>31</v>
      </c>
      <c r="Q23" s="210">
        <v>35.911999999999999</v>
      </c>
      <c r="R23" s="210">
        <v>18026.837</v>
      </c>
      <c r="S23" s="41"/>
      <c r="T23" s="41"/>
      <c r="U23" s="41"/>
      <c r="V23" s="114">
        <v>31</v>
      </c>
      <c r="W23" s="114">
        <v>35.911999999999999</v>
      </c>
      <c r="X23" s="114">
        <v>18026.837</v>
      </c>
      <c r="Y23" s="210"/>
      <c r="Z23" s="210"/>
      <c r="AA23" s="28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2"/>
        <v>31</v>
      </c>
      <c r="AR23" s="45">
        <f t="shared" si="2"/>
        <v>35.911999999999999</v>
      </c>
      <c r="AS23" s="45">
        <f t="shared" si="2"/>
        <v>18026.837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/>
      <c r="E24" s="123"/>
      <c r="F24" s="123"/>
      <c r="G24" s="20"/>
      <c r="H24" s="20"/>
      <c r="I24" s="20"/>
      <c r="J24" s="25">
        <f t="shared" si="0"/>
        <v>0</v>
      </c>
      <c r="K24" s="25">
        <f t="shared" si="0"/>
        <v>0</v>
      </c>
      <c r="L24" s="25">
        <f t="shared" si="0"/>
        <v>0</v>
      </c>
      <c r="M24" s="167">
        <v>19</v>
      </c>
      <c r="N24" s="167">
        <v>162.2765</v>
      </c>
      <c r="O24" s="217">
        <v>21624.764999999999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2"/>
        <v>19</v>
      </c>
      <c r="AR24" s="107">
        <f t="shared" si="2"/>
        <v>162.2765</v>
      </c>
      <c r="AS24" s="107">
        <f t="shared" si="2"/>
        <v>21624.764999999999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/>
      <c r="E25" s="124"/>
      <c r="F25" s="124"/>
      <c r="G25" s="23"/>
      <c r="H25" s="23"/>
      <c r="I25" s="23"/>
      <c r="J25" s="114">
        <f t="shared" si="0"/>
        <v>0</v>
      </c>
      <c r="K25" s="114">
        <f t="shared" si="0"/>
        <v>0</v>
      </c>
      <c r="L25" s="114">
        <f t="shared" si="0"/>
        <v>0</v>
      </c>
      <c r="M25" s="210">
        <v>11</v>
      </c>
      <c r="N25" s="210">
        <v>102.29940000000001</v>
      </c>
      <c r="O25" s="216">
        <v>13316.013000000001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2"/>
        <v>11</v>
      </c>
      <c r="AR25" s="45">
        <f t="shared" si="2"/>
        <v>102.29940000000001</v>
      </c>
      <c r="AS25" s="45">
        <f t="shared" si="2"/>
        <v>13316.013000000001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/>
      <c r="E26" s="123"/>
      <c r="F26" s="123"/>
      <c r="G26" s="20"/>
      <c r="H26" s="20"/>
      <c r="I26" s="20"/>
      <c r="J26" s="25">
        <f t="shared" si="0"/>
        <v>0</v>
      </c>
      <c r="K26" s="25">
        <f t="shared" si="0"/>
        <v>0</v>
      </c>
      <c r="L26" s="25">
        <f t="shared" si="0"/>
        <v>0</v>
      </c>
      <c r="M26" s="167"/>
      <c r="N26" s="167"/>
      <c r="O26" s="217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2"/>
        <v>0</v>
      </c>
      <c r="AR26" s="107">
        <f t="shared" si="2"/>
        <v>0</v>
      </c>
      <c r="AS26" s="107">
        <f t="shared" si="2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/>
      <c r="E27" s="124"/>
      <c r="F27" s="124"/>
      <c r="G27" s="23"/>
      <c r="H27" s="23"/>
      <c r="I27" s="23"/>
      <c r="J27" s="114">
        <f t="shared" si="0"/>
        <v>0</v>
      </c>
      <c r="K27" s="114">
        <f t="shared" si="0"/>
        <v>0</v>
      </c>
      <c r="L27" s="114">
        <f t="shared" si="0"/>
        <v>0</v>
      </c>
      <c r="M27" s="210"/>
      <c r="N27" s="210"/>
      <c r="O27" s="216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2"/>
        <v>0</v>
      </c>
      <c r="AR27" s="45">
        <f t="shared" si="2"/>
        <v>0</v>
      </c>
      <c r="AS27" s="45">
        <f t="shared" si="2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/>
      <c r="E28" s="123"/>
      <c r="F28" s="123"/>
      <c r="G28" s="20"/>
      <c r="H28" s="20"/>
      <c r="I28" s="20"/>
      <c r="J28" s="25">
        <f t="shared" si="0"/>
        <v>0</v>
      </c>
      <c r="K28" s="25">
        <f t="shared" si="0"/>
        <v>0</v>
      </c>
      <c r="L28" s="25">
        <f t="shared" si="0"/>
        <v>0</v>
      </c>
      <c r="M28" s="167"/>
      <c r="N28" s="167"/>
      <c r="O28" s="217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2"/>
        <v>0</v>
      </c>
      <c r="AR28" s="107">
        <f t="shared" si="2"/>
        <v>0</v>
      </c>
      <c r="AS28" s="107">
        <f t="shared" si="2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/>
      <c r="E29" s="124"/>
      <c r="F29" s="124"/>
      <c r="G29" s="23"/>
      <c r="H29" s="23"/>
      <c r="I29" s="23"/>
      <c r="J29" s="114">
        <f t="shared" si="0"/>
        <v>0</v>
      </c>
      <c r="K29" s="114">
        <f t="shared" si="0"/>
        <v>0</v>
      </c>
      <c r="L29" s="114">
        <f t="shared" si="0"/>
        <v>0</v>
      </c>
      <c r="M29" s="210"/>
      <c r="N29" s="210"/>
      <c r="O29" s="216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2"/>
        <v>0</v>
      </c>
      <c r="AR29" s="45">
        <f t="shared" si="2"/>
        <v>0</v>
      </c>
      <c r="AS29" s="45">
        <f t="shared" si="2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15</v>
      </c>
      <c r="E30" s="123">
        <v>1.8929</v>
      </c>
      <c r="F30" s="165">
        <v>1554.6816502414283</v>
      </c>
      <c r="G30" s="20">
        <v>23</v>
      </c>
      <c r="H30" s="20">
        <v>2.7223000000000002</v>
      </c>
      <c r="I30" s="20">
        <v>1814.8710000000001</v>
      </c>
      <c r="J30" s="25">
        <f t="shared" si="0"/>
        <v>38</v>
      </c>
      <c r="K30" s="25">
        <f t="shared" si="0"/>
        <v>4.6151999999999997</v>
      </c>
      <c r="L30" s="25">
        <f t="shared" si="0"/>
        <v>3369.5526502414286</v>
      </c>
      <c r="M30" s="167"/>
      <c r="N30" s="167"/>
      <c r="O30" s="217"/>
      <c r="P30" s="167"/>
      <c r="Q30" s="167"/>
      <c r="R30" s="167"/>
      <c r="S30" s="109"/>
      <c r="T30" s="40"/>
      <c r="U30" s="40"/>
      <c r="V30" s="25"/>
      <c r="W30" s="25"/>
      <c r="X30" s="25"/>
      <c r="Y30" s="167">
        <v>53</v>
      </c>
      <c r="Z30" s="167">
        <v>0.83189999999999997</v>
      </c>
      <c r="AA30" s="107">
        <v>632.92499999999995</v>
      </c>
      <c r="AB30" s="291">
        <v>331</v>
      </c>
      <c r="AC30" s="291">
        <v>4.6481000000000003</v>
      </c>
      <c r="AD30" s="291">
        <v>4100.5410000000002</v>
      </c>
      <c r="AE30" s="291">
        <v>6</v>
      </c>
      <c r="AF30" s="291">
        <v>0.153</v>
      </c>
      <c r="AG30" s="291">
        <v>658.69200000000001</v>
      </c>
      <c r="AH30" s="291">
        <v>153</v>
      </c>
      <c r="AI30" s="291">
        <v>36.145899999999997</v>
      </c>
      <c r="AJ30" s="291">
        <v>28717.674999999999</v>
      </c>
      <c r="AK30" s="291">
        <v>116</v>
      </c>
      <c r="AL30" s="291">
        <v>5.4992999999999999</v>
      </c>
      <c r="AM30" s="291">
        <v>4391.375</v>
      </c>
      <c r="AN30" s="291">
        <v>449</v>
      </c>
      <c r="AO30" s="291">
        <v>52.09196</v>
      </c>
      <c r="AP30" s="291">
        <v>37932.555999999997</v>
      </c>
      <c r="AQ30" s="107">
        <f t="shared" si="2"/>
        <v>1146</v>
      </c>
      <c r="AR30" s="107">
        <f t="shared" si="2"/>
        <v>103.98535999999999</v>
      </c>
      <c r="AS30" s="107">
        <f t="shared" si="2"/>
        <v>79803.316650241424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/>
      <c r="E31" s="124"/>
      <c r="F31" s="124"/>
      <c r="G31" s="23"/>
      <c r="H31" s="23"/>
      <c r="I31" s="23"/>
      <c r="J31" s="114">
        <f t="shared" si="0"/>
        <v>0</v>
      </c>
      <c r="K31" s="114">
        <f t="shared" si="0"/>
        <v>0</v>
      </c>
      <c r="L31" s="114">
        <f t="shared" si="0"/>
        <v>0</v>
      </c>
      <c r="M31" s="210"/>
      <c r="N31" s="210"/>
      <c r="O31" s="216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2"/>
        <v>0</v>
      </c>
      <c r="AR31" s="45">
        <f t="shared" si="2"/>
        <v>0</v>
      </c>
      <c r="AS31" s="45">
        <f t="shared" si="2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/>
      <c r="E32" s="123"/>
      <c r="F32" s="123"/>
      <c r="G32" s="20"/>
      <c r="H32" s="20"/>
      <c r="I32" s="20"/>
      <c r="J32" s="25">
        <f t="shared" si="0"/>
        <v>0</v>
      </c>
      <c r="K32" s="25">
        <f t="shared" si="0"/>
        <v>0</v>
      </c>
      <c r="L32" s="25">
        <f t="shared" si="0"/>
        <v>0</v>
      </c>
      <c r="M32" s="167"/>
      <c r="N32" s="167"/>
      <c r="O32" s="217"/>
      <c r="P32" s="167">
        <v>118</v>
      </c>
      <c r="Q32" s="167">
        <v>711.66570000000002</v>
      </c>
      <c r="R32" s="167">
        <v>69057.187000000005</v>
      </c>
      <c r="S32" s="40"/>
      <c r="T32" s="40"/>
      <c r="U32" s="40"/>
      <c r="V32" s="25">
        <v>118</v>
      </c>
      <c r="W32" s="25">
        <v>711.66570000000002</v>
      </c>
      <c r="X32" s="25">
        <v>69057.187000000005</v>
      </c>
      <c r="Y32" s="167">
        <v>28</v>
      </c>
      <c r="Z32" s="167">
        <v>518.75239999999997</v>
      </c>
      <c r="AA32" s="107">
        <v>34264.332000000002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9</v>
      </c>
      <c r="AL32" s="291">
        <v>8.1500000000000003E-2</v>
      </c>
      <c r="AM32" s="291">
        <v>2595.5259999999998</v>
      </c>
      <c r="AN32" s="291"/>
      <c r="AO32" s="291"/>
      <c r="AP32" s="291"/>
      <c r="AQ32" s="107">
        <f t="shared" si="2"/>
        <v>155</v>
      </c>
      <c r="AR32" s="107">
        <f t="shared" si="2"/>
        <v>1230.4995999999999</v>
      </c>
      <c r="AS32" s="107">
        <f t="shared" si="2"/>
        <v>105917.045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/>
      <c r="E33" s="124"/>
      <c r="F33" s="124"/>
      <c r="G33" s="23"/>
      <c r="H33" s="23"/>
      <c r="I33" s="23"/>
      <c r="J33" s="114">
        <f t="shared" si="0"/>
        <v>0</v>
      </c>
      <c r="K33" s="114">
        <f t="shared" si="0"/>
        <v>0</v>
      </c>
      <c r="L33" s="114">
        <f t="shared" si="0"/>
        <v>0</v>
      </c>
      <c r="M33" s="210"/>
      <c r="N33" s="210"/>
      <c r="O33" s="216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2"/>
        <v>0</v>
      </c>
      <c r="AR33" s="45">
        <f t="shared" si="2"/>
        <v>0</v>
      </c>
      <c r="AS33" s="45">
        <f t="shared" si="2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/>
      <c r="E34" s="123"/>
      <c r="F34" s="166"/>
      <c r="G34" s="20"/>
      <c r="H34" s="20"/>
      <c r="I34" s="20"/>
      <c r="J34" s="25">
        <f t="shared" si="0"/>
        <v>0</v>
      </c>
      <c r="K34" s="25">
        <f t="shared" si="0"/>
        <v>0</v>
      </c>
      <c r="L34" s="25">
        <f t="shared" si="0"/>
        <v>0</v>
      </c>
      <c r="M34" s="167">
        <v>12</v>
      </c>
      <c r="N34" s="167">
        <v>0.81010000000000004</v>
      </c>
      <c r="O34" s="217">
        <v>754.23299999999995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56</v>
      </c>
      <c r="AC34" s="291">
        <v>2.9902000000000002</v>
      </c>
      <c r="AD34" s="291">
        <v>2124.4050000000002</v>
      </c>
      <c r="AE34" s="291"/>
      <c r="AF34" s="291"/>
      <c r="AG34" s="291"/>
      <c r="AH34" s="291">
        <v>26</v>
      </c>
      <c r="AI34" s="291">
        <v>6.7141999999999999</v>
      </c>
      <c r="AJ34" s="291">
        <v>2655.6149999999998</v>
      </c>
      <c r="AK34" s="291"/>
      <c r="AL34" s="291"/>
      <c r="AM34" s="291"/>
      <c r="AN34" s="291">
        <v>1</v>
      </c>
      <c r="AO34" s="291">
        <v>2.3E-3</v>
      </c>
      <c r="AP34" s="291">
        <v>14.904</v>
      </c>
      <c r="AQ34" s="107">
        <f t="shared" si="2"/>
        <v>95</v>
      </c>
      <c r="AR34" s="107">
        <f t="shared" si="2"/>
        <v>10.5168</v>
      </c>
      <c r="AS34" s="107">
        <f t="shared" si="2"/>
        <v>5549.1570000000002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/>
      <c r="E35" s="124"/>
      <c r="F35" s="124"/>
      <c r="G35" s="23"/>
      <c r="H35" s="23"/>
      <c r="I35" s="23"/>
      <c r="J35" s="114">
        <f t="shared" si="0"/>
        <v>0</v>
      </c>
      <c r="K35" s="114">
        <f t="shared" si="0"/>
        <v>0</v>
      </c>
      <c r="L35" s="114">
        <f t="shared" si="0"/>
        <v>0</v>
      </c>
      <c r="M35" s="210"/>
      <c r="N35" s="210"/>
      <c r="O35" s="218"/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2"/>
        <v>0</v>
      </c>
      <c r="AR35" s="45">
        <f t="shared" si="2"/>
        <v>0</v>
      </c>
      <c r="AS35" s="45">
        <f t="shared" si="2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/>
      <c r="E36" s="123"/>
      <c r="F36" s="123"/>
      <c r="G36" s="20"/>
      <c r="H36" s="20"/>
      <c r="I36" s="20"/>
      <c r="J36" s="25">
        <f t="shared" si="0"/>
        <v>0</v>
      </c>
      <c r="K36" s="25">
        <f t="shared" si="0"/>
        <v>0</v>
      </c>
      <c r="L36" s="25">
        <f t="shared" si="0"/>
        <v>0</v>
      </c>
      <c r="M36" s="167">
        <v>47</v>
      </c>
      <c r="N36" s="167">
        <v>33.348999999999997</v>
      </c>
      <c r="O36" s="217">
        <v>5941.2250000000004</v>
      </c>
      <c r="P36" s="167"/>
      <c r="Q36" s="167"/>
      <c r="R36" s="167"/>
      <c r="S36" s="40"/>
      <c r="T36" s="40"/>
      <c r="U36" s="40"/>
      <c r="V36" s="25"/>
      <c r="W36" s="25"/>
      <c r="X36" s="25"/>
      <c r="Y36" s="167">
        <v>5</v>
      </c>
      <c r="Z36" s="167">
        <v>0.316</v>
      </c>
      <c r="AA36" s="107">
        <v>58.32</v>
      </c>
      <c r="AB36" s="302"/>
      <c r="AC36" s="291"/>
      <c r="AD36" s="291"/>
      <c r="AE36" s="302"/>
      <c r="AF36" s="291"/>
      <c r="AG36" s="291"/>
      <c r="AH36" s="302"/>
      <c r="AI36" s="291"/>
      <c r="AJ36" s="291"/>
      <c r="AK36" s="302"/>
      <c r="AL36" s="291"/>
      <c r="AM36" s="291"/>
      <c r="AN36" s="302"/>
      <c r="AO36" s="291"/>
      <c r="AP36" s="291"/>
      <c r="AQ36" s="107">
        <f t="shared" si="2"/>
        <v>52</v>
      </c>
      <c r="AR36" s="107">
        <f t="shared" si="2"/>
        <v>33.664999999999999</v>
      </c>
      <c r="AS36" s="107">
        <f t="shared" si="2"/>
        <v>5999.5450000000001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/>
      <c r="E37" s="124"/>
      <c r="F37" s="124"/>
      <c r="G37" s="23"/>
      <c r="H37" s="23"/>
      <c r="I37" s="23"/>
      <c r="J37" s="114">
        <f t="shared" si="0"/>
        <v>0</v>
      </c>
      <c r="K37" s="114">
        <f t="shared" si="0"/>
        <v>0</v>
      </c>
      <c r="L37" s="114">
        <f t="shared" si="0"/>
        <v>0</v>
      </c>
      <c r="M37" s="210"/>
      <c r="N37" s="210"/>
      <c r="O37" s="216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2"/>
        <v>0</v>
      </c>
      <c r="AR37" s="45">
        <f t="shared" si="2"/>
        <v>0</v>
      </c>
      <c r="AS37" s="45">
        <f t="shared" si="2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20</v>
      </c>
      <c r="E38" s="123">
        <v>2.4893999999999998</v>
      </c>
      <c r="F38" s="166">
        <v>2101.0083078966386</v>
      </c>
      <c r="G38" s="20"/>
      <c r="H38" s="20"/>
      <c r="I38" s="20"/>
      <c r="J38" s="25">
        <f t="shared" si="0"/>
        <v>20</v>
      </c>
      <c r="K38" s="25">
        <f t="shared" si="0"/>
        <v>2.4893999999999998</v>
      </c>
      <c r="L38" s="25">
        <f t="shared" si="0"/>
        <v>2101.0083078966386</v>
      </c>
      <c r="M38" s="167">
        <v>140</v>
      </c>
      <c r="N38" s="167">
        <v>722.79</v>
      </c>
      <c r="O38" s="217">
        <v>70481.37</v>
      </c>
      <c r="P38" s="167"/>
      <c r="Q38" s="167"/>
      <c r="R38" s="167"/>
      <c r="S38" s="40"/>
      <c r="T38" s="40"/>
      <c r="U38" s="40"/>
      <c r="V38" s="25"/>
      <c r="W38" s="25"/>
      <c r="X38" s="25"/>
      <c r="Y38" s="167">
        <v>185</v>
      </c>
      <c r="Z38" s="167">
        <v>1180.1400000000001</v>
      </c>
      <c r="AA38" s="107">
        <v>113531.76</v>
      </c>
      <c r="AB38" s="291">
        <v>145</v>
      </c>
      <c r="AC38" s="291">
        <v>666.18079999999998</v>
      </c>
      <c r="AD38" s="291">
        <v>62097.959000000003</v>
      </c>
      <c r="AE38" s="291">
        <v>40</v>
      </c>
      <c r="AF38" s="291">
        <v>29.139800000000001</v>
      </c>
      <c r="AG38" s="291">
        <v>14148.177</v>
      </c>
      <c r="AH38" s="291">
        <v>13</v>
      </c>
      <c r="AI38" s="291">
        <v>10.4282</v>
      </c>
      <c r="AJ38" s="291">
        <v>5534.1459999999997</v>
      </c>
      <c r="AK38" s="291"/>
      <c r="AL38" s="291"/>
      <c r="AM38" s="291"/>
      <c r="AN38" s="291">
        <v>3</v>
      </c>
      <c r="AO38" s="291">
        <v>3.49E-2</v>
      </c>
      <c r="AP38" s="291">
        <v>30.152999999999999</v>
      </c>
      <c r="AQ38" s="107">
        <f t="shared" si="2"/>
        <v>546</v>
      </c>
      <c r="AR38" s="107">
        <f t="shared" si="2"/>
        <v>2611.2031000000002</v>
      </c>
      <c r="AS38" s="107">
        <f t="shared" si="2"/>
        <v>267924.57330789662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/>
      <c r="E39" s="124"/>
      <c r="F39" s="124"/>
      <c r="G39" s="23"/>
      <c r="H39" s="23"/>
      <c r="I39" s="23"/>
      <c r="J39" s="114">
        <f t="shared" si="0"/>
        <v>0</v>
      </c>
      <c r="K39" s="114">
        <f t="shared" si="0"/>
        <v>0</v>
      </c>
      <c r="L39" s="114">
        <f t="shared" si="0"/>
        <v>0</v>
      </c>
      <c r="M39" s="210"/>
      <c r="N39" s="210"/>
      <c r="O39" s="216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2"/>
        <v>0</v>
      </c>
      <c r="AR39" s="45">
        <f t="shared" si="2"/>
        <v>0</v>
      </c>
      <c r="AS39" s="45">
        <f t="shared" si="2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/>
      <c r="E40" s="123"/>
      <c r="F40" s="123"/>
      <c r="G40" s="20"/>
      <c r="H40" s="20"/>
      <c r="I40" s="20"/>
      <c r="J40" s="25">
        <f t="shared" si="0"/>
        <v>0</v>
      </c>
      <c r="K40" s="25">
        <f t="shared" si="0"/>
        <v>0</v>
      </c>
      <c r="L40" s="25">
        <f t="shared" si="0"/>
        <v>0</v>
      </c>
      <c r="M40" s="167">
        <v>1</v>
      </c>
      <c r="N40" s="167">
        <v>14.4168</v>
      </c>
      <c r="O40" s="217">
        <v>13117.959000000001</v>
      </c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2"/>
        <v>1</v>
      </c>
      <c r="AR40" s="107">
        <f t="shared" si="2"/>
        <v>14.4168</v>
      </c>
      <c r="AS40" s="107">
        <f t="shared" si="2"/>
        <v>13117.959000000001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/>
      <c r="E41" s="124"/>
      <c r="F41" s="124"/>
      <c r="G41" s="23"/>
      <c r="H41" s="23"/>
      <c r="I41" s="23"/>
      <c r="J41" s="114">
        <f t="shared" si="0"/>
        <v>0</v>
      </c>
      <c r="K41" s="114">
        <f t="shared" si="0"/>
        <v>0</v>
      </c>
      <c r="L41" s="114">
        <f t="shared" si="0"/>
        <v>0</v>
      </c>
      <c r="M41" s="210"/>
      <c r="N41" s="210"/>
      <c r="O41" s="216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2"/>
        <v>0</v>
      </c>
      <c r="AR41" s="45">
        <f t="shared" si="2"/>
        <v>0</v>
      </c>
      <c r="AS41" s="45">
        <f t="shared" si="2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/>
      <c r="E42" s="123"/>
      <c r="F42" s="123"/>
      <c r="G42" s="20">
        <v>4</v>
      </c>
      <c r="H42" s="20">
        <v>32.726399999999998</v>
      </c>
      <c r="I42" s="20">
        <v>22124.995999999999</v>
      </c>
      <c r="J42" s="25">
        <f t="shared" si="0"/>
        <v>4</v>
      </c>
      <c r="K42" s="25">
        <f t="shared" si="0"/>
        <v>32.726399999999998</v>
      </c>
      <c r="L42" s="25">
        <f t="shared" si="0"/>
        <v>22124.995999999999</v>
      </c>
      <c r="M42" s="167">
        <v>12</v>
      </c>
      <c r="N42" s="167">
        <v>414.54680000000002</v>
      </c>
      <c r="O42" s="217">
        <v>197305.72500000001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2"/>
        <v>16</v>
      </c>
      <c r="AR42" s="107">
        <f t="shared" si="2"/>
        <v>447.27320000000003</v>
      </c>
      <c r="AS42" s="107">
        <f t="shared" si="2"/>
        <v>219430.72100000002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16</v>
      </c>
      <c r="E43" s="124">
        <v>211.8338</v>
      </c>
      <c r="F43" s="125">
        <v>140909.29583365528</v>
      </c>
      <c r="G43" s="23">
        <v>22</v>
      </c>
      <c r="H43" s="23">
        <v>255.73939999999999</v>
      </c>
      <c r="I43" s="23">
        <v>171554.20300000001</v>
      </c>
      <c r="J43" s="114">
        <f>+D43+G43</f>
        <v>38</v>
      </c>
      <c r="K43" s="114">
        <f>+E43+H43</f>
        <v>467.57319999999999</v>
      </c>
      <c r="L43" s="114">
        <f>+F43+I43</f>
        <v>312463.49883365526</v>
      </c>
      <c r="M43" s="210">
        <v>29</v>
      </c>
      <c r="N43" s="210">
        <v>440.01170000000002</v>
      </c>
      <c r="O43" s="216">
        <v>78763.615000000005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2"/>
        <v>67</v>
      </c>
      <c r="AR43" s="45">
        <f t="shared" si="2"/>
        <v>907.58490000000006</v>
      </c>
      <c r="AS43" s="45">
        <f t="shared" si="2"/>
        <v>391227.11383365525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/>
      <c r="E44" s="123"/>
      <c r="F44" s="123"/>
      <c r="G44" s="20"/>
      <c r="H44" s="20"/>
      <c r="I44" s="20"/>
      <c r="J44" s="25"/>
      <c r="K44" s="25"/>
      <c r="L44" s="25"/>
      <c r="M44" s="167">
        <v>51</v>
      </c>
      <c r="N44" s="167">
        <v>0.95469999999999999</v>
      </c>
      <c r="O44" s="215">
        <v>426.16300000000001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2"/>
        <v>51</v>
      </c>
      <c r="AR44" s="107">
        <f t="shared" si="2"/>
        <v>0.95469999999999999</v>
      </c>
      <c r="AS44" s="107">
        <f t="shared" si="2"/>
        <v>426.16300000000001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/>
      <c r="E45" s="124"/>
      <c r="F45" s="124"/>
      <c r="G45" s="23"/>
      <c r="H45" s="23"/>
      <c r="I45" s="23"/>
      <c r="J45" s="114">
        <f>+D45+G45</f>
        <v>0</v>
      </c>
      <c r="K45" s="114">
        <f>+E45+H45</f>
        <v>0</v>
      </c>
      <c r="L45" s="114">
        <f>+F45+I45</f>
        <v>0</v>
      </c>
      <c r="M45" s="210"/>
      <c r="N45" s="210"/>
      <c r="O45" s="216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2"/>
        <v>0</v>
      </c>
      <c r="AR45" s="45">
        <f t="shared" si="2"/>
        <v>0</v>
      </c>
      <c r="AS45" s="45">
        <f t="shared" si="2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/>
      <c r="E46" s="123"/>
      <c r="F46" s="123"/>
      <c r="G46" s="20"/>
      <c r="H46" s="20"/>
      <c r="I46" s="20"/>
      <c r="J46" s="25">
        <f t="shared" ref="J46:L49" si="3">D46+G46</f>
        <v>0</v>
      </c>
      <c r="K46" s="25">
        <f t="shared" si="3"/>
        <v>0</v>
      </c>
      <c r="L46" s="25">
        <f t="shared" si="3"/>
        <v>0</v>
      </c>
      <c r="M46" s="167"/>
      <c r="N46" s="167"/>
      <c r="O46" s="217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2"/>
        <v>0</v>
      </c>
      <c r="AR46" s="107">
        <f t="shared" si="2"/>
        <v>0</v>
      </c>
      <c r="AS46" s="107">
        <f t="shared" si="2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/>
      <c r="E47" s="124"/>
      <c r="F47" s="124"/>
      <c r="G47" s="23"/>
      <c r="H47" s="23"/>
      <c r="I47" s="23"/>
      <c r="J47" s="114">
        <f t="shared" si="3"/>
        <v>0</v>
      </c>
      <c r="K47" s="114">
        <f t="shared" si="3"/>
        <v>0</v>
      </c>
      <c r="L47" s="114">
        <f t="shared" si="3"/>
        <v>0</v>
      </c>
      <c r="M47" s="210"/>
      <c r="N47" s="210"/>
      <c r="O47" s="216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2"/>
        <v>0</v>
      </c>
      <c r="AR47" s="45">
        <f t="shared" si="2"/>
        <v>0</v>
      </c>
      <c r="AS47" s="45">
        <f t="shared" si="2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/>
      <c r="E48" s="123"/>
      <c r="F48" s="123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67"/>
      <c r="N48" s="167"/>
      <c r="O48" s="217"/>
      <c r="P48" s="167"/>
      <c r="Q48" s="167"/>
      <c r="R48" s="167"/>
      <c r="S48" s="110"/>
      <c r="T48" s="40"/>
      <c r="U48" s="40"/>
      <c r="V48" s="25"/>
      <c r="W48" s="25"/>
      <c r="X48" s="25"/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2"/>
        <v>0</v>
      </c>
      <c r="AR48" s="107">
        <f t="shared" si="2"/>
        <v>0</v>
      </c>
      <c r="AS48" s="107">
        <f t="shared" si="2"/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/>
      <c r="E49" s="124"/>
      <c r="F49" s="124"/>
      <c r="G49" s="23"/>
      <c r="H49" s="23"/>
      <c r="I49" s="23"/>
      <c r="J49" s="114">
        <f t="shared" si="3"/>
        <v>0</v>
      </c>
      <c r="K49" s="114">
        <f t="shared" si="3"/>
        <v>0</v>
      </c>
      <c r="L49" s="114">
        <f t="shared" si="3"/>
        <v>0</v>
      </c>
      <c r="M49" s="210"/>
      <c r="N49" s="210"/>
      <c r="O49" s="216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2"/>
        <v>0</v>
      </c>
      <c r="AR49" s="45">
        <f t="shared" si="2"/>
        <v>0</v>
      </c>
      <c r="AS49" s="45">
        <f t="shared" si="2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/>
      <c r="E50" s="123"/>
      <c r="F50" s="123"/>
      <c r="G50" s="20"/>
      <c r="H50" s="20"/>
      <c r="I50" s="20"/>
      <c r="J50" s="25">
        <f t="shared" ref="J50:L51" si="4">+D50+G50</f>
        <v>0</v>
      </c>
      <c r="K50" s="25">
        <f t="shared" si="4"/>
        <v>0</v>
      </c>
      <c r="L50" s="25">
        <f t="shared" si="4"/>
        <v>0</v>
      </c>
      <c r="M50" s="167"/>
      <c r="N50" s="167"/>
      <c r="O50" s="217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2"/>
        <v>0</v>
      </c>
      <c r="AR50" s="107">
        <f t="shared" si="2"/>
        <v>0</v>
      </c>
      <c r="AS50" s="107">
        <f t="shared" si="2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/>
      <c r="E51" s="124"/>
      <c r="F51" s="124"/>
      <c r="G51" s="23"/>
      <c r="H51" s="23"/>
      <c r="I51" s="23"/>
      <c r="J51" s="114">
        <f t="shared" si="4"/>
        <v>0</v>
      </c>
      <c r="K51" s="114">
        <f t="shared" si="4"/>
        <v>0</v>
      </c>
      <c r="L51" s="114">
        <f t="shared" si="4"/>
        <v>0</v>
      </c>
      <c r="M51" s="210"/>
      <c r="N51" s="210"/>
      <c r="O51" s="216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2"/>
        <v>0</v>
      </c>
      <c r="AR51" s="45">
        <f t="shared" si="2"/>
        <v>0</v>
      </c>
      <c r="AS51" s="45">
        <f t="shared" si="2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/>
      <c r="E52" s="123"/>
      <c r="F52" s="123"/>
      <c r="G52" s="20"/>
      <c r="H52" s="20"/>
      <c r="I52" s="20"/>
      <c r="J52" s="25">
        <f t="shared" ref="J52:L53" si="5">+D52+G52</f>
        <v>0</v>
      </c>
      <c r="K52" s="25">
        <f t="shared" si="5"/>
        <v>0</v>
      </c>
      <c r="L52" s="25">
        <f t="shared" si="5"/>
        <v>0</v>
      </c>
      <c r="M52" s="167"/>
      <c r="N52" s="167"/>
      <c r="O52" s="217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2"/>
        <v>0</v>
      </c>
      <c r="AR52" s="107">
        <f t="shared" si="2"/>
        <v>0</v>
      </c>
      <c r="AS52" s="107">
        <f t="shared" si="2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/>
      <c r="E53" s="124"/>
      <c r="F53" s="125"/>
      <c r="G53" s="23"/>
      <c r="H53" s="23"/>
      <c r="I53" s="23"/>
      <c r="J53" s="114">
        <f t="shared" si="5"/>
        <v>0</v>
      </c>
      <c r="K53" s="114">
        <f t="shared" si="5"/>
        <v>0</v>
      </c>
      <c r="L53" s="114">
        <f t="shared" si="5"/>
        <v>0</v>
      </c>
      <c r="M53" s="210"/>
      <c r="N53" s="210"/>
      <c r="O53" s="218"/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2"/>
        <v>0</v>
      </c>
      <c r="AR53" s="45">
        <f t="shared" si="2"/>
        <v>0</v>
      </c>
      <c r="AS53" s="45">
        <f t="shared" si="2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/>
      <c r="E54" s="123"/>
      <c r="F54" s="123"/>
      <c r="G54" s="20"/>
      <c r="H54" s="20"/>
      <c r="I54" s="20"/>
      <c r="J54" s="25">
        <f t="shared" ref="J54:J60" si="6">+D54+G54</f>
        <v>0</v>
      </c>
      <c r="K54" s="25">
        <f t="shared" ref="K54:K60" si="7">+E54+H54</f>
        <v>0</v>
      </c>
      <c r="L54" s="25">
        <f t="shared" ref="L54:L60" si="8">+F54+I54</f>
        <v>0</v>
      </c>
      <c r="M54" s="167"/>
      <c r="N54" s="167"/>
      <c r="O54" s="215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2</v>
      </c>
      <c r="AL54" s="291">
        <v>5.0500000000000003E-2</v>
      </c>
      <c r="AM54" s="291">
        <v>43.165999999999997</v>
      </c>
      <c r="AN54" s="291">
        <v>15</v>
      </c>
      <c r="AO54" s="291">
        <v>0.82140000000000002</v>
      </c>
      <c r="AP54" s="291">
        <v>836.39700000000005</v>
      </c>
      <c r="AQ54" s="107">
        <f t="shared" si="2"/>
        <v>17</v>
      </c>
      <c r="AR54" s="107">
        <f t="shared" si="2"/>
        <v>0.87190000000000001</v>
      </c>
      <c r="AS54" s="107">
        <f t="shared" si="2"/>
        <v>879.5630000000001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/>
      <c r="E55" s="124"/>
      <c r="F55" s="124"/>
      <c r="G55" s="23"/>
      <c r="H55" s="23"/>
      <c r="I55" s="23"/>
      <c r="J55" s="114">
        <f t="shared" si="6"/>
        <v>0</v>
      </c>
      <c r="K55" s="114">
        <f t="shared" si="7"/>
        <v>0</v>
      </c>
      <c r="L55" s="114">
        <f t="shared" si="8"/>
        <v>0</v>
      </c>
      <c r="M55" s="210"/>
      <c r="N55" s="210"/>
      <c r="O55" s="216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2"/>
        <v>0</v>
      </c>
      <c r="AR55" s="45">
        <f t="shared" si="2"/>
        <v>0</v>
      </c>
      <c r="AS55" s="45">
        <f t="shared" si="2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/>
      <c r="E56" s="123"/>
      <c r="F56" s="123"/>
      <c r="G56" s="20"/>
      <c r="H56" s="20"/>
      <c r="I56" s="20"/>
      <c r="J56" s="25">
        <f t="shared" si="6"/>
        <v>0</v>
      </c>
      <c r="K56" s="25">
        <f t="shared" si="7"/>
        <v>0</v>
      </c>
      <c r="L56" s="25">
        <f t="shared" si="8"/>
        <v>0</v>
      </c>
      <c r="M56" s="167">
        <v>3</v>
      </c>
      <c r="N56" s="167">
        <v>0.75600000000000001</v>
      </c>
      <c r="O56" s="217">
        <v>94.218999999999994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2"/>
        <v>3</v>
      </c>
      <c r="AR56" s="107">
        <f t="shared" si="2"/>
        <v>0.75600000000000001</v>
      </c>
      <c r="AS56" s="107">
        <f t="shared" si="2"/>
        <v>94.218999999999994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/>
      <c r="E57" s="124"/>
      <c r="F57" s="124"/>
      <c r="G57" s="23"/>
      <c r="H57" s="23"/>
      <c r="I57" s="23"/>
      <c r="J57" s="114">
        <f t="shared" si="6"/>
        <v>0</v>
      </c>
      <c r="K57" s="114">
        <f t="shared" si="7"/>
        <v>0</v>
      </c>
      <c r="L57" s="114">
        <f t="shared" si="8"/>
        <v>0</v>
      </c>
      <c r="M57" s="210"/>
      <c r="N57" s="210"/>
      <c r="O57" s="216"/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303"/>
      <c r="AJ57" s="303"/>
      <c r="AK57" s="292"/>
      <c r="AL57" s="292"/>
      <c r="AM57" s="292"/>
      <c r="AN57" s="292"/>
      <c r="AO57" s="292"/>
      <c r="AP57" s="292"/>
      <c r="AQ57" s="45">
        <f t="shared" si="2"/>
        <v>0</v>
      </c>
      <c r="AR57" s="45">
        <f t="shared" si="2"/>
        <v>0</v>
      </c>
      <c r="AS57" s="45">
        <f t="shared" si="2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/>
      <c r="E58" s="131"/>
      <c r="F58" s="129"/>
      <c r="G58" s="182"/>
      <c r="H58" s="182"/>
      <c r="I58" s="182"/>
      <c r="J58" s="25">
        <f t="shared" si="6"/>
        <v>0</v>
      </c>
      <c r="K58" s="25">
        <f t="shared" si="7"/>
        <v>0</v>
      </c>
      <c r="L58" s="25">
        <f t="shared" si="8"/>
        <v>0</v>
      </c>
      <c r="M58" s="211">
        <v>1074</v>
      </c>
      <c r="N58" s="211">
        <v>34.037300000000002</v>
      </c>
      <c r="O58" s="219">
        <v>20867.786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191</v>
      </c>
      <c r="Z58" s="213">
        <v>316.77440000000001</v>
      </c>
      <c r="AA58" s="281">
        <v>241637.80799999999</v>
      </c>
      <c r="AB58" s="293">
        <v>712</v>
      </c>
      <c r="AC58" s="293">
        <v>193.41300000000001</v>
      </c>
      <c r="AD58" s="293">
        <v>98373.448999999993</v>
      </c>
      <c r="AE58" s="293"/>
      <c r="AF58" s="293"/>
      <c r="AG58" s="293"/>
      <c r="AH58" s="298"/>
      <c r="AI58" s="297"/>
      <c r="AJ58" s="297"/>
      <c r="AK58" s="297">
        <v>18</v>
      </c>
      <c r="AL58" s="297">
        <v>0.43140000000000001</v>
      </c>
      <c r="AM58" s="297">
        <v>466.36500000000001</v>
      </c>
      <c r="AN58" s="293">
        <v>19</v>
      </c>
      <c r="AO58" s="293">
        <v>2.8914</v>
      </c>
      <c r="AP58" s="293">
        <v>1708.12</v>
      </c>
      <c r="AQ58" s="107">
        <f t="shared" ref="AQ58:AS71" si="9">SUM(J58,M58,V58,Y58,AB58,AE58,AH58,AK58,AN58)</f>
        <v>2014</v>
      </c>
      <c r="AR58" s="107">
        <f t="shared" si="9"/>
        <v>547.54750000000001</v>
      </c>
      <c r="AS58" s="107">
        <f t="shared" si="9"/>
        <v>363053.52799999993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/>
      <c r="E59" s="123"/>
      <c r="F59" s="130"/>
      <c r="G59" s="20"/>
      <c r="H59" s="184"/>
      <c r="I59" s="20"/>
      <c r="J59" s="94">
        <f t="shared" si="6"/>
        <v>0</v>
      </c>
      <c r="K59" s="94">
        <f t="shared" si="7"/>
        <v>0</v>
      </c>
      <c r="L59" s="94">
        <f t="shared" si="8"/>
        <v>0</v>
      </c>
      <c r="M59" s="167"/>
      <c r="N59" s="212"/>
      <c r="O59" s="217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9"/>
        <v>0</v>
      </c>
      <c r="AR59" s="107">
        <f t="shared" si="9"/>
        <v>0</v>
      </c>
      <c r="AS59" s="107">
        <f t="shared" si="9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/>
      <c r="E60" s="124"/>
      <c r="F60" s="124"/>
      <c r="G60" s="23"/>
      <c r="H60" s="23"/>
      <c r="I60" s="23"/>
      <c r="J60" s="111">
        <f t="shared" si="6"/>
        <v>0</v>
      </c>
      <c r="K60" s="111">
        <f t="shared" si="7"/>
        <v>0</v>
      </c>
      <c r="L60" s="111">
        <f t="shared" si="8"/>
        <v>0</v>
      </c>
      <c r="M60" s="210">
        <v>119</v>
      </c>
      <c r="N60" s="210">
        <v>5.7106000000000003</v>
      </c>
      <c r="O60" s="216">
        <v>4173.674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9"/>
        <v>119</v>
      </c>
      <c r="AR60" s="45">
        <f t="shared" si="9"/>
        <v>5.7106000000000003</v>
      </c>
      <c r="AS60" s="45">
        <f t="shared" si="9"/>
        <v>4173.674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46</v>
      </c>
      <c r="E61" s="131">
        <v>9.5775000000000006</v>
      </c>
      <c r="F61" s="131">
        <v>6710.6169368617484</v>
      </c>
      <c r="G61" s="171">
        <v>37</v>
      </c>
      <c r="H61" s="171">
        <v>42.248100000000001</v>
      </c>
      <c r="I61" s="171">
        <v>28316.059999999998</v>
      </c>
      <c r="J61" s="25">
        <f t="shared" ref="J61:L61" si="10">SUM(J6,J8,J10,J12,J14,J16,J18,J20,J22,J24,J26,J28,J30,J32,J34,J36,J38,J40,J42,J44,J46,J48,J50,J52,J54,J56,J58,)</f>
        <v>83</v>
      </c>
      <c r="K61" s="25">
        <f t="shared" si="10"/>
        <v>51.825599999999994</v>
      </c>
      <c r="L61" s="25">
        <f t="shared" si="10"/>
        <v>35026.676936861746</v>
      </c>
      <c r="M61" s="213">
        <v>1368</v>
      </c>
      <c r="N61" s="213">
        <v>1385.8722</v>
      </c>
      <c r="O61" s="220">
        <v>331089.42700000003</v>
      </c>
      <c r="P61" s="171">
        <v>1273</v>
      </c>
      <c r="Q61" s="171">
        <v>3014.4456</v>
      </c>
      <c r="R61" s="171">
        <v>951133.85100000014</v>
      </c>
      <c r="S61" s="52">
        <f t="shared" ref="S61:U61" si="11">SUM(S6,S8,S10,S12,S14,S16,S18,S20,S22,S24,S26,S28,S30,S32,S34,S36,S38,S40,S42,S44,S46,S48,S50,S52,S54,S56,S58,)</f>
        <v>0</v>
      </c>
      <c r="T61" s="52">
        <f t="shared" si="11"/>
        <v>0</v>
      </c>
      <c r="U61" s="52">
        <f t="shared" si="11"/>
        <v>0</v>
      </c>
      <c r="V61" s="25">
        <v>1273</v>
      </c>
      <c r="W61" s="25">
        <v>3014.4456</v>
      </c>
      <c r="X61" s="25">
        <v>951133.85100000014</v>
      </c>
      <c r="Y61" s="213">
        <v>556</v>
      </c>
      <c r="Z61" s="213">
        <v>2213.8726000000001</v>
      </c>
      <c r="AA61" s="281">
        <v>447974.93700000003</v>
      </c>
      <c r="AB61" s="293">
        <f t="shared" ref="AB61:AD61" si="12">SUM(AB6,AB8,AB10,AB12,AB14,AB16,AB18,AB20,AB22,AB24,AB26,AB28,AB30,AB32,AB34,AB36,AB38,AB40,AB42,AB44,AB46,AB48,AB50,AB52,AB54,AB56,AB58,)</f>
        <v>1244</v>
      </c>
      <c r="AC61" s="293">
        <f t="shared" si="12"/>
        <v>867.23209999999995</v>
      </c>
      <c r="AD61" s="293">
        <f t="shared" si="12"/>
        <v>166696.35399999999</v>
      </c>
      <c r="AE61" s="297">
        <f t="shared" ref="AE61:AP61" si="13">SUM(AE6,AE8,AE10,AE12,AE14,AE16,AE18,AE20,AE22,AE24,AE26,AE28,AE30,AE32,AE34,AE36,AE38,AE40,AE42,AE44,AE46,AE48,AE50,AE52,AE54,AE56,AE58,)</f>
        <v>190</v>
      </c>
      <c r="AF61" s="297">
        <f t="shared" si="13"/>
        <v>34.1828</v>
      </c>
      <c r="AG61" s="297">
        <f t="shared" si="13"/>
        <v>24422.585999999999</v>
      </c>
      <c r="AH61" s="293">
        <f t="shared" si="13"/>
        <v>206</v>
      </c>
      <c r="AI61" s="293">
        <f t="shared" si="13"/>
        <v>54.278099999999995</v>
      </c>
      <c r="AJ61" s="293">
        <f t="shared" si="13"/>
        <v>37427.300999999999</v>
      </c>
      <c r="AK61" s="297">
        <f t="shared" si="13"/>
        <v>145</v>
      </c>
      <c r="AL61" s="297">
        <f t="shared" si="13"/>
        <v>6.0627000000000004</v>
      </c>
      <c r="AM61" s="297">
        <f t="shared" si="13"/>
        <v>7496.4319999999998</v>
      </c>
      <c r="AN61" s="293">
        <f t="shared" si="13"/>
        <v>487</v>
      </c>
      <c r="AO61" s="293">
        <f t="shared" si="13"/>
        <v>55.841959999999993</v>
      </c>
      <c r="AP61" s="293">
        <f t="shared" si="13"/>
        <v>40522.129999999997</v>
      </c>
      <c r="AQ61" s="107">
        <f t="shared" si="9"/>
        <v>5552</v>
      </c>
      <c r="AR61" s="107">
        <f t="shared" si="9"/>
        <v>7683.6136599999991</v>
      </c>
      <c r="AS61" s="107">
        <f t="shared" si="9"/>
        <v>2041789.6949368617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30" t="s">
        <v>64</v>
      </c>
      <c r="E62" s="123" t="s">
        <v>64</v>
      </c>
      <c r="F62" s="123" t="s">
        <v>64</v>
      </c>
      <c r="G62" s="25"/>
      <c r="H62" s="25"/>
      <c r="I62" s="25"/>
      <c r="J62" s="94"/>
      <c r="K62" s="94"/>
      <c r="L62" s="94"/>
      <c r="M62" s="167"/>
      <c r="N62" s="167"/>
      <c r="O62" s="217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9"/>
        <v>0</v>
      </c>
      <c r="AR62" s="107">
        <f t="shared" si="9"/>
        <v>0</v>
      </c>
      <c r="AS62" s="107">
        <f t="shared" si="9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16</v>
      </c>
      <c r="E63" s="124">
        <v>211.8338</v>
      </c>
      <c r="F63" s="124">
        <v>140909.29583365528</v>
      </c>
      <c r="G63" s="23">
        <v>22</v>
      </c>
      <c r="H63" s="23">
        <v>255.73939999999999</v>
      </c>
      <c r="I63" s="23">
        <v>171554.20300000001</v>
      </c>
      <c r="J63" s="111">
        <f t="shared" ref="J63:L63" si="14">SUM(J7,J9,J11,J13,J15,J17,J19,J21,J23,J25,J27,J29,J31,J33,J35,J37,J39,J41,J43,J45,J47,J49,J51,J53,J55,J57,J60,)</f>
        <v>38</v>
      </c>
      <c r="K63" s="111">
        <f t="shared" si="14"/>
        <v>467.57319999999999</v>
      </c>
      <c r="L63" s="111">
        <f t="shared" si="14"/>
        <v>312463.49883365526</v>
      </c>
      <c r="M63" s="210">
        <v>159</v>
      </c>
      <c r="N63" s="210">
        <v>548.02170000000001</v>
      </c>
      <c r="O63" s="216">
        <v>96253.302000000011</v>
      </c>
      <c r="P63" s="23">
        <v>31</v>
      </c>
      <c r="Q63" s="23">
        <v>35.911999999999999</v>
      </c>
      <c r="R63" s="23">
        <v>18026.837</v>
      </c>
      <c r="S63" s="44">
        <f t="shared" ref="S63:U63" si="15">SUM(S7,S9,S11,S13,S15,S17,S19,S21,S23,S25,S27,S29,S31,S33,S35,S37,S39,S41,S43,S45,S47,S49,S51,S53,S55,S57,S60,)</f>
        <v>0</v>
      </c>
      <c r="T63" s="44">
        <f t="shared" si="15"/>
        <v>0</v>
      </c>
      <c r="U63" s="44">
        <f t="shared" si="15"/>
        <v>0</v>
      </c>
      <c r="V63" s="111">
        <v>31</v>
      </c>
      <c r="W63" s="111">
        <v>35.911999999999999</v>
      </c>
      <c r="X63" s="111">
        <v>18026.837</v>
      </c>
      <c r="Y63" s="210">
        <v>0</v>
      </c>
      <c r="Z63" s="210">
        <v>0</v>
      </c>
      <c r="AA63" s="108">
        <v>0</v>
      </c>
      <c r="AB63" s="292">
        <f t="shared" ref="AB63:AD63" si="16">SUM(AB7,AB9,AB11,AB13,AB15,AB17,AB19,AB21,AB23,AB25,AB27,AB29,AB31,AB33,AB35,AB37,AB39,AB41,AB43,AB45,AB47,AB49,AB51,AB53,AB55,AB57,AB60,)</f>
        <v>0</v>
      </c>
      <c r="AC63" s="292">
        <f t="shared" si="16"/>
        <v>0</v>
      </c>
      <c r="AD63" s="292">
        <f t="shared" si="16"/>
        <v>0</v>
      </c>
      <c r="AE63" s="292">
        <f t="shared" ref="AE63:AP63" si="17">SUM(AE7,AE9,AE11,AE13,AE15,AE17,AE19,AE21,AE23,AE25,AE27,AE29,AE31,AE33,AE35,AE37,AE39,AE41,AE43,AE45,AE47,AE49,AE51,AE53,AE55,AE57,AE60,)</f>
        <v>0</v>
      </c>
      <c r="AF63" s="292">
        <f t="shared" si="17"/>
        <v>0</v>
      </c>
      <c r="AG63" s="292">
        <f t="shared" si="17"/>
        <v>0</v>
      </c>
      <c r="AH63" s="292">
        <f t="shared" si="17"/>
        <v>0</v>
      </c>
      <c r="AI63" s="292">
        <f t="shared" si="17"/>
        <v>0</v>
      </c>
      <c r="AJ63" s="292">
        <f t="shared" si="17"/>
        <v>0</v>
      </c>
      <c r="AK63" s="292">
        <f t="shared" si="17"/>
        <v>0</v>
      </c>
      <c r="AL63" s="292">
        <f t="shared" si="17"/>
        <v>0</v>
      </c>
      <c r="AM63" s="292">
        <f t="shared" si="17"/>
        <v>0</v>
      </c>
      <c r="AN63" s="292">
        <f t="shared" si="17"/>
        <v>0</v>
      </c>
      <c r="AO63" s="292">
        <f t="shared" si="17"/>
        <v>0</v>
      </c>
      <c r="AP63" s="292">
        <f t="shared" si="17"/>
        <v>0</v>
      </c>
      <c r="AQ63" s="45">
        <f t="shared" si="9"/>
        <v>228</v>
      </c>
      <c r="AR63" s="45">
        <f t="shared" si="9"/>
        <v>1051.5069000000001</v>
      </c>
      <c r="AS63" s="45">
        <f t="shared" si="9"/>
        <v>426743.63783365529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/>
      <c r="E64" s="123"/>
      <c r="F64" s="123"/>
      <c r="G64" s="20">
        <v>166</v>
      </c>
      <c r="H64" s="20">
        <v>344.2706</v>
      </c>
      <c r="I64" s="20">
        <v>186684.815</v>
      </c>
      <c r="J64" s="25">
        <f t="shared" ref="J64:L67" si="18">+D64+G64</f>
        <v>166</v>
      </c>
      <c r="K64" s="25">
        <f t="shared" si="18"/>
        <v>344.2706</v>
      </c>
      <c r="L64" s="25">
        <f t="shared" si="18"/>
        <v>186684.815</v>
      </c>
      <c r="M64" s="167">
        <v>793</v>
      </c>
      <c r="N64" s="167">
        <v>83.322299999999998</v>
      </c>
      <c r="O64" s="217">
        <v>85052.293000000005</v>
      </c>
      <c r="P64" s="20">
        <v>2107</v>
      </c>
      <c r="Q64" s="20">
        <v>464.52010000000001</v>
      </c>
      <c r="R64" s="20">
        <v>381535.49900000001</v>
      </c>
      <c r="S64" s="110"/>
      <c r="T64" s="40"/>
      <c r="U64" s="40"/>
      <c r="V64" s="25">
        <v>2107</v>
      </c>
      <c r="W64" s="25">
        <v>464.52010000000001</v>
      </c>
      <c r="X64" s="25">
        <v>381535.49900000001</v>
      </c>
      <c r="Y64" s="167">
        <v>23</v>
      </c>
      <c r="Z64" s="167">
        <v>209.76900000000001</v>
      </c>
      <c r="AA64" s="107">
        <v>36102.731</v>
      </c>
      <c r="AB64" s="291">
        <v>3</v>
      </c>
      <c r="AC64" s="291">
        <v>4.8940000000000001</v>
      </c>
      <c r="AD64" s="291">
        <v>1260.4079999999999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9"/>
        <v>3092</v>
      </c>
      <c r="AR64" s="107">
        <f t="shared" si="9"/>
        <v>1106.7760000000001</v>
      </c>
      <c r="AS64" s="107">
        <f t="shared" si="9"/>
        <v>690635.74600000016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284</v>
      </c>
      <c r="E65" s="124">
        <v>43.2301</v>
      </c>
      <c r="F65" s="125">
        <v>46709.768229482972</v>
      </c>
      <c r="G65" s="23">
        <v>56</v>
      </c>
      <c r="H65" s="23">
        <v>440.44979999999998</v>
      </c>
      <c r="I65" s="23">
        <v>184749.76800000001</v>
      </c>
      <c r="J65" s="114">
        <f t="shared" si="18"/>
        <v>340</v>
      </c>
      <c r="K65" s="114">
        <f t="shared" si="18"/>
        <v>483.67989999999998</v>
      </c>
      <c r="L65" s="114">
        <f t="shared" si="18"/>
        <v>231459.53622948297</v>
      </c>
      <c r="M65" s="210">
        <v>35</v>
      </c>
      <c r="N65" s="210">
        <v>4.0217999999999998</v>
      </c>
      <c r="O65" s="218">
        <v>3707.8319999999999</v>
      </c>
      <c r="P65" s="23">
        <v>26</v>
      </c>
      <c r="Q65" s="23">
        <v>9.6019000000000005</v>
      </c>
      <c r="R65" s="23">
        <v>1490.65</v>
      </c>
      <c r="S65" s="41"/>
      <c r="T65" s="41"/>
      <c r="U65" s="41"/>
      <c r="V65" s="114">
        <v>26</v>
      </c>
      <c r="W65" s="114">
        <v>9.6019000000000005</v>
      </c>
      <c r="X65" s="114">
        <v>1490.65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9"/>
        <v>401</v>
      </c>
      <c r="AR65" s="45">
        <f t="shared" si="9"/>
        <v>497.30359999999996</v>
      </c>
      <c r="AS65" s="45">
        <f t="shared" si="9"/>
        <v>236658.01822948296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/>
      <c r="E66" s="123"/>
      <c r="F66" s="123"/>
      <c r="G66" s="172"/>
      <c r="H66" s="172"/>
      <c r="I66" s="190"/>
      <c r="J66" s="25">
        <f t="shared" si="18"/>
        <v>0</v>
      </c>
      <c r="K66" s="25">
        <f t="shared" si="18"/>
        <v>0</v>
      </c>
      <c r="L66" s="25">
        <f t="shared" si="18"/>
        <v>0</v>
      </c>
      <c r="M66" s="167"/>
      <c r="N66" s="167"/>
      <c r="O66" s="217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9"/>
        <v>0</v>
      </c>
      <c r="AR66" s="107">
        <f t="shared" si="9"/>
        <v>0</v>
      </c>
      <c r="AS66" s="107">
        <f t="shared" si="9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/>
      <c r="E67" s="124"/>
      <c r="F67" s="124"/>
      <c r="G67" s="174"/>
      <c r="H67" s="174"/>
      <c r="I67" s="191"/>
      <c r="J67" s="114">
        <f t="shared" si="18"/>
        <v>0</v>
      </c>
      <c r="K67" s="114">
        <f t="shared" si="18"/>
        <v>0</v>
      </c>
      <c r="L67" s="114">
        <f t="shared" si="18"/>
        <v>0</v>
      </c>
      <c r="M67" s="210"/>
      <c r="N67" s="210"/>
      <c r="O67" s="216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9"/>
        <v>0</v>
      </c>
      <c r="AR67" s="45">
        <f t="shared" si="9"/>
        <v>0</v>
      </c>
      <c r="AS67" s="45">
        <f t="shared" si="9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46</v>
      </c>
      <c r="E68" s="20">
        <v>9.5775000000000006</v>
      </c>
      <c r="F68" s="25">
        <v>6710.6169368617484</v>
      </c>
      <c r="G68" s="151">
        <f t="shared" ref="G68:L68" si="19">SUM(G61,G64,G66)</f>
        <v>203</v>
      </c>
      <c r="H68" s="20">
        <f t="shared" si="19"/>
        <v>386.51870000000002</v>
      </c>
      <c r="I68" s="132">
        <f t="shared" si="19"/>
        <v>215000.875</v>
      </c>
      <c r="J68" s="25">
        <f t="shared" si="19"/>
        <v>249</v>
      </c>
      <c r="K68" s="25">
        <f t="shared" si="19"/>
        <v>396.09620000000001</v>
      </c>
      <c r="L68" s="25">
        <f t="shared" si="19"/>
        <v>221711.49193686174</v>
      </c>
      <c r="M68" s="151">
        <f t="shared" ref="M68:O68" si="20">SUM(M61,M64,M66)</f>
        <v>2161</v>
      </c>
      <c r="N68" s="20">
        <f t="shared" si="20"/>
        <v>1469.1945000000001</v>
      </c>
      <c r="O68" s="132">
        <f t="shared" si="20"/>
        <v>416141.72000000003</v>
      </c>
      <c r="P68" s="20">
        <f t="shared" ref="P68:R68" si="21">SUM(P61,P64,P66)</f>
        <v>3380</v>
      </c>
      <c r="Q68" s="20">
        <f t="shared" si="21"/>
        <v>3478.9657000000002</v>
      </c>
      <c r="R68" s="20">
        <f t="shared" si="21"/>
        <v>1332669.3500000001</v>
      </c>
      <c r="S68" s="25">
        <f t="shared" ref="S68:U68" si="22">SUM(S61,S64,S66)</f>
        <v>0</v>
      </c>
      <c r="T68" s="25">
        <f t="shared" si="22"/>
        <v>0</v>
      </c>
      <c r="U68" s="25">
        <f t="shared" si="22"/>
        <v>0</v>
      </c>
      <c r="V68" s="25">
        <f t="shared" ref="V68:X68" si="23">SUM(V61,V64,V66)</f>
        <v>3380</v>
      </c>
      <c r="W68" s="25">
        <f t="shared" si="23"/>
        <v>3478.9657000000002</v>
      </c>
      <c r="X68" s="25">
        <f t="shared" si="23"/>
        <v>1332669.3500000001</v>
      </c>
      <c r="Y68" s="167">
        <f t="shared" ref="Y68:AA68" si="24">SUM(Y61,Y64,Y66)</f>
        <v>579</v>
      </c>
      <c r="Z68" s="167">
        <f t="shared" si="24"/>
        <v>2423.6415999999999</v>
      </c>
      <c r="AA68" s="107">
        <f t="shared" si="24"/>
        <v>484077.66800000006</v>
      </c>
      <c r="AB68" s="291">
        <f t="shared" ref="AB68:AP68" si="25">SUM(AB61,AB64,AB66)</f>
        <v>1247</v>
      </c>
      <c r="AC68" s="291">
        <f t="shared" si="25"/>
        <v>872.12609999999995</v>
      </c>
      <c r="AD68" s="291">
        <f t="shared" si="25"/>
        <v>167956.76199999999</v>
      </c>
      <c r="AE68" s="291">
        <f t="shared" si="25"/>
        <v>190</v>
      </c>
      <c r="AF68" s="291">
        <f t="shared" si="25"/>
        <v>34.1828</v>
      </c>
      <c r="AG68" s="291">
        <f t="shared" si="25"/>
        <v>24422.585999999999</v>
      </c>
      <c r="AH68" s="291">
        <f t="shared" si="25"/>
        <v>206</v>
      </c>
      <c r="AI68" s="291">
        <f t="shared" si="25"/>
        <v>54.278099999999995</v>
      </c>
      <c r="AJ68" s="291">
        <f t="shared" si="25"/>
        <v>37427.300999999999</v>
      </c>
      <c r="AK68" s="291">
        <f t="shared" si="25"/>
        <v>145</v>
      </c>
      <c r="AL68" s="291">
        <f t="shared" si="25"/>
        <v>6.0627000000000004</v>
      </c>
      <c r="AM68" s="291">
        <f t="shared" si="25"/>
        <v>7496.4319999999998</v>
      </c>
      <c r="AN68" s="291">
        <f t="shared" si="25"/>
        <v>487</v>
      </c>
      <c r="AO68" s="291">
        <f t="shared" si="25"/>
        <v>55.841959999999993</v>
      </c>
      <c r="AP68" s="291">
        <f t="shared" si="25"/>
        <v>40522.129999999997</v>
      </c>
      <c r="AQ68" s="107">
        <f t="shared" si="9"/>
        <v>8644</v>
      </c>
      <c r="AR68" s="107">
        <f t="shared" si="9"/>
        <v>8790.3896600000007</v>
      </c>
      <c r="AS68" s="107">
        <f t="shared" si="9"/>
        <v>2732425.440936862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300</v>
      </c>
      <c r="E69" s="23">
        <v>255.06389999999999</v>
      </c>
      <c r="F69" s="24">
        <v>187619.06406313827</v>
      </c>
      <c r="G69" s="23">
        <f t="shared" ref="G69:L69" si="26">SUM(G63,G65,G67)</f>
        <v>78</v>
      </c>
      <c r="H69" s="23">
        <f t="shared" si="26"/>
        <v>696.18920000000003</v>
      </c>
      <c r="I69" s="23">
        <f t="shared" si="26"/>
        <v>356303.97100000002</v>
      </c>
      <c r="J69" s="114">
        <f t="shared" si="26"/>
        <v>378</v>
      </c>
      <c r="K69" s="114">
        <f t="shared" si="26"/>
        <v>951.2530999999999</v>
      </c>
      <c r="L69" s="114">
        <f t="shared" si="26"/>
        <v>543923.03506313823</v>
      </c>
      <c r="M69" s="155">
        <f t="shared" ref="M69:O69" si="27">SUM(M63,M65,M67)</f>
        <v>194</v>
      </c>
      <c r="N69" s="23">
        <f t="shared" si="27"/>
        <v>552.04349999999999</v>
      </c>
      <c r="O69" s="23">
        <f t="shared" si="27"/>
        <v>99961.134000000005</v>
      </c>
      <c r="P69" s="23">
        <f t="shared" ref="P69:R69" si="28">SUM(P63,P65,P67)</f>
        <v>57</v>
      </c>
      <c r="Q69" s="23">
        <f t="shared" si="28"/>
        <v>45.5139</v>
      </c>
      <c r="R69" s="23">
        <f t="shared" si="28"/>
        <v>19517.487000000001</v>
      </c>
      <c r="S69" s="24">
        <f t="shared" ref="S69:U69" si="29">SUM(S63,S65,S67)</f>
        <v>0</v>
      </c>
      <c r="T69" s="24">
        <f t="shared" si="29"/>
        <v>0</v>
      </c>
      <c r="U69" s="24">
        <f t="shared" si="29"/>
        <v>0</v>
      </c>
      <c r="V69" s="114">
        <f t="shared" ref="V69:X69" si="30">SUM(V63,V65,V67)</f>
        <v>57</v>
      </c>
      <c r="W69" s="114">
        <f t="shared" si="30"/>
        <v>45.5139</v>
      </c>
      <c r="X69" s="114">
        <f t="shared" si="30"/>
        <v>19517.487000000001</v>
      </c>
      <c r="Y69" s="210">
        <f t="shared" ref="Y69:AA69" si="31">SUM(Y63,Y65,Y67)</f>
        <v>0</v>
      </c>
      <c r="Z69" s="210">
        <f t="shared" si="31"/>
        <v>0</v>
      </c>
      <c r="AA69" s="108">
        <f t="shared" si="31"/>
        <v>0</v>
      </c>
      <c r="AB69" s="292">
        <f t="shared" ref="AB69:AP69" si="32">SUM(AB63,AB65,AB67)</f>
        <v>0</v>
      </c>
      <c r="AC69" s="292">
        <f t="shared" si="32"/>
        <v>0</v>
      </c>
      <c r="AD69" s="292">
        <f t="shared" si="32"/>
        <v>0</v>
      </c>
      <c r="AE69" s="292">
        <f t="shared" si="32"/>
        <v>0</v>
      </c>
      <c r="AF69" s="292">
        <f t="shared" si="32"/>
        <v>0</v>
      </c>
      <c r="AG69" s="292">
        <f t="shared" si="32"/>
        <v>0</v>
      </c>
      <c r="AH69" s="292">
        <f t="shared" si="32"/>
        <v>0</v>
      </c>
      <c r="AI69" s="292">
        <f t="shared" si="32"/>
        <v>0</v>
      </c>
      <c r="AJ69" s="292">
        <f t="shared" si="32"/>
        <v>0</v>
      </c>
      <c r="AK69" s="292">
        <f t="shared" si="32"/>
        <v>0</v>
      </c>
      <c r="AL69" s="292">
        <f t="shared" si="32"/>
        <v>0</v>
      </c>
      <c r="AM69" s="292">
        <f t="shared" si="32"/>
        <v>0</v>
      </c>
      <c r="AN69" s="292">
        <f t="shared" si="32"/>
        <v>0</v>
      </c>
      <c r="AO69" s="292">
        <f t="shared" si="32"/>
        <v>0</v>
      </c>
      <c r="AP69" s="292">
        <f t="shared" si="32"/>
        <v>0</v>
      </c>
      <c r="AQ69" s="45">
        <f t="shared" si="9"/>
        <v>629</v>
      </c>
      <c r="AR69" s="45">
        <f t="shared" si="9"/>
        <v>1548.8104999999998</v>
      </c>
      <c r="AS69" s="45">
        <f t="shared" si="9"/>
        <v>663401.65606313816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9"/>
        <v>0</v>
      </c>
      <c r="AR70" s="47">
        <f t="shared" si="9"/>
        <v>0</v>
      </c>
      <c r="AS70" s="47">
        <f t="shared" si="9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f t="shared" ref="D71:I71" si="33">D68+D69</f>
        <v>346</v>
      </c>
      <c r="E71" s="36">
        <f t="shared" si="33"/>
        <v>264.64139999999998</v>
      </c>
      <c r="F71" s="37">
        <f t="shared" si="33"/>
        <v>194329.68100000001</v>
      </c>
      <c r="G71" s="36">
        <f t="shared" si="33"/>
        <v>281</v>
      </c>
      <c r="H71" s="36">
        <f t="shared" si="33"/>
        <v>1082.7079000000001</v>
      </c>
      <c r="I71" s="36">
        <f t="shared" si="33"/>
        <v>571304.84600000002</v>
      </c>
      <c r="J71" s="115">
        <f t="shared" ref="J71:L71" si="34">SUM(J68,J69)</f>
        <v>627</v>
      </c>
      <c r="K71" s="115">
        <f t="shared" si="34"/>
        <v>1347.3492999999999</v>
      </c>
      <c r="L71" s="115">
        <f t="shared" si="34"/>
        <v>765634.527</v>
      </c>
      <c r="M71" s="36">
        <f t="shared" ref="M71:R71" si="35">M68+M69</f>
        <v>2355</v>
      </c>
      <c r="N71" s="36">
        <f t="shared" si="35"/>
        <v>2021.2380000000001</v>
      </c>
      <c r="O71" s="36">
        <f t="shared" si="35"/>
        <v>516102.85400000005</v>
      </c>
      <c r="P71" s="36">
        <f t="shared" si="35"/>
        <v>3437</v>
      </c>
      <c r="Q71" s="36">
        <f t="shared" si="35"/>
        <v>3524.4796000000001</v>
      </c>
      <c r="R71" s="36">
        <f t="shared" si="35"/>
        <v>1352186.8370000001</v>
      </c>
      <c r="S71" s="37"/>
      <c r="T71" s="37"/>
      <c r="U71" s="37"/>
      <c r="V71" s="115">
        <f t="shared" ref="V71:X71" si="36">SUM(P71,S71)</f>
        <v>3437</v>
      </c>
      <c r="W71" s="115">
        <f t="shared" si="36"/>
        <v>3524.4796000000001</v>
      </c>
      <c r="X71" s="115">
        <f t="shared" si="36"/>
        <v>1352186.8370000001</v>
      </c>
      <c r="Y71" s="214">
        <f t="shared" ref="Y71:AA71" si="37">Y68+Y69</f>
        <v>579</v>
      </c>
      <c r="Z71" s="36">
        <f t="shared" si="37"/>
        <v>2423.6415999999999</v>
      </c>
      <c r="AA71" s="37">
        <f t="shared" si="37"/>
        <v>484077.66800000006</v>
      </c>
      <c r="AB71" s="294">
        <f t="shared" ref="AB71:AP71" si="38">SUM(AB68,AB69)</f>
        <v>1247</v>
      </c>
      <c r="AC71" s="294">
        <f t="shared" si="38"/>
        <v>872.12609999999995</v>
      </c>
      <c r="AD71" s="294">
        <f t="shared" si="38"/>
        <v>167956.76199999999</v>
      </c>
      <c r="AE71" s="294">
        <f t="shared" si="38"/>
        <v>190</v>
      </c>
      <c r="AF71" s="294">
        <f t="shared" si="38"/>
        <v>34.1828</v>
      </c>
      <c r="AG71" s="294">
        <f t="shared" si="38"/>
        <v>24422.585999999999</v>
      </c>
      <c r="AH71" s="294">
        <f t="shared" si="38"/>
        <v>206</v>
      </c>
      <c r="AI71" s="294">
        <f t="shared" si="38"/>
        <v>54.278099999999995</v>
      </c>
      <c r="AJ71" s="294">
        <f t="shared" si="38"/>
        <v>37427.300999999999</v>
      </c>
      <c r="AK71" s="294">
        <f t="shared" si="38"/>
        <v>145</v>
      </c>
      <c r="AL71" s="294">
        <f t="shared" si="38"/>
        <v>6.0627000000000004</v>
      </c>
      <c r="AM71" s="294">
        <f t="shared" si="38"/>
        <v>7496.4319999999998</v>
      </c>
      <c r="AN71" s="294">
        <f t="shared" si="38"/>
        <v>487</v>
      </c>
      <c r="AO71" s="294">
        <f t="shared" si="38"/>
        <v>55.841959999999993</v>
      </c>
      <c r="AP71" s="294">
        <f t="shared" si="38"/>
        <v>40522.129999999997</v>
      </c>
      <c r="AQ71" s="46">
        <f t="shared" si="9"/>
        <v>9273</v>
      </c>
      <c r="AR71" s="46">
        <f t="shared" si="9"/>
        <v>10339.20016</v>
      </c>
      <c r="AS71" s="46">
        <f t="shared" si="9"/>
        <v>3395827.0970000005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136"/>
      <c r="G72" s="85"/>
      <c r="H72" s="85"/>
      <c r="I72" s="136"/>
      <c r="O72" s="66"/>
      <c r="P72" s="85"/>
      <c r="Q72" s="85"/>
      <c r="R72" s="86"/>
      <c r="X72" s="38" t="s">
        <v>78</v>
      </c>
      <c r="AA72" s="66"/>
      <c r="AU72" s="38" t="s">
        <v>81</v>
      </c>
    </row>
    <row r="73" spans="1:49">
      <c r="D73" s="86"/>
      <c r="E73" s="85"/>
      <c r="F73" s="86"/>
      <c r="G73" s="86"/>
      <c r="H73" s="85"/>
      <c r="I73" s="86"/>
      <c r="M73" s="39"/>
      <c r="O73" s="39"/>
      <c r="P73" s="86"/>
      <c r="Q73" s="85"/>
      <c r="R73" s="86"/>
      <c r="Y73" s="39"/>
      <c r="AA73" s="39"/>
      <c r="AR73" s="39"/>
      <c r="AS73" s="39"/>
    </row>
    <row r="74" spans="1:49">
      <c r="D74" s="86"/>
      <c r="E74" s="85"/>
      <c r="F74" s="86"/>
      <c r="G74" s="86"/>
      <c r="H74" s="85"/>
      <c r="I74" s="86"/>
      <c r="M74" s="39"/>
      <c r="O74" s="39"/>
      <c r="P74" s="39"/>
      <c r="R74" s="39"/>
      <c r="Y74" s="39"/>
      <c r="AA74" s="39"/>
    </row>
    <row r="75" spans="1:49">
      <c r="D75" s="86"/>
      <c r="E75" s="85"/>
      <c r="F75" s="86"/>
      <c r="G75" s="86"/>
      <c r="H75" s="85"/>
      <c r="I75" s="86"/>
      <c r="M75" s="39"/>
      <c r="O75" s="39"/>
      <c r="P75" s="39"/>
      <c r="R75" s="39"/>
      <c r="Y75" s="39"/>
      <c r="AA75" s="39"/>
    </row>
    <row r="76" spans="1:49">
      <c r="D76" s="86"/>
      <c r="E76" s="85"/>
      <c r="F76" s="85"/>
      <c r="G76" s="86"/>
      <c r="H76" s="85"/>
      <c r="I76" s="85"/>
      <c r="M76" s="39"/>
      <c r="P76" s="39"/>
      <c r="Y76" s="39"/>
    </row>
    <row r="77" spans="1:49">
      <c r="D77" s="86"/>
      <c r="E77" s="85"/>
      <c r="F77" s="85"/>
      <c r="G77" s="86"/>
      <c r="H77" s="85"/>
      <c r="I77" s="85"/>
      <c r="M77" s="39"/>
      <c r="P77" s="39"/>
      <c r="Y77" s="39"/>
    </row>
    <row r="78" spans="1:49">
      <c r="D78" s="86"/>
      <c r="E78" s="85"/>
      <c r="F78" s="85"/>
      <c r="G78" s="86"/>
      <c r="H78" s="85"/>
      <c r="I78" s="85"/>
      <c r="M78" s="39"/>
      <c r="P78" s="39"/>
      <c r="Y78" s="39"/>
    </row>
    <row r="79" spans="1:49">
      <c r="D79" s="86"/>
      <c r="E79" s="85"/>
      <c r="F79" s="85"/>
      <c r="G79" s="86"/>
      <c r="H79" s="85"/>
      <c r="I79" s="85"/>
      <c r="M79" s="39"/>
      <c r="P79" s="39"/>
      <c r="Y79" s="39"/>
    </row>
    <row r="80" spans="1:49">
      <c r="D80" s="86"/>
      <c r="E80" s="85"/>
      <c r="F80" s="85"/>
      <c r="G80" s="86"/>
      <c r="H80" s="85"/>
      <c r="I80" s="85"/>
      <c r="M80" s="39"/>
      <c r="P80" s="39"/>
      <c r="Y80" s="39"/>
    </row>
    <row r="81" spans="4:25">
      <c r="D81" s="86"/>
      <c r="E81" s="85"/>
      <c r="F81" s="85"/>
      <c r="G81" s="86"/>
      <c r="H81" s="85"/>
      <c r="I81" s="85"/>
      <c r="M81" s="39"/>
      <c r="P81" s="39"/>
      <c r="Y81" s="39"/>
    </row>
    <row r="82" spans="4:25">
      <c r="D82" s="86"/>
      <c r="E82" s="85"/>
      <c r="F82" s="85"/>
      <c r="G82" s="86"/>
      <c r="H82" s="85"/>
      <c r="I82" s="85"/>
      <c r="M82" s="39"/>
      <c r="P82" s="39"/>
      <c r="Y82" s="39"/>
    </row>
    <row r="83" spans="4:25">
      <c r="D83" s="86"/>
      <c r="E83" s="85"/>
      <c r="F83" s="85"/>
      <c r="G83" s="86"/>
      <c r="H83" s="85"/>
      <c r="I83" s="85"/>
      <c r="M83" s="39"/>
      <c r="P83" s="39"/>
      <c r="Y83" s="39"/>
    </row>
    <row r="84" spans="4:25">
      <c r="D84" s="86"/>
      <c r="E84" s="85"/>
      <c r="F84" s="85"/>
      <c r="G84" s="86"/>
      <c r="H84" s="85"/>
      <c r="I84" s="85"/>
      <c r="M84" s="39"/>
      <c r="P84" s="39"/>
      <c r="Y84" s="39"/>
    </row>
    <row r="85" spans="4:25">
      <c r="D85" s="86"/>
      <c r="E85" s="85"/>
      <c r="F85" s="85"/>
      <c r="G85" s="86"/>
      <c r="H85" s="85"/>
      <c r="I85" s="85"/>
      <c r="M85" s="39"/>
      <c r="P85" s="39"/>
      <c r="Y85" s="39"/>
    </row>
    <row r="86" spans="4:25">
      <c r="D86" s="86"/>
      <c r="E86" s="85"/>
      <c r="F86" s="85"/>
      <c r="G86" s="86"/>
      <c r="H86" s="85"/>
      <c r="I86" s="85"/>
      <c r="M86" s="39"/>
      <c r="P86" s="39"/>
      <c r="Y86" s="39"/>
    </row>
    <row r="87" spans="4:25">
      <c r="D87" s="86"/>
      <c r="E87" s="85"/>
      <c r="F87" s="85"/>
      <c r="G87" s="86"/>
      <c r="H87" s="85"/>
      <c r="I87" s="85"/>
      <c r="M87" s="39"/>
      <c r="P87" s="39"/>
      <c r="Y87" s="39"/>
    </row>
    <row r="88" spans="4:25">
      <c r="D88" s="86"/>
      <c r="E88" s="85"/>
      <c r="F88" s="85"/>
      <c r="G88" s="86"/>
      <c r="H88" s="85"/>
      <c r="I88" s="85"/>
      <c r="M88" s="39"/>
      <c r="P88" s="39"/>
      <c r="Y88" s="39"/>
    </row>
    <row r="89" spans="4:25">
      <c r="D89" s="86"/>
      <c r="E89" s="85"/>
      <c r="F89" s="85"/>
      <c r="G89" s="86"/>
      <c r="H89" s="85"/>
      <c r="I89" s="85"/>
      <c r="M89" s="39"/>
      <c r="P89" s="39"/>
      <c r="Y89" s="39"/>
    </row>
    <row r="90" spans="4:25">
      <c r="D90" s="86"/>
      <c r="E90" s="85"/>
      <c r="F90" s="85"/>
      <c r="G90" s="86"/>
      <c r="H90" s="85"/>
      <c r="I90" s="85"/>
      <c r="M90" s="39"/>
      <c r="P90" s="39"/>
      <c r="Y90" s="39"/>
    </row>
    <row r="91" spans="4:25">
      <c r="D91" s="86"/>
      <c r="E91" s="85"/>
      <c r="F91" s="85"/>
      <c r="G91" s="86"/>
      <c r="H91" s="85"/>
      <c r="I91" s="85"/>
      <c r="M91" s="39"/>
      <c r="P91" s="39"/>
      <c r="Y91" s="39"/>
    </row>
    <row r="92" spans="4:25">
      <c r="D92" s="86"/>
      <c r="E92" s="85"/>
      <c r="F92" s="85"/>
      <c r="G92" s="86"/>
      <c r="H92" s="85"/>
      <c r="I92" s="85"/>
      <c r="M92" s="39"/>
      <c r="P92" s="39"/>
      <c r="Y92" s="39"/>
    </row>
    <row r="93" spans="4:25">
      <c r="D93" s="86"/>
      <c r="E93" s="85"/>
      <c r="F93" s="85"/>
      <c r="G93" s="86"/>
      <c r="H93" s="85"/>
      <c r="I93" s="85"/>
      <c r="M93" s="39"/>
      <c r="P93" s="39"/>
      <c r="Y93" s="39"/>
    </row>
    <row r="94" spans="4:25">
      <c r="D94" s="86"/>
      <c r="E94" s="85"/>
      <c r="F94" s="85"/>
      <c r="G94" s="86"/>
      <c r="H94" s="85"/>
      <c r="I94" s="85"/>
      <c r="M94" s="39"/>
      <c r="P94" s="39"/>
      <c r="Y94" s="39"/>
    </row>
    <row r="95" spans="4:25">
      <c r="D95" s="86"/>
      <c r="E95" s="85"/>
      <c r="F95" s="85"/>
      <c r="G95" s="86"/>
      <c r="H95" s="85"/>
      <c r="I95" s="85"/>
      <c r="M95" s="39"/>
      <c r="P95" s="39"/>
      <c r="Y95" s="39"/>
    </row>
    <row r="96" spans="4:25">
      <c r="D96" s="39"/>
      <c r="G96" s="39"/>
      <c r="M96" s="39"/>
      <c r="P96" s="39"/>
      <c r="Y96" s="39"/>
    </row>
    <row r="97" spans="4:25">
      <c r="D97" s="39"/>
      <c r="G97" s="39"/>
      <c r="M97" s="39"/>
      <c r="P97" s="39"/>
      <c r="Y97" s="39"/>
    </row>
    <row r="98" spans="4:25">
      <c r="D98" s="39"/>
      <c r="G98" s="39"/>
      <c r="M98" s="39"/>
      <c r="P98" s="39"/>
      <c r="Y98" s="39"/>
    </row>
    <row r="99" spans="4:25">
      <c r="D99" s="39"/>
      <c r="G99" s="39"/>
      <c r="M99" s="39"/>
      <c r="P99" s="39"/>
      <c r="Y99" s="39"/>
    </row>
    <row r="100" spans="4:25">
      <c r="D100" s="39"/>
      <c r="G100" s="39"/>
      <c r="M100" s="39"/>
      <c r="P100" s="39"/>
      <c r="Y100" s="39"/>
    </row>
    <row r="101" spans="4:25">
      <c r="D101" s="39"/>
      <c r="G101" s="39"/>
      <c r="M101" s="39"/>
      <c r="P101" s="39"/>
      <c r="Y101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view="pageBreakPreview" zoomScale="50" zoomScaleNormal="50" zoomScaleSheetLayoutView="50" workbookViewId="0">
      <pane xSplit="3" ySplit="5" topLeftCell="AM66" activePane="bottomRight" state="frozen"/>
      <selection pane="topRight" activeCell="D1" sqref="D1"/>
      <selection pane="bottomLeft" activeCell="A6" sqref="A6"/>
      <selection pane="bottomRight" activeCell="J8" sqref="J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5月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135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63"/>
      <c r="H6" s="63"/>
      <c r="I6" s="192"/>
      <c r="J6" s="25">
        <v>0</v>
      </c>
      <c r="K6" s="25">
        <v>0</v>
      </c>
      <c r="L6" s="25">
        <v>0</v>
      </c>
      <c r="M6" s="221"/>
      <c r="N6" s="63"/>
      <c r="O6" s="222"/>
      <c r="P6" s="167">
        <v>4</v>
      </c>
      <c r="Q6" s="167">
        <v>267.81299999999999</v>
      </c>
      <c r="R6" s="167">
        <v>77708.53</v>
      </c>
      <c r="S6" s="25"/>
      <c r="T6" s="25"/>
      <c r="U6" s="25"/>
      <c r="V6" s="25">
        <v>4</v>
      </c>
      <c r="W6" s="25">
        <v>267.81299999999999</v>
      </c>
      <c r="X6" s="25">
        <v>77708.53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4</v>
      </c>
      <c r="AR6" s="107">
        <f t="shared" ref="AR6:AS21" si="0">SUM(K6,N6,W6,Z6,AC6,AF6,AI6,AL6,AO6)</f>
        <v>267.81299999999999</v>
      </c>
      <c r="AS6" s="107">
        <f t="shared" si="0"/>
        <v>77708.53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3</v>
      </c>
      <c r="E7" s="124">
        <v>134.51900000000001</v>
      </c>
      <c r="F7" s="125">
        <v>135836.14609271186</v>
      </c>
      <c r="G7" s="124">
        <v>4</v>
      </c>
      <c r="H7" s="124">
        <v>190.416</v>
      </c>
      <c r="I7" s="193">
        <v>217454.25700000001</v>
      </c>
      <c r="J7" s="114">
        <v>7</v>
      </c>
      <c r="K7" s="114">
        <v>324.935</v>
      </c>
      <c r="L7" s="114">
        <v>353290.40309271187</v>
      </c>
      <c r="M7" s="223">
        <v>12</v>
      </c>
      <c r="N7" s="64">
        <v>883.625</v>
      </c>
      <c r="O7" s="224">
        <v>311172.34399999998</v>
      </c>
      <c r="P7" s="210">
        <v>21</v>
      </c>
      <c r="Q7" s="210">
        <v>993.67</v>
      </c>
      <c r="R7" s="210">
        <v>291548.77399999998</v>
      </c>
      <c r="S7" s="24"/>
      <c r="T7" s="24"/>
      <c r="U7" s="24"/>
      <c r="V7" s="114">
        <v>21</v>
      </c>
      <c r="W7" s="114">
        <v>993.67</v>
      </c>
      <c r="X7" s="114">
        <v>291548.77399999998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40</v>
      </c>
      <c r="AR7" s="45">
        <f>SUM(K7,N7,W7,Z7,AC7,AF7,AI7,AL7,AO7)</f>
        <v>2202.23</v>
      </c>
      <c r="AS7" s="45">
        <f t="shared" si="0"/>
        <v>956011.52109271183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123"/>
      <c r="H8" s="123"/>
      <c r="I8" s="194"/>
      <c r="J8" s="25">
        <v>0</v>
      </c>
      <c r="K8" s="25">
        <v>0</v>
      </c>
      <c r="L8" s="25">
        <v>0</v>
      </c>
      <c r="M8" s="221"/>
      <c r="N8" s="63"/>
      <c r="O8" s="225"/>
      <c r="P8" s="167"/>
      <c r="Q8" s="167"/>
      <c r="R8" s="167"/>
      <c r="S8" s="25"/>
      <c r="T8" s="25"/>
      <c r="U8" s="25"/>
      <c r="V8" s="25"/>
      <c r="W8" s="25"/>
      <c r="X8" s="25"/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1">SUM(J8,M8,V8,Y8,AB8,AE8,AH8,AK8,AN8)</f>
        <v>0</v>
      </c>
      <c r="AR8" s="107">
        <f t="shared" si="1"/>
        <v>0</v>
      </c>
      <c r="AS8" s="107">
        <f t="shared" si="0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 t="s">
        <v>64</v>
      </c>
      <c r="E9" s="124" t="s">
        <v>64</v>
      </c>
      <c r="F9" s="124" t="s">
        <v>64</v>
      </c>
      <c r="G9" s="124"/>
      <c r="H9" s="124"/>
      <c r="I9" s="193"/>
      <c r="J9" s="114">
        <v>0</v>
      </c>
      <c r="K9" s="114">
        <v>0</v>
      </c>
      <c r="L9" s="114">
        <v>0</v>
      </c>
      <c r="M9" s="223">
        <v>6</v>
      </c>
      <c r="N9" s="64">
        <v>384.51100000000002</v>
      </c>
      <c r="O9" s="224">
        <v>32931.1</v>
      </c>
      <c r="P9" s="210">
        <v>17</v>
      </c>
      <c r="Q9" s="210">
        <v>1174.415</v>
      </c>
      <c r="R9" s="210">
        <v>68157.103000000003</v>
      </c>
      <c r="S9" s="24"/>
      <c r="T9" s="24"/>
      <c r="U9" s="24"/>
      <c r="V9" s="114">
        <v>17</v>
      </c>
      <c r="W9" s="114">
        <v>1174.415</v>
      </c>
      <c r="X9" s="114">
        <v>68157.103000000003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1"/>
        <v>23</v>
      </c>
      <c r="AR9" s="45">
        <f t="shared" si="1"/>
        <v>1558.9259999999999</v>
      </c>
      <c r="AS9" s="45">
        <f t="shared" si="0"/>
        <v>101088.20300000001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123"/>
      <c r="H10" s="123"/>
      <c r="I10" s="194"/>
      <c r="J10" s="25">
        <v>0</v>
      </c>
      <c r="K10" s="25">
        <v>0</v>
      </c>
      <c r="L10" s="25">
        <v>0</v>
      </c>
      <c r="M10" s="221"/>
      <c r="N10" s="63"/>
      <c r="O10" s="226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124"/>
      <c r="H11" s="124"/>
      <c r="I11" s="193"/>
      <c r="J11" s="114">
        <v>0</v>
      </c>
      <c r="K11" s="114">
        <v>0</v>
      </c>
      <c r="L11" s="114">
        <v>0</v>
      </c>
      <c r="M11" s="223"/>
      <c r="N11" s="64"/>
      <c r="O11" s="227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123"/>
      <c r="H12" s="123"/>
      <c r="I12" s="194"/>
      <c r="J12" s="25">
        <v>0</v>
      </c>
      <c r="K12" s="25">
        <v>0</v>
      </c>
      <c r="L12" s="25">
        <v>0</v>
      </c>
      <c r="M12" s="221"/>
      <c r="N12" s="228"/>
      <c r="O12" s="229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124"/>
      <c r="H13" s="124"/>
      <c r="I13" s="193"/>
      <c r="J13" s="114">
        <v>0</v>
      </c>
      <c r="K13" s="114">
        <v>0</v>
      </c>
      <c r="L13" s="114">
        <v>0</v>
      </c>
      <c r="M13" s="223"/>
      <c r="N13" s="64"/>
      <c r="O13" s="227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123"/>
      <c r="H14" s="123"/>
      <c r="I14" s="194"/>
      <c r="J14" s="25">
        <v>0</v>
      </c>
      <c r="K14" s="25">
        <v>0</v>
      </c>
      <c r="L14" s="25">
        <v>0</v>
      </c>
      <c r="M14" s="221"/>
      <c r="N14" s="63"/>
      <c r="O14" s="230"/>
      <c r="P14" s="167">
        <v>157</v>
      </c>
      <c r="Q14" s="167">
        <v>1225.3468</v>
      </c>
      <c r="R14" s="167">
        <v>288234.02500000002</v>
      </c>
      <c r="S14" s="40"/>
      <c r="T14" s="40"/>
      <c r="U14" s="40"/>
      <c r="V14" s="25">
        <v>157</v>
      </c>
      <c r="W14" s="25">
        <v>1225.3468</v>
      </c>
      <c r="X14" s="25">
        <v>288234.02500000002</v>
      </c>
      <c r="Y14" s="167">
        <v>28</v>
      </c>
      <c r="Z14" s="167">
        <v>192.18430000000001</v>
      </c>
      <c r="AA14" s="107">
        <v>11254.13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1"/>
        <v>185</v>
      </c>
      <c r="AR14" s="107">
        <f t="shared" si="1"/>
        <v>1417.5311000000002</v>
      </c>
      <c r="AS14" s="107">
        <f t="shared" si="0"/>
        <v>299488.15500000003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124"/>
      <c r="H15" s="124"/>
      <c r="I15" s="193"/>
      <c r="J15" s="114">
        <v>0</v>
      </c>
      <c r="K15" s="114">
        <v>0</v>
      </c>
      <c r="L15" s="114">
        <v>0</v>
      </c>
      <c r="M15" s="223"/>
      <c r="N15" s="64"/>
      <c r="O15" s="224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8</v>
      </c>
      <c r="E16" s="123">
        <v>4.4626999999999999</v>
      </c>
      <c r="F16" s="123">
        <v>2176.8976686650649</v>
      </c>
      <c r="G16" s="123">
        <v>13</v>
      </c>
      <c r="H16" s="123">
        <v>7.569</v>
      </c>
      <c r="I16" s="194">
        <v>2963.0149999999999</v>
      </c>
      <c r="J16" s="25">
        <v>21</v>
      </c>
      <c r="K16" s="25">
        <v>12.031700000000001</v>
      </c>
      <c r="L16" s="25">
        <v>5139.9126686650652</v>
      </c>
      <c r="M16" s="221"/>
      <c r="N16" s="63"/>
      <c r="O16" s="225"/>
      <c r="P16" s="167">
        <v>251</v>
      </c>
      <c r="Q16" s="167">
        <v>568.87750000000005</v>
      </c>
      <c r="R16" s="167">
        <v>100751.909</v>
      </c>
      <c r="S16" s="40"/>
      <c r="T16" s="40"/>
      <c r="U16" s="40"/>
      <c r="V16" s="25">
        <v>251</v>
      </c>
      <c r="W16" s="25">
        <v>568.87750000000005</v>
      </c>
      <c r="X16" s="25">
        <v>100751.909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42</v>
      </c>
      <c r="AI16" s="291">
        <v>39.086399999999998</v>
      </c>
      <c r="AJ16" s="291">
        <v>13138.989</v>
      </c>
      <c r="AK16" s="291"/>
      <c r="AL16" s="291"/>
      <c r="AM16" s="291"/>
      <c r="AN16" s="291"/>
      <c r="AO16" s="291"/>
      <c r="AP16" s="291"/>
      <c r="AQ16" s="107">
        <f t="shared" si="1"/>
        <v>314</v>
      </c>
      <c r="AR16" s="107">
        <f t="shared" si="1"/>
        <v>619.99560000000008</v>
      </c>
      <c r="AS16" s="107">
        <f t="shared" si="0"/>
        <v>119030.81066866507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124"/>
      <c r="H17" s="124"/>
      <c r="I17" s="193"/>
      <c r="J17" s="114">
        <v>0</v>
      </c>
      <c r="K17" s="114">
        <v>0</v>
      </c>
      <c r="L17" s="114">
        <v>0</v>
      </c>
      <c r="M17" s="223"/>
      <c r="N17" s="64"/>
      <c r="O17" s="224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123"/>
      <c r="H18" s="123"/>
      <c r="I18" s="194"/>
      <c r="J18" s="25">
        <v>0</v>
      </c>
      <c r="K18" s="25">
        <v>0</v>
      </c>
      <c r="L18" s="25">
        <v>0</v>
      </c>
      <c r="M18" s="221"/>
      <c r="N18" s="63"/>
      <c r="O18" s="225"/>
      <c r="P18" s="167">
        <v>176</v>
      </c>
      <c r="Q18" s="167">
        <v>274.32299999999998</v>
      </c>
      <c r="R18" s="167">
        <v>63239.798000000003</v>
      </c>
      <c r="S18" s="109"/>
      <c r="T18" s="40"/>
      <c r="U18" s="40"/>
      <c r="V18" s="25">
        <v>176</v>
      </c>
      <c r="W18" s="25">
        <v>274.32299999999998</v>
      </c>
      <c r="X18" s="25">
        <v>63239.798000000003</v>
      </c>
      <c r="Y18" s="167"/>
      <c r="Z18" s="167"/>
      <c r="AA18" s="107"/>
      <c r="AB18" s="291"/>
      <c r="AC18" s="291"/>
      <c r="AD18" s="291"/>
      <c r="AE18" s="291">
        <v>181</v>
      </c>
      <c r="AF18" s="291">
        <v>6.7308199999999996</v>
      </c>
      <c r="AG18" s="291">
        <v>11745.109</v>
      </c>
      <c r="AH18" s="291">
        <v>27</v>
      </c>
      <c r="AI18" s="291">
        <v>1.3092999999999999</v>
      </c>
      <c r="AJ18" s="291">
        <v>2461.893</v>
      </c>
      <c r="AK18" s="291"/>
      <c r="AL18" s="291"/>
      <c r="AM18" s="291"/>
      <c r="AN18" s="291"/>
      <c r="AO18" s="291"/>
      <c r="AP18" s="291"/>
      <c r="AQ18" s="107">
        <f t="shared" si="1"/>
        <v>384</v>
      </c>
      <c r="AR18" s="107">
        <f t="shared" si="1"/>
        <v>282.36311999999998</v>
      </c>
      <c r="AS18" s="107">
        <f t="shared" si="0"/>
        <v>77446.8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124"/>
      <c r="H19" s="124"/>
      <c r="I19" s="193"/>
      <c r="J19" s="114">
        <v>0</v>
      </c>
      <c r="K19" s="114">
        <v>0</v>
      </c>
      <c r="L19" s="114">
        <v>0</v>
      </c>
      <c r="M19" s="223"/>
      <c r="N19" s="64"/>
      <c r="O19" s="224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123"/>
      <c r="H20" s="123"/>
      <c r="I20" s="194"/>
      <c r="J20" s="25">
        <v>0</v>
      </c>
      <c r="K20" s="25">
        <v>0</v>
      </c>
      <c r="L20" s="25">
        <v>0</v>
      </c>
      <c r="M20" s="221"/>
      <c r="N20" s="63"/>
      <c r="O20" s="225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124"/>
      <c r="H21" s="124"/>
      <c r="I21" s="193"/>
      <c r="J21" s="114">
        <v>0</v>
      </c>
      <c r="K21" s="114">
        <v>0</v>
      </c>
      <c r="L21" s="114">
        <v>0</v>
      </c>
      <c r="M21" s="223"/>
      <c r="N21" s="64"/>
      <c r="O21" s="224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1"/>
        <v>0</v>
      </c>
      <c r="AR21" s="45">
        <f t="shared" si="1"/>
        <v>0</v>
      </c>
      <c r="AS21" s="45">
        <f t="shared" si="0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123"/>
      <c r="H22" s="123"/>
      <c r="I22" s="194"/>
      <c r="J22" s="25">
        <v>0</v>
      </c>
      <c r="K22" s="25">
        <v>0</v>
      </c>
      <c r="L22" s="25">
        <v>0</v>
      </c>
      <c r="M22" s="221">
        <v>57</v>
      </c>
      <c r="N22" s="63">
        <v>48.1995</v>
      </c>
      <c r="O22" s="225">
        <v>8554.2749999999996</v>
      </c>
      <c r="P22" s="167">
        <v>626</v>
      </c>
      <c r="Q22" s="167">
        <v>1102.95</v>
      </c>
      <c r="R22" s="167">
        <v>277148.09700000001</v>
      </c>
      <c r="S22" s="40"/>
      <c r="T22" s="40"/>
      <c r="U22" s="40"/>
      <c r="V22" s="25">
        <v>626</v>
      </c>
      <c r="W22" s="25">
        <v>1102.95</v>
      </c>
      <c r="X22" s="25">
        <v>277148.09700000001</v>
      </c>
      <c r="Y22" s="167">
        <v>75</v>
      </c>
      <c r="Z22" s="167">
        <v>136.512</v>
      </c>
      <c r="AA22" s="107">
        <v>36506.51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1"/>
        <v>758</v>
      </c>
      <c r="AR22" s="107">
        <f t="shared" si="1"/>
        <v>1287.6614999999999</v>
      </c>
      <c r="AS22" s="107">
        <f t="shared" si="1"/>
        <v>322208.88200000004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124"/>
      <c r="H23" s="124"/>
      <c r="I23" s="193"/>
      <c r="J23" s="114">
        <v>0</v>
      </c>
      <c r="K23" s="114">
        <v>0</v>
      </c>
      <c r="L23" s="114">
        <v>0</v>
      </c>
      <c r="M23" s="223">
        <v>2</v>
      </c>
      <c r="N23" s="64">
        <v>2.6360000000000001</v>
      </c>
      <c r="O23" s="224">
        <v>469.73500000000001</v>
      </c>
      <c r="P23" s="210">
        <v>74</v>
      </c>
      <c r="Q23" s="210">
        <v>129.995</v>
      </c>
      <c r="R23" s="210">
        <v>33251.99</v>
      </c>
      <c r="S23" s="41"/>
      <c r="T23" s="41"/>
      <c r="U23" s="41"/>
      <c r="V23" s="114">
        <v>74</v>
      </c>
      <c r="W23" s="114">
        <v>129.995</v>
      </c>
      <c r="X23" s="114">
        <v>33251.99</v>
      </c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1"/>
        <v>76</v>
      </c>
      <c r="AR23" s="45">
        <f t="shared" si="1"/>
        <v>132.631</v>
      </c>
      <c r="AS23" s="45">
        <f t="shared" si="1"/>
        <v>33721.724999999999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123"/>
      <c r="H24" s="123"/>
      <c r="I24" s="194"/>
      <c r="J24" s="25">
        <v>0</v>
      </c>
      <c r="K24" s="25">
        <v>0</v>
      </c>
      <c r="L24" s="25">
        <v>0</v>
      </c>
      <c r="M24" s="221">
        <v>21</v>
      </c>
      <c r="N24" s="63">
        <v>173.76400000000001</v>
      </c>
      <c r="O24" s="225">
        <v>31356.712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1"/>
        <v>21</v>
      </c>
      <c r="AR24" s="107">
        <f t="shared" si="1"/>
        <v>173.76400000000001</v>
      </c>
      <c r="AS24" s="107">
        <f t="shared" si="1"/>
        <v>31356.712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124"/>
      <c r="H25" s="124"/>
      <c r="I25" s="193"/>
      <c r="J25" s="114">
        <v>0</v>
      </c>
      <c r="K25" s="114">
        <v>0</v>
      </c>
      <c r="L25" s="114">
        <v>0</v>
      </c>
      <c r="M25" s="223">
        <v>19</v>
      </c>
      <c r="N25" s="64">
        <v>187.1455</v>
      </c>
      <c r="O25" s="224">
        <v>28873.373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1"/>
        <v>19</v>
      </c>
      <c r="AR25" s="45">
        <f t="shared" si="1"/>
        <v>187.1455</v>
      </c>
      <c r="AS25" s="45">
        <f t="shared" si="1"/>
        <v>28873.373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123"/>
      <c r="H26" s="123"/>
      <c r="I26" s="194"/>
      <c r="J26" s="25">
        <v>0</v>
      </c>
      <c r="K26" s="25">
        <v>0</v>
      </c>
      <c r="L26" s="25">
        <v>0</v>
      </c>
      <c r="M26" s="221"/>
      <c r="N26" s="63"/>
      <c r="O26" s="225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124"/>
      <c r="H27" s="124"/>
      <c r="I27" s="193"/>
      <c r="J27" s="114">
        <v>0</v>
      </c>
      <c r="K27" s="114">
        <v>0</v>
      </c>
      <c r="L27" s="114">
        <v>0</v>
      </c>
      <c r="M27" s="223"/>
      <c r="N27" s="64"/>
      <c r="O27" s="224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123"/>
      <c r="H28" s="123"/>
      <c r="I28" s="194"/>
      <c r="J28" s="25">
        <v>0</v>
      </c>
      <c r="K28" s="25">
        <v>0</v>
      </c>
      <c r="L28" s="25">
        <v>0</v>
      </c>
      <c r="M28" s="221"/>
      <c r="N28" s="63"/>
      <c r="O28" s="225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124"/>
      <c r="H29" s="124"/>
      <c r="I29" s="193"/>
      <c r="J29" s="114">
        <v>0</v>
      </c>
      <c r="K29" s="114">
        <v>0</v>
      </c>
      <c r="L29" s="114">
        <v>0</v>
      </c>
      <c r="M29" s="223"/>
      <c r="N29" s="64"/>
      <c r="O29" s="224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46</v>
      </c>
      <c r="E30" s="123">
        <v>16.827999999999999</v>
      </c>
      <c r="F30" s="165">
        <v>9874.1364685861463</v>
      </c>
      <c r="G30" s="123">
        <v>62</v>
      </c>
      <c r="H30" s="123">
        <v>16.449300000000001</v>
      </c>
      <c r="I30" s="194">
        <v>9855.9660000000003</v>
      </c>
      <c r="J30" s="25">
        <v>108</v>
      </c>
      <c r="K30" s="25">
        <v>33.277299999999997</v>
      </c>
      <c r="L30" s="25">
        <v>19730.102468586148</v>
      </c>
      <c r="M30" s="221"/>
      <c r="N30" s="63"/>
      <c r="O30" s="225"/>
      <c r="P30" s="167"/>
      <c r="Q30" s="167"/>
      <c r="R30" s="167"/>
      <c r="S30" s="109"/>
      <c r="T30" s="40"/>
      <c r="U30" s="40"/>
      <c r="V30" s="25"/>
      <c r="W30" s="25"/>
      <c r="X30" s="25"/>
      <c r="Y30" s="167">
        <v>61</v>
      </c>
      <c r="Z30" s="167">
        <v>1.1732</v>
      </c>
      <c r="AA30" s="107">
        <v>671.73800000000006</v>
      </c>
      <c r="AB30" s="291">
        <v>631</v>
      </c>
      <c r="AC30" s="291">
        <v>11.2156</v>
      </c>
      <c r="AD30" s="291">
        <v>5577.0389999999998</v>
      </c>
      <c r="AE30" s="291"/>
      <c r="AF30" s="291"/>
      <c r="AG30" s="291"/>
      <c r="AH30" s="291">
        <v>191</v>
      </c>
      <c r="AI30" s="291">
        <v>88.532399999999996</v>
      </c>
      <c r="AJ30" s="291">
        <v>47022.834999999999</v>
      </c>
      <c r="AK30" s="291">
        <v>206</v>
      </c>
      <c r="AL30" s="291">
        <v>13.137</v>
      </c>
      <c r="AM30" s="291">
        <v>6936.8630000000003</v>
      </c>
      <c r="AN30" s="291">
        <v>599</v>
      </c>
      <c r="AO30" s="291">
        <v>83.008600000000001</v>
      </c>
      <c r="AP30" s="291">
        <v>59952.936000000002</v>
      </c>
      <c r="AQ30" s="107">
        <f t="shared" si="1"/>
        <v>1796</v>
      </c>
      <c r="AR30" s="107">
        <f t="shared" si="1"/>
        <v>230.3441</v>
      </c>
      <c r="AS30" s="107">
        <f t="shared" si="1"/>
        <v>139891.51346858614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124"/>
      <c r="H31" s="124"/>
      <c r="I31" s="193"/>
      <c r="J31" s="114">
        <v>0</v>
      </c>
      <c r="K31" s="114">
        <v>0</v>
      </c>
      <c r="L31" s="114">
        <v>0</v>
      </c>
      <c r="M31" s="223"/>
      <c r="N31" s="64"/>
      <c r="O31" s="224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123"/>
      <c r="H32" s="123"/>
      <c r="I32" s="194"/>
      <c r="J32" s="25">
        <v>0</v>
      </c>
      <c r="K32" s="25">
        <v>0</v>
      </c>
      <c r="L32" s="25">
        <v>0</v>
      </c>
      <c r="M32" s="221">
        <v>82</v>
      </c>
      <c r="N32" s="63">
        <v>50.485399999999998</v>
      </c>
      <c r="O32" s="225">
        <v>16443.587</v>
      </c>
      <c r="P32" s="167">
        <v>233</v>
      </c>
      <c r="Q32" s="167">
        <v>3428.3155999999999</v>
      </c>
      <c r="R32" s="167">
        <v>349682.054</v>
      </c>
      <c r="S32" s="40"/>
      <c r="T32" s="40"/>
      <c r="U32" s="40"/>
      <c r="V32" s="25">
        <v>233</v>
      </c>
      <c r="W32" s="25">
        <v>3428.3155999999999</v>
      </c>
      <c r="X32" s="25">
        <v>349682.054</v>
      </c>
      <c r="Y32" s="167">
        <v>96</v>
      </c>
      <c r="Z32" s="167">
        <v>1247.1277</v>
      </c>
      <c r="AA32" s="107">
        <v>90382.876999999993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2</v>
      </c>
      <c r="AL32" s="291">
        <v>8.7400000000000005E-2</v>
      </c>
      <c r="AM32" s="291">
        <v>54.935000000000002</v>
      </c>
      <c r="AN32" s="291"/>
      <c r="AO32" s="291"/>
      <c r="AP32" s="291"/>
      <c r="AQ32" s="107">
        <f t="shared" si="1"/>
        <v>413</v>
      </c>
      <c r="AR32" s="107">
        <f t="shared" si="1"/>
        <v>4726.0161000000007</v>
      </c>
      <c r="AS32" s="107">
        <f t="shared" si="1"/>
        <v>456563.45299999998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124"/>
      <c r="H33" s="124"/>
      <c r="I33" s="193"/>
      <c r="J33" s="114">
        <v>0</v>
      </c>
      <c r="K33" s="114">
        <v>0</v>
      </c>
      <c r="L33" s="114">
        <v>0</v>
      </c>
      <c r="M33" s="223"/>
      <c r="N33" s="64"/>
      <c r="O33" s="224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123">
        <v>1</v>
      </c>
      <c r="H34" s="123">
        <v>5.0999999999999997E-2</v>
      </c>
      <c r="I34" s="194">
        <v>25.79</v>
      </c>
      <c r="J34" s="25">
        <v>1</v>
      </c>
      <c r="K34" s="25">
        <v>5.0999999999999997E-2</v>
      </c>
      <c r="L34" s="25">
        <v>25.79</v>
      </c>
      <c r="M34" s="221">
        <v>158</v>
      </c>
      <c r="N34" s="63">
        <v>10.320600000000001</v>
      </c>
      <c r="O34" s="225">
        <v>5442.1859999999997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139</v>
      </c>
      <c r="AC34" s="291">
        <v>18.7241</v>
      </c>
      <c r="AD34" s="291">
        <v>4631.3559999999998</v>
      </c>
      <c r="AE34" s="291"/>
      <c r="AF34" s="291"/>
      <c r="AG34" s="291"/>
      <c r="AH34" s="291">
        <v>50</v>
      </c>
      <c r="AI34" s="291">
        <v>33.177999999999997</v>
      </c>
      <c r="AJ34" s="291">
        <v>7056.3239999999996</v>
      </c>
      <c r="AK34" s="291">
        <v>2</v>
      </c>
      <c r="AL34" s="291">
        <v>5.5500000000000001E-2</v>
      </c>
      <c r="AM34" s="291">
        <v>29.32</v>
      </c>
      <c r="AN34" s="291">
        <v>10</v>
      </c>
      <c r="AO34" s="291">
        <v>0.98440000000000005</v>
      </c>
      <c r="AP34" s="291">
        <v>333.44799999999998</v>
      </c>
      <c r="AQ34" s="107">
        <f t="shared" si="1"/>
        <v>360</v>
      </c>
      <c r="AR34" s="107">
        <f t="shared" si="1"/>
        <v>63.313600000000001</v>
      </c>
      <c r="AS34" s="107">
        <f t="shared" si="1"/>
        <v>17518.423999999999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124"/>
      <c r="H35" s="124"/>
      <c r="I35" s="193"/>
      <c r="J35" s="114">
        <v>0</v>
      </c>
      <c r="K35" s="114">
        <v>0</v>
      </c>
      <c r="L35" s="114">
        <v>0</v>
      </c>
      <c r="M35" s="223">
        <v>1</v>
      </c>
      <c r="N35" s="64">
        <v>5.8500000000000003E-2</v>
      </c>
      <c r="O35" s="224">
        <v>18.632999999999999</v>
      </c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1"/>
        <v>1</v>
      </c>
      <c r="AR35" s="45">
        <f t="shared" si="1"/>
        <v>5.8500000000000003E-2</v>
      </c>
      <c r="AS35" s="45">
        <f t="shared" si="1"/>
        <v>18.632999999999999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123"/>
      <c r="H36" s="123"/>
      <c r="I36" s="194"/>
      <c r="J36" s="25">
        <v>0</v>
      </c>
      <c r="K36" s="25">
        <v>0</v>
      </c>
      <c r="L36" s="25">
        <v>0</v>
      </c>
      <c r="M36" s="221">
        <v>26</v>
      </c>
      <c r="N36" s="63">
        <v>16.812999999999999</v>
      </c>
      <c r="O36" s="225">
        <v>2005.788</v>
      </c>
      <c r="P36" s="167"/>
      <c r="Q36" s="167"/>
      <c r="R36" s="167"/>
      <c r="S36" s="40"/>
      <c r="T36" s="40"/>
      <c r="U36" s="40"/>
      <c r="V36" s="25"/>
      <c r="W36" s="25"/>
      <c r="X36" s="25"/>
      <c r="Y36" s="167">
        <v>54</v>
      </c>
      <c r="Z36" s="167">
        <v>34.914999999999999</v>
      </c>
      <c r="AA36" s="107">
        <v>4864.8689999999997</v>
      </c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1"/>
        <v>80</v>
      </c>
      <c r="AR36" s="107">
        <f t="shared" si="1"/>
        <v>51.727999999999994</v>
      </c>
      <c r="AS36" s="107">
        <f t="shared" si="1"/>
        <v>6870.6569999999992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124"/>
      <c r="H37" s="124"/>
      <c r="I37" s="193"/>
      <c r="J37" s="114">
        <v>0</v>
      </c>
      <c r="K37" s="114">
        <v>0</v>
      </c>
      <c r="L37" s="114">
        <v>0</v>
      </c>
      <c r="M37" s="223"/>
      <c r="N37" s="64"/>
      <c r="O37" s="224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26</v>
      </c>
      <c r="E38" s="123">
        <v>3.6732</v>
      </c>
      <c r="F38" s="166">
        <v>2614.3559863872533</v>
      </c>
      <c r="G38" s="123"/>
      <c r="H38" s="123"/>
      <c r="I38" s="194"/>
      <c r="J38" s="25">
        <v>26</v>
      </c>
      <c r="K38" s="25">
        <v>3.6732</v>
      </c>
      <c r="L38" s="25">
        <v>2614.3559863872533</v>
      </c>
      <c r="M38" s="221"/>
      <c r="N38" s="63"/>
      <c r="O38" s="225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>
        <v>49</v>
      </c>
      <c r="AC38" s="291">
        <v>6.7119999999999997</v>
      </c>
      <c r="AD38" s="291">
        <v>846.476</v>
      </c>
      <c r="AE38" s="291">
        <v>19</v>
      </c>
      <c r="AF38" s="291">
        <v>14.750500000000001</v>
      </c>
      <c r="AG38" s="291">
        <v>4913.33</v>
      </c>
      <c r="AH38" s="291">
        <v>6</v>
      </c>
      <c r="AI38" s="291">
        <v>4.72</v>
      </c>
      <c r="AJ38" s="291">
        <v>1854.5429999999999</v>
      </c>
      <c r="AK38" s="291"/>
      <c r="AL38" s="291"/>
      <c r="AM38" s="291"/>
      <c r="AN38" s="291">
        <v>1</v>
      </c>
      <c r="AO38" s="291">
        <v>8.0000000000000002E-3</v>
      </c>
      <c r="AP38" s="291">
        <v>6.9119999999999999</v>
      </c>
      <c r="AQ38" s="107">
        <f t="shared" si="1"/>
        <v>101</v>
      </c>
      <c r="AR38" s="107">
        <f t="shared" si="1"/>
        <v>29.863699999999998</v>
      </c>
      <c r="AS38" s="107">
        <f t="shared" si="1"/>
        <v>10235.616986387253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124"/>
      <c r="H39" s="124"/>
      <c r="I39" s="193"/>
      <c r="J39" s="114">
        <v>0</v>
      </c>
      <c r="K39" s="114">
        <v>0</v>
      </c>
      <c r="L39" s="114">
        <v>0</v>
      </c>
      <c r="M39" s="223"/>
      <c r="N39" s="64"/>
      <c r="O39" s="224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123"/>
      <c r="H40" s="123"/>
      <c r="I40" s="194"/>
      <c r="J40" s="25">
        <v>0</v>
      </c>
      <c r="K40" s="25">
        <v>0</v>
      </c>
      <c r="L40" s="25">
        <v>0</v>
      </c>
      <c r="M40" s="221"/>
      <c r="N40" s="63"/>
      <c r="O40" s="225"/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1"/>
        <v>0</v>
      </c>
      <c r="AR40" s="107">
        <f t="shared" si="1"/>
        <v>0</v>
      </c>
      <c r="AS40" s="107">
        <f t="shared" si="1"/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124"/>
      <c r="H41" s="124"/>
      <c r="I41" s="193"/>
      <c r="J41" s="114">
        <v>0</v>
      </c>
      <c r="K41" s="114">
        <v>0</v>
      </c>
      <c r="L41" s="114">
        <v>0</v>
      </c>
      <c r="M41" s="223"/>
      <c r="N41" s="64"/>
      <c r="O41" s="224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123">
        <v>3</v>
      </c>
      <c r="H42" s="123">
        <v>36.893000000000001</v>
      </c>
      <c r="I42" s="194">
        <v>14342.51</v>
      </c>
      <c r="J42" s="25">
        <v>3</v>
      </c>
      <c r="K42" s="25">
        <v>36.893000000000001</v>
      </c>
      <c r="L42" s="25">
        <v>14342.51</v>
      </c>
      <c r="M42" s="221">
        <v>24</v>
      </c>
      <c r="N42" s="63">
        <v>588.00530000000003</v>
      </c>
      <c r="O42" s="225">
        <v>218387.33300000001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1"/>
        <v>27</v>
      </c>
      <c r="AR42" s="107">
        <f t="shared" si="1"/>
        <v>624.89830000000006</v>
      </c>
      <c r="AS42" s="107">
        <f t="shared" si="1"/>
        <v>232729.84300000002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17</v>
      </c>
      <c r="E43" s="124">
        <v>233.6934</v>
      </c>
      <c r="F43" s="125">
        <v>110786.60246314286</v>
      </c>
      <c r="G43" s="124">
        <v>22</v>
      </c>
      <c r="H43" s="124">
        <v>308.81659999999999</v>
      </c>
      <c r="I43" s="193">
        <v>143007.709</v>
      </c>
      <c r="J43" s="114">
        <v>39</v>
      </c>
      <c r="K43" s="114">
        <v>542.51</v>
      </c>
      <c r="L43" s="114">
        <v>253794.31146314286</v>
      </c>
      <c r="M43" s="223">
        <v>28</v>
      </c>
      <c r="N43" s="64">
        <v>454.08510000000001</v>
      </c>
      <c r="O43" s="224">
        <v>73306.509999999995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1"/>
        <v>67</v>
      </c>
      <c r="AR43" s="45">
        <f t="shared" si="1"/>
        <v>996.5951</v>
      </c>
      <c r="AS43" s="45">
        <f t="shared" si="1"/>
        <v>327100.82146314287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123"/>
      <c r="H44" s="123"/>
      <c r="I44" s="194"/>
      <c r="J44" s="25">
        <v>0</v>
      </c>
      <c r="K44" s="25">
        <v>0</v>
      </c>
      <c r="L44" s="25">
        <v>0</v>
      </c>
      <c r="M44" s="221"/>
      <c r="N44" s="63"/>
      <c r="O44" s="225"/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1"/>
        <v>0</v>
      </c>
      <c r="AR44" s="107">
        <f t="shared" si="1"/>
        <v>0</v>
      </c>
      <c r="AS44" s="107">
        <f t="shared" si="1"/>
        <v>0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124"/>
      <c r="H45" s="124"/>
      <c r="I45" s="193"/>
      <c r="J45" s="114">
        <v>0</v>
      </c>
      <c r="K45" s="114">
        <v>0</v>
      </c>
      <c r="L45" s="114">
        <v>0</v>
      </c>
      <c r="M45" s="223"/>
      <c r="N45" s="64"/>
      <c r="O45" s="224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1"/>
        <v>0</v>
      </c>
      <c r="AR45" s="45">
        <f t="shared" si="1"/>
        <v>0</v>
      </c>
      <c r="AS45" s="45">
        <f t="shared" si="1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123"/>
      <c r="H46" s="123"/>
      <c r="I46" s="194"/>
      <c r="J46" s="25">
        <v>0</v>
      </c>
      <c r="K46" s="25">
        <v>0</v>
      </c>
      <c r="L46" s="25">
        <v>0</v>
      </c>
      <c r="M46" s="221"/>
      <c r="N46" s="63"/>
      <c r="O46" s="225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124"/>
      <c r="H47" s="124"/>
      <c r="I47" s="193"/>
      <c r="J47" s="114">
        <v>0</v>
      </c>
      <c r="K47" s="114">
        <v>0</v>
      </c>
      <c r="L47" s="114">
        <v>0</v>
      </c>
      <c r="M47" s="223"/>
      <c r="N47" s="64"/>
      <c r="O47" s="224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123"/>
      <c r="H48" s="123"/>
      <c r="I48" s="194"/>
      <c r="J48" s="25">
        <v>0</v>
      </c>
      <c r="K48" s="25">
        <v>0</v>
      </c>
      <c r="L48" s="25">
        <v>0</v>
      </c>
      <c r="M48" s="221"/>
      <c r="N48" s="63"/>
      <c r="O48" s="225"/>
      <c r="P48" s="167"/>
      <c r="Q48" s="167"/>
      <c r="R48" s="167"/>
      <c r="S48" s="110"/>
      <c r="T48" s="40"/>
      <c r="U48" s="40"/>
      <c r="V48" s="25"/>
      <c r="W48" s="25"/>
      <c r="X48" s="25"/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1"/>
        <v>0</v>
      </c>
      <c r="AR48" s="107">
        <f t="shared" si="1"/>
        <v>0</v>
      </c>
      <c r="AS48" s="107">
        <f t="shared" si="1"/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124"/>
      <c r="H49" s="124"/>
      <c r="I49" s="193"/>
      <c r="J49" s="114">
        <v>0</v>
      </c>
      <c r="K49" s="114">
        <v>0</v>
      </c>
      <c r="L49" s="114">
        <v>0</v>
      </c>
      <c r="M49" s="223"/>
      <c r="N49" s="64"/>
      <c r="O49" s="224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 t="s">
        <v>64</v>
      </c>
      <c r="E50" s="123" t="s">
        <v>64</v>
      </c>
      <c r="F50" s="123" t="s">
        <v>64</v>
      </c>
      <c r="G50" s="123"/>
      <c r="H50" s="123"/>
      <c r="I50" s="194"/>
      <c r="J50" s="25">
        <v>0</v>
      </c>
      <c r="K50" s="25">
        <v>0</v>
      </c>
      <c r="L50" s="25">
        <v>0</v>
      </c>
      <c r="M50" s="221"/>
      <c r="N50" s="63"/>
      <c r="O50" s="225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1"/>
        <v>0</v>
      </c>
      <c r="AR50" s="107">
        <f t="shared" si="1"/>
        <v>0</v>
      </c>
      <c r="AS50" s="107">
        <f t="shared" si="1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 t="s">
        <v>64</v>
      </c>
      <c r="E51" s="124" t="s">
        <v>64</v>
      </c>
      <c r="F51" s="124" t="s">
        <v>64</v>
      </c>
      <c r="G51" s="124"/>
      <c r="H51" s="124"/>
      <c r="I51" s="193"/>
      <c r="J51" s="114">
        <v>0</v>
      </c>
      <c r="K51" s="114">
        <v>0</v>
      </c>
      <c r="L51" s="114">
        <v>0</v>
      </c>
      <c r="M51" s="223"/>
      <c r="N51" s="64"/>
      <c r="O51" s="224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1"/>
        <v>0</v>
      </c>
      <c r="AR51" s="45">
        <f t="shared" si="1"/>
        <v>0</v>
      </c>
      <c r="AS51" s="45">
        <f t="shared" si="1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123"/>
      <c r="H52" s="123"/>
      <c r="I52" s="194"/>
      <c r="J52" s="25">
        <v>0</v>
      </c>
      <c r="K52" s="25">
        <v>0</v>
      </c>
      <c r="L52" s="25">
        <v>0</v>
      </c>
      <c r="M52" s="221"/>
      <c r="N52" s="63"/>
      <c r="O52" s="225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 t="s">
        <v>64</v>
      </c>
      <c r="E53" s="124" t="s">
        <v>64</v>
      </c>
      <c r="F53" s="125" t="s">
        <v>64</v>
      </c>
      <c r="G53" s="124"/>
      <c r="H53" s="124"/>
      <c r="I53" s="193"/>
      <c r="J53" s="114">
        <v>0</v>
      </c>
      <c r="K53" s="114">
        <v>0</v>
      </c>
      <c r="L53" s="114">
        <v>0</v>
      </c>
      <c r="M53" s="223"/>
      <c r="N53" s="64"/>
      <c r="O53" s="224"/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1"/>
        <v>0</v>
      </c>
      <c r="AR53" s="45">
        <f t="shared" si="1"/>
        <v>0</v>
      </c>
      <c r="AS53" s="45">
        <f t="shared" si="1"/>
        <v>0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123"/>
      <c r="H54" s="123"/>
      <c r="I54" s="194"/>
      <c r="J54" s="25">
        <v>0</v>
      </c>
      <c r="K54" s="25">
        <v>0</v>
      </c>
      <c r="L54" s="25">
        <v>0</v>
      </c>
      <c r="M54" s="221"/>
      <c r="N54" s="63"/>
      <c r="O54" s="225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13</v>
      </c>
      <c r="AL54" s="291">
        <v>0.23930000000000001</v>
      </c>
      <c r="AM54" s="291">
        <v>175.84700000000001</v>
      </c>
      <c r="AN54" s="291">
        <v>11</v>
      </c>
      <c r="AO54" s="291">
        <v>0.33960000000000001</v>
      </c>
      <c r="AP54" s="291">
        <v>337.125</v>
      </c>
      <c r="AQ54" s="107">
        <f t="shared" si="1"/>
        <v>24</v>
      </c>
      <c r="AR54" s="107">
        <f t="shared" si="1"/>
        <v>0.57889999999999997</v>
      </c>
      <c r="AS54" s="107">
        <f t="shared" si="1"/>
        <v>512.97199999999998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124"/>
      <c r="H55" s="124"/>
      <c r="I55" s="193"/>
      <c r="J55" s="114">
        <v>0</v>
      </c>
      <c r="K55" s="114">
        <v>0</v>
      </c>
      <c r="L55" s="114">
        <v>0</v>
      </c>
      <c r="M55" s="223"/>
      <c r="N55" s="64"/>
      <c r="O55" s="224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123"/>
      <c r="H56" s="123"/>
      <c r="I56" s="194"/>
      <c r="J56" s="25">
        <v>0</v>
      </c>
      <c r="K56" s="25">
        <v>0</v>
      </c>
      <c r="L56" s="25">
        <v>0</v>
      </c>
      <c r="M56" s="221"/>
      <c r="N56" s="63"/>
      <c r="O56" s="225"/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>
        <v>1</v>
      </c>
      <c r="AC56" s="291">
        <v>5.3999999999999999E-2</v>
      </c>
      <c r="AD56" s="291">
        <v>26.352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1"/>
        <v>1</v>
      </c>
      <c r="AR56" s="107">
        <f t="shared" si="1"/>
        <v>5.3999999999999999E-2</v>
      </c>
      <c r="AS56" s="107">
        <f t="shared" si="1"/>
        <v>26.352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124"/>
      <c r="H57" s="124"/>
      <c r="I57" s="193"/>
      <c r="J57" s="114">
        <v>0</v>
      </c>
      <c r="K57" s="114">
        <v>0</v>
      </c>
      <c r="L57" s="114">
        <v>0</v>
      </c>
      <c r="M57" s="223"/>
      <c r="N57" s="64"/>
      <c r="O57" s="224"/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304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1"/>
        <v>0</v>
      </c>
      <c r="AR57" s="45">
        <f t="shared" si="1"/>
        <v>0</v>
      </c>
      <c r="AS57" s="45">
        <f t="shared" si="1"/>
        <v>0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31" t="s">
        <v>64</v>
      </c>
      <c r="E58" s="131" t="s">
        <v>64</v>
      </c>
      <c r="F58" s="129" t="s">
        <v>64</v>
      </c>
      <c r="G58" s="195"/>
      <c r="H58" s="195"/>
      <c r="I58" s="196"/>
      <c r="J58" s="25">
        <v>0</v>
      </c>
      <c r="K58" s="25">
        <v>0</v>
      </c>
      <c r="L58" s="25">
        <v>0</v>
      </c>
      <c r="M58" s="231">
        <v>1285</v>
      </c>
      <c r="N58" s="232">
        <v>40.265999999999998</v>
      </c>
      <c r="O58" s="233">
        <v>22526.274000000001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298</v>
      </c>
      <c r="Z58" s="213">
        <v>889.50829999999996</v>
      </c>
      <c r="AA58" s="281">
        <v>625033.71699999995</v>
      </c>
      <c r="AB58" s="293">
        <v>664</v>
      </c>
      <c r="AC58" s="293">
        <v>289.21069999999997</v>
      </c>
      <c r="AD58" s="293">
        <v>184921.86499999999</v>
      </c>
      <c r="AE58" s="293"/>
      <c r="AF58" s="293"/>
      <c r="AG58" s="293"/>
      <c r="AH58" s="299"/>
      <c r="AI58" s="297"/>
      <c r="AJ58" s="297"/>
      <c r="AK58" s="297">
        <v>63</v>
      </c>
      <c r="AL58" s="297">
        <v>2.6128999999999998</v>
      </c>
      <c r="AM58" s="297">
        <v>1529.5219999999999</v>
      </c>
      <c r="AN58" s="293">
        <v>261</v>
      </c>
      <c r="AO58" s="293">
        <v>9.0425000000000004</v>
      </c>
      <c r="AP58" s="293">
        <v>31393.839</v>
      </c>
      <c r="AQ58" s="107">
        <f t="shared" ref="AQ58:AS71" si="2">SUM(J58,M58,V58,Y58,AB58,AE58,AH58,AK58,AN58)</f>
        <v>2571</v>
      </c>
      <c r="AR58" s="107">
        <f t="shared" si="2"/>
        <v>1230.6404</v>
      </c>
      <c r="AS58" s="107">
        <f t="shared" si="2"/>
        <v>865405.21699999995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23" t="s">
        <v>64</v>
      </c>
      <c r="E59" s="123" t="s">
        <v>64</v>
      </c>
      <c r="F59" s="130" t="s">
        <v>64</v>
      </c>
      <c r="G59" s="123"/>
      <c r="H59" s="123"/>
      <c r="I59" s="194"/>
      <c r="J59" s="94">
        <v>0</v>
      </c>
      <c r="K59" s="94">
        <v>0</v>
      </c>
      <c r="L59" s="94">
        <v>0</v>
      </c>
      <c r="M59" s="221"/>
      <c r="N59" s="63"/>
      <c r="O59" s="230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24"/>
      <c r="H60" s="124"/>
      <c r="I60" s="193"/>
      <c r="J60" s="111">
        <v>0</v>
      </c>
      <c r="K60" s="111">
        <v>0</v>
      </c>
      <c r="L60" s="111">
        <v>0</v>
      </c>
      <c r="M60" s="223">
        <v>177</v>
      </c>
      <c r="N60" s="64">
        <v>15.640700000000001</v>
      </c>
      <c r="O60" s="227">
        <v>6003.0739999999996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2"/>
        <v>177</v>
      </c>
      <c r="AR60" s="45">
        <f t="shared" si="2"/>
        <v>15.640700000000001</v>
      </c>
      <c r="AS60" s="45">
        <f t="shared" si="2"/>
        <v>6003.0739999999996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29">
        <v>80</v>
      </c>
      <c r="E61" s="131">
        <v>24.963900000000002</v>
      </c>
      <c r="F61" s="131">
        <v>14665.390123638466</v>
      </c>
      <c r="G61" s="131">
        <v>79</v>
      </c>
      <c r="H61" s="131">
        <v>60.962299999999999</v>
      </c>
      <c r="I61" s="197">
        <v>27187.281000000003</v>
      </c>
      <c r="J61" s="25">
        <v>159</v>
      </c>
      <c r="K61" s="25">
        <v>85.926199999999994</v>
      </c>
      <c r="L61" s="25">
        <v>41852.671123638473</v>
      </c>
      <c r="M61" s="234">
        <v>1653</v>
      </c>
      <c r="N61" s="235">
        <v>927.85379999999998</v>
      </c>
      <c r="O61" s="233">
        <v>304716.15499999997</v>
      </c>
      <c r="P61" s="171">
        <v>1447</v>
      </c>
      <c r="Q61" s="171">
        <v>6867.6259</v>
      </c>
      <c r="R61" s="171">
        <v>1156764.4129999999</v>
      </c>
      <c r="S61" s="52"/>
      <c r="T61" s="52"/>
      <c r="U61" s="52"/>
      <c r="V61" s="25">
        <v>1447</v>
      </c>
      <c r="W61" s="25">
        <v>6867.6259</v>
      </c>
      <c r="X61" s="25">
        <v>1156764.4129999999</v>
      </c>
      <c r="Y61" s="213">
        <v>612</v>
      </c>
      <c r="Z61" s="213">
        <v>2501.4205000000002</v>
      </c>
      <c r="AA61" s="281">
        <v>768713.84100000001</v>
      </c>
      <c r="AB61" s="293">
        <f t="shared" ref="AB61:AP61" si="3">SUM(AB6,AB8,AB10,AB12,AB14,AB16,AB18,AB20,AB22,AB24,AB26,AB28,AB30,AB32,AB34,AB36,AB38,AB40,AB42,AB44,AB46,AB48,AB50,AB52,AB54,AB56,AB58,)</f>
        <v>1484</v>
      </c>
      <c r="AC61" s="293">
        <f t="shared" si="3"/>
        <v>325.91639999999995</v>
      </c>
      <c r="AD61" s="293">
        <f t="shared" si="3"/>
        <v>196003.08799999999</v>
      </c>
      <c r="AE61" s="297">
        <f t="shared" si="3"/>
        <v>200</v>
      </c>
      <c r="AF61" s="297">
        <f t="shared" si="3"/>
        <v>21.48132</v>
      </c>
      <c r="AG61" s="297">
        <f t="shared" si="3"/>
        <v>16658.438999999998</v>
      </c>
      <c r="AH61" s="293">
        <f t="shared" si="3"/>
        <v>316</v>
      </c>
      <c r="AI61" s="293">
        <f t="shared" si="3"/>
        <v>166.8261</v>
      </c>
      <c r="AJ61" s="293">
        <f t="shared" si="3"/>
        <v>71534.584000000003</v>
      </c>
      <c r="AK61" s="297">
        <f t="shared" si="3"/>
        <v>286</v>
      </c>
      <c r="AL61" s="297">
        <f t="shared" si="3"/>
        <v>16.132100000000001</v>
      </c>
      <c r="AM61" s="297">
        <f t="shared" si="3"/>
        <v>8726.487000000001</v>
      </c>
      <c r="AN61" s="293">
        <f t="shared" si="3"/>
        <v>882</v>
      </c>
      <c r="AO61" s="293">
        <f t="shared" si="3"/>
        <v>93.383099999999999</v>
      </c>
      <c r="AP61" s="293">
        <f t="shared" si="3"/>
        <v>92024.26</v>
      </c>
      <c r="AQ61" s="107">
        <f t="shared" si="2"/>
        <v>7039</v>
      </c>
      <c r="AR61" s="107">
        <f t="shared" si="2"/>
        <v>11006.565420000001</v>
      </c>
      <c r="AS61" s="107">
        <f t="shared" si="2"/>
        <v>2656993.9381236378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30" t="s">
        <v>64</v>
      </c>
      <c r="E62" s="123" t="s">
        <v>64</v>
      </c>
      <c r="F62" s="123" t="s">
        <v>64</v>
      </c>
      <c r="G62" s="123"/>
      <c r="H62" s="123"/>
      <c r="I62" s="194"/>
      <c r="J62" s="94"/>
      <c r="K62" s="94"/>
      <c r="L62" s="94"/>
      <c r="M62" s="221"/>
      <c r="N62" s="63"/>
      <c r="O62" s="230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20</v>
      </c>
      <c r="E63" s="124">
        <v>368.2124</v>
      </c>
      <c r="F63" s="124">
        <v>246622.74855585472</v>
      </c>
      <c r="G63" s="124">
        <v>26</v>
      </c>
      <c r="H63" s="124">
        <v>499.23259999999999</v>
      </c>
      <c r="I63" s="193">
        <v>360461.96600000001</v>
      </c>
      <c r="J63" s="111">
        <v>46</v>
      </c>
      <c r="K63" s="111">
        <v>867.44499999999994</v>
      </c>
      <c r="L63" s="111">
        <v>607084.71455585468</v>
      </c>
      <c r="M63" s="223">
        <v>245</v>
      </c>
      <c r="N63" s="64">
        <v>1927.7018</v>
      </c>
      <c r="O63" s="227">
        <v>452774.76899999997</v>
      </c>
      <c r="P63" s="23">
        <v>112</v>
      </c>
      <c r="Q63" s="23">
        <v>2298.08</v>
      </c>
      <c r="R63" s="23">
        <v>392957.86699999997</v>
      </c>
      <c r="S63" s="44"/>
      <c r="T63" s="44"/>
      <c r="U63" s="44"/>
      <c r="V63" s="111">
        <v>112</v>
      </c>
      <c r="W63" s="111">
        <v>2298.08</v>
      </c>
      <c r="X63" s="111">
        <v>392957.86699999997</v>
      </c>
      <c r="Y63" s="210">
        <v>0</v>
      </c>
      <c r="Z63" s="210">
        <v>0</v>
      </c>
      <c r="AA63" s="108">
        <v>0</v>
      </c>
      <c r="AB63" s="292">
        <f t="shared" ref="AB63:AP63" si="4">SUM(AB7,AB9,AB11,AB13,AB15,AB17,AB19,AB21,AB23,AB25,AB27,AB29,AB31,AB33,AB35,AB37,AB39,AB41,AB43,AB45,AB47,AB49,AB51,AB53,AB55,AB57,AB60,)</f>
        <v>0</v>
      </c>
      <c r="AC63" s="292">
        <f t="shared" si="4"/>
        <v>0</v>
      </c>
      <c r="AD63" s="292">
        <f t="shared" si="4"/>
        <v>0</v>
      </c>
      <c r="AE63" s="292">
        <f t="shared" si="4"/>
        <v>0</v>
      </c>
      <c r="AF63" s="292">
        <f t="shared" si="4"/>
        <v>0</v>
      </c>
      <c r="AG63" s="292">
        <f t="shared" si="4"/>
        <v>0</v>
      </c>
      <c r="AH63" s="292">
        <f t="shared" si="4"/>
        <v>0</v>
      </c>
      <c r="AI63" s="292">
        <f t="shared" si="4"/>
        <v>0</v>
      </c>
      <c r="AJ63" s="292">
        <f t="shared" si="4"/>
        <v>0</v>
      </c>
      <c r="AK63" s="292">
        <f t="shared" si="4"/>
        <v>0</v>
      </c>
      <c r="AL63" s="292">
        <f t="shared" si="4"/>
        <v>0</v>
      </c>
      <c r="AM63" s="292">
        <f t="shared" si="4"/>
        <v>0</v>
      </c>
      <c r="AN63" s="292">
        <f t="shared" si="4"/>
        <v>0</v>
      </c>
      <c r="AO63" s="292">
        <f t="shared" si="4"/>
        <v>0</v>
      </c>
      <c r="AP63" s="292">
        <f t="shared" si="4"/>
        <v>0</v>
      </c>
      <c r="AQ63" s="45">
        <f t="shared" si="2"/>
        <v>403</v>
      </c>
      <c r="AR63" s="45">
        <f t="shared" si="2"/>
        <v>5093.2268000000004</v>
      </c>
      <c r="AS63" s="45">
        <f t="shared" si="2"/>
        <v>1452817.3505558548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123">
        <v>224</v>
      </c>
      <c r="H64" s="123">
        <v>171.7174</v>
      </c>
      <c r="I64" s="194">
        <v>131322.99</v>
      </c>
      <c r="J64" s="25">
        <v>224</v>
      </c>
      <c r="K64" s="25">
        <v>171.7174</v>
      </c>
      <c r="L64" s="25">
        <v>131322.99</v>
      </c>
      <c r="M64" s="221">
        <v>693</v>
      </c>
      <c r="N64" s="63">
        <v>80.661900000000003</v>
      </c>
      <c r="O64" s="230">
        <v>84410.164000000004</v>
      </c>
      <c r="P64" s="20">
        <v>3697</v>
      </c>
      <c r="Q64" s="20">
        <v>1044.1286</v>
      </c>
      <c r="R64" s="20">
        <v>574014.13600000006</v>
      </c>
      <c r="S64" s="110"/>
      <c r="T64" s="40"/>
      <c r="U64" s="40"/>
      <c r="V64" s="25">
        <v>3697</v>
      </c>
      <c r="W64" s="25">
        <v>1044.1286</v>
      </c>
      <c r="X64" s="25">
        <v>574014.13600000006</v>
      </c>
      <c r="Y64" s="167">
        <v>30</v>
      </c>
      <c r="Z64" s="167">
        <v>293.767</v>
      </c>
      <c r="AA64" s="107">
        <v>30125.923999999999</v>
      </c>
      <c r="AB64" s="291">
        <v>8</v>
      </c>
      <c r="AC64" s="291">
        <v>5.2417999999999996</v>
      </c>
      <c r="AD64" s="291">
        <v>1190.614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2"/>
        <v>4652</v>
      </c>
      <c r="AR64" s="107">
        <f t="shared" si="2"/>
        <v>1595.5167000000001</v>
      </c>
      <c r="AS64" s="107">
        <f t="shared" si="2"/>
        <v>821063.82799999998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329</v>
      </c>
      <c r="E65" s="124">
        <v>37.7194</v>
      </c>
      <c r="F65" s="125">
        <v>38313.074320506836</v>
      </c>
      <c r="G65" s="124">
        <v>65</v>
      </c>
      <c r="H65" s="124">
        <v>441.92020000000002</v>
      </c>
      <c r="I65" s="193">
        <v>192378.35</v>
      </c>
      <c r="J65" s="114">
        <v>394</v>
      </c>
      <c r="K65" s="114">
        <v>479.63960000000003</v>
      </c>
      <c r="L65" s="114">
        <v>230691.42432050683</v>
      </c>
      <c r="M65" s="223">
        <v>25</v>
      </c>
      <c r="N65" s="64">
        <v>5.6345000000000001</v>
      </c>
      <c r="O65" s="227">
        <v>2714.0630000000001</v>
      </c>
      <c r="P65" s="23">
        <v>28</v>
      </c>
      <c r="Q65" s="23">
        <v>14.4765</v>
      </c>
      <c r="R65" s="23">
        <v>2906.5039999999999</v>
      </c>
      <c r="S65" s="41"/>
      <c r="T65" s="41"/>
      <c r="U65" s="41"/>
      <c r="V65" s="114">
        <v>28</v>
      </c>
      <c r="W65" s="114">
        <v>14.4765</v>
      </c>
      <c r="X65" s="114">
        <v>2906.5039999999999</v>
      </c>
      <c r="Y65" s="210"/>
      <c r="Z65" s="210"/>
      <c r="AA65" s="108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2"/>
        <v>447</v>
      </c>
      <c r="AR65" s="45">
        <f t="shared" si="2"/>
        <v>499.75060000000002</v>
      </c>
      <c r="AS65" s="45">
        <f t="shared" si="2"/>
        <v>236311.99132050682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23"/>
      <c r="H66" s="123"/>
      <c r="I66" s="194"/>
      <c r="J66" s="25">
        <v>0</v>
      </c>
      <c r="K66" s="25">
        <v>0</v>
      </c>
      <c r="L66" s="25">
        <v>0</v>
      </c>
      <c r="M66" s="221"/>
      <c r="N66" s="63"/>
      <c r="O66" s="225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24"/>
      <c r="H67" s="124"/>
      <c r="I67" s="124"/>
      <c r="J67" s="114">
        <v>0</v>
      </c>
      <c r="K67" s="114">
        <v>0</v>
      </c>
      <c r="L67" s="114">
        <v>0</v>
      </c>
      <c r="M67" s="223"/>
      <c r="N67" s="64"/>
      <c r="O67" s="224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80</v>
      </c>
      <c r="E68" s="20">
        <v>24.963900000000002</v>
      </c>
      <c r="F68" s="25">
        <v>14665.390123638466</v>
      </c>
      <c r="G68" s="151">
        <v>303</v>
      </c>
      <c r="H68" s="20">
        <v>232.6797</v>
      </c>
      <c r="I68" s="25">
        <v>158510.27100000001</v>
      </c>
      <c r="J68" s="25">
        <v>383</v>
      </c>
      <c r="K68" s="25">
        <v>257.64359999999999</v>
      </c>
      <c r="L68" s="25">
        <v>173175.66112363848</v>
      </c>
      <c r="M68" s="151">
        <v>2346</v>
      </c>
      <c r="N68" s="20">
        <v>1008.5156999999999</v>
      </c>
      <c r="O68" s="25">
        <v>389126.31899999996</v>
      </c>
      <c r="P68" s="20">
        <v>5144</v>
      </c>
      <c r="Q68" s="20">
        <v>7911.7545</v>
      </c>
      <c r="R68" s="20">
        <v>1730778.5490000001</v>
      </c>
      <c r="S68" s="25"/>
      <c r="T68" s="25"/>
      <c r="U68" s="25"/>
      <c r="V68" s="25">
        <v>5144</v>
      </c>
      <c r="W68" s="25">
        <v>7911.7545</v>
      </c>
      <c r="X68" s="25">
        <v>1730778.5490000001</v>
      </c>
      <c r="Y68" s="167">
        <v>642</v>
      </c>
      <c r="Z68" s="167">
        <v>2795.1875</v>
      </c>
      <c r="AA68" s="107">
        <v>798839.76500000001</v>
      </c>
      <c r="AB68" s="291">
        <f t="shared" ref="AB68:AP68" si="5">SUM(AB61,AB64,AB66)</f>
        <v>1492</v>
      </c>
      <c r="AC68" s="291">
        <f t="shared" si="5"/>
        <v>331.15819999999997</v>
      </c>
      <c r="AD68" s="291">
        <f t="shared" si="5"/>
        <v>197193.70199999999</v>
      </c>
      <c r="AE68" s="291">
        <f t="shared" si="5"/>
        <v>200</v>
      </c>
      <c r="AF68" s="291">
        <f t="shared" si="5"/>
        <v>21.48132</v>
      </c>
      <c r="AG68" s="291">
        <f t="shared" si="5"/>
        <v>16658.438999999998</v>
      </c>
      <c r="AH68" s="291">
        <f t="shared" si="5"/>
        <v>316</v>
      </c>
      <c r="AI68" s="291">
        <f t="shared" si="5"/>
        <v>166.8261</v>
      </c>
      <c r="AJ68" s="291">
        <f t="shared" si="5"/>
        <v>71534.584000000003</v>
      </c>
      <c r="AK68" s="291">
        <f t="shared" si="5"/>
        <v>286</v>
      </c>
      <c r="AL68" s="291">
        <f t="shared" si="5"/>
        <v>16.132100000000001</v>
      </c>
      <c r="AM68" s="291">
        <f t="shared" si="5"/>
        <v>8726.487000000001</v>
      </c>
      <c r="AN68" s="291">
        <f t="shared" si="5"/>
        <v>882</v>
      </c>
      <c r="AO68" s="291">
        <f t="shared" si="5"/>
        <v>93.383099999999999</v>
      </c>
      <c r="AP68" s="291">
        <f t="shared" si="5"/>
        <v>92024.26</v>
      </c>
      <c r="AQ68" s="107">
        <f t="shared" si="2"/>
        <v>11691</v>
      </c>
      <c r="AR68" s="107">
        <f t="shared" si="2"/>
        <v>12602.082120000001</v>
      </c>
      <c r="AS68" s="107">
        <f t="shared" si="2"/>
        <v>3478057.7661236385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349</v>
      </c>
      <c r="E69" s="23">
        <v>405.93180000000001</v>
      </c>
      <c r="F69" s="24">
        <v>284935.82287636155</v>
      </c>
      <c r="G69" s="23">
        <v>91</v>
      </c>
      <c r="H69" s="23">
        <v>941.15280000000007</v>
      </c>
      <c r="I69" s="24">
        <v>552840.31599999999</v>
      </c>
      <c r="J69" s="114">
        <v>440</v>
      </c>
      <c r="K69" s="114">
        <v>1347.0846000000001</v>
      </c>
      <c r="L69" s="114">
        <v>837776.13887636154</v>
      </c>
      <c r="M69" s="23">
        <v>270</v>
      </c>
      <c r="N69" s="23">
        <v>1933.3362999999999</v>
      </c>
      <c r="O69" s="24">
        <v>455488.83199999999</v>
      </c>
      <c r="P69" s="23">
        <v>140</v>
      </c>
      <c r="Q69" s="23">
        <v>2312.5565000000001</v>
      </c>
      <c r="R69" s="23">
        <v>395864.37099999998</v>
      </c>
      <c r="S69" s="24"/>
      <c r="T69" s="24"/>
      <c r="U69" s="24"/>
      <c r="V69" s="114">
        <v>140</v>
      </c>
      <c r="W69" s="114">
        <v>2312.5565000000001</v>
      </c>
      <c r="X69" s="114">
        <v>395864.37099999998</v>
      </c>
      <c r="Y69" s="210">
        <v>0</v>
      </c>
      <c r="Z69" s="210">
        <v>0</v>
      </c>
      <c r="AA69" s="108">
        <v>0</v>
      </c>
      <c r="AB69" s="292">
        <f t="shared" ref="AB69:AP69" si="6">SUM(AB63,AB65,AB67)</f>
        <v>0</v>
      </c>
      <c r="AC69" s="292">
        <f t="shared" si="6"/>
        <v>0</v>
      </c>
      <c r="AD69" s="292">
        <f t="shared" si="6"/>
        <v>0</v>
      </c>
      <c r="AE69" s="292">
        <f t="shared" si="6"/>
        <v>0</v>
      </c>
      <c r="AF69" s="292">
        <f t="shared" si="6"/>
        <v>0</v>
      </c>
      <c r="AG69" s="292">
        <f t="shared" si="6"/>
        <v>0</v>
      </c>
      <c r="AH69" s="292">
        <f t="shared" si="6"/>
        <v>0</v>
      </c>
      <c r="AI69" s="292">
        <f t="shared" si="6"/>
        <v>0</v>
      </c>
      <c r="AJ69" s="292">
        <f t="shared" si="6"/>
        <v>0</v>
      </c>
      <c r="AK69" s="292">
        <f t="shared" si="6"/>
        <v>0</v>
      </c>
      <c r="AL69" s="292">
        <f t="shared" si="6"/>
        <v>0</v>
      </c>
      <c r="AM69" s="292">
        <f t="shared" si="6"/>
        <v>0</v>
      </c>
      <c r="AN69" s="292">
        <f t="shared" si="6"/>
        <v>0</v>
      </c>
      <c r="AO69" s="292">
        <f t="shared" si="6"/>
        <v>0</v>
      </c>
      <c r="AP69" s="292">
        <f t="shared" si="6"/>
        <v>0</v>
      </c>
      <c r="AQ69" s="45">
        <f t="shared" si="2"/>
        <v>850</v>
      </c>
      <c r="AR69" s="45">
        <f t="shared" si="2"/>
        <v>5592.9773999999998</v>
      </c>
      <c r="AS69" s="45">
        <f t="shared" si="2"/>
        <v>1689129.3418763615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3">
        <f t="shared" ref="D71:F71" si="7">D68+D69</f>
        <v>429</v>
      </c>
      <c r="E71" s="33">
        <f t="shared" si="7"/>
        <v>430.89570000000003</v>
      </c>
      <c r="F71" s="67">
        <f t="shared" si="7"/>
        <v>299601.21299999999</v>
      </c>
      <c r="G71" s="33">
        <f t="shared" ref="G71:I71" si="8">G68+G69+G70</f>
        <v>394</v>
      </c>
      <c r="H71" s="33">
        <f t="shared" si="8"/>
        <v>1173.8325</v>
      </c>
      <c r="I71" s="67">
        <f t="shared" si="8"/>
        <v>711350.58700000006</v>
      </c>
      <c r="J71" s="115">
        <f t="shared" ref="J71:L71" si="9">SUM(D71,G71)</f>
        <v>823</v>
      </c>
      <c r="K71" s="115">
        <f t="shared" si="9"/>
        <v>1604.7282</v>
      </c>
      <c r="L71" s="115">
        <f t="shared" si="9"/>
        <v>1010951.8</v>
      </c>
      <c r="M71" s="33">
        <f>M68+M69+M70</f>
        <v>2616</v>
      </c>
      <c r="N71" s="33">
        <f>N68+N69+N70</f>
        <v>2941.8519999999999</v>
      </c>
      <c r="O71" s="67">
        <f>O68+O69+O70</f>
        <v>844615.15099999995</v>
      </c>
      <c r="P71" s="36">
        <f t="shared" ref="P71:R71" si="10">P68+P69+P70</f>
        <v>5284</v>
      </c>
      <c r="Q71" s="36">
        <f t="shared" si="10"/>
        <v>10224.311</v>
      </c>
      <c r="R71" s="36">
        <f t="shared" si="10"/>
        <v>2126642.92</v>
      </c>
      <c r="S71" s="37"/>
      <c r="T71" s="37"/>
      <c r="U71" s="37"/>
      <c r="V71" s="115">
        <f t="shared" ref="V71:X71" si="11">SUM(P71,S71)</f>
        <v>5284</v>
      </c>
      <c r="W71" s="115">
        <f t="shared" si="11"/>
        <v>10224.311</v>
      </c>
      <c r="X71" s="115">
        <f t="shared" si="11"/>
        <v>2126642.92</v>
      </c>
      <c r="Y71" s="214">
        <f>Y68+Y69+Y70</f>
        <v>642</v>
      </c>
      <c r="Z71" s="36">
        <f>Z68+Z69+Z70</f>
        <v>2795.1875</v>
      </c>
      <c r="AA71" s="37">
        <f>AA68+AA69+AA70</f>
        <v>798839.76500000001</v>
      </c>
      <c r="AB71" s="294">
        <f t="shared" ref="AB71:AP71" si="12">SUM(AB68,AB69)</f>
        <v>1492</v>
      </c>
      <c r="AC71" s="294">
        <f t="shared" si="12"/>
        <v>331.15819999999997</v>
      </c>
      <c r="AD71" s="294">
        <f t="shared" si="12"/>
        <v>197193.70199999999</v>
      </c>
      <c r="AE71" s="294">
        <f t="shared" si="12"/>
        <v>200</v>
      </c>
      <c r="AF71" s="294">
        <f t="shared" si="12"/>
        <v>21.48132</v>
      </c>
      <c r="AG71" s="294">
        <f t="shared" si="12"/>
        <v>16658.438999999998</v>
      </c>
      <c r="AH71" s="294">
        <f t="shared" si="12"/>
        <v>316</v>
      </c>
      <c r="AI71" s="294">
        <f t="shared" si="12"/>
        <v>166.8261</v>
      </c>
      <c r="AJ71" s="294">
        <f t="shared" si="12"/>
        <v>71534.584000000003</v>
      </c>
      <c r="AK71" s="294">
        <f t="shared" si="12"/>
        <v>286</v>
      </c>
      <c r="AL71" s="294">
        <f t="shared" si="12"/>
        <v>16.132100000000001</v>
      </c>
      <c r="AM71" s="294">
        <f t="shared" si="12"/>
        <v>8726.487000000001</v>
      </c>
      <c r="AN71" s="294">
        <f t="shared" si="12"/>
        <v>882</v>
      </c>
      <c r="AO71" s="294">
        <f t="shared" si="12"/>
        <v>93.383099999999999</v>
      </c>
      <c r="AP71" s="294">
        <f t="shared" si="12"/>
        <v>92024.26</v>
      </c>
      <c r="AQ71" s="46">
        <f t="shared" si="2"/>
        <v>12541</v>
      </c>
      <c r="AR71" s="46">
        <f t="shared" si="2"/>
        <v>18195.059519999995</v>
      </c>
      <c r="AS71" s="46">
        <f t="shared" si="2"/>
        <v>5167187.1079999991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137"/>
      <c r="E72" s="137"/>
      <c r="F72" s="138"/>
      <c r="G72" s="137"/>
      <c r="H72" s="137"/>
      <c r="I72" s="138"/>
      <c r="M72" s="68"/>
      <c r="N72" s="68"/>
      <c r="O72" s="69"/>
      <c r="P72" s="138"/>
      <c r="Q72" s="138"/>
      <c r="R72" s="138"/>
      <c r="X72" s="38" t="s">
        <v>78</v>
      </c>
      <c r="Y72" s="68"/>
      <c r="Z72" s="68"/>
      <c r="AA72" s="69"/>
      <c r="AU72" s="38" t="s">
        <v>80</v>
      </c>
    </row>
    <row r="73" spans="1:49">
      <c r="D73" s="138"/>
      <c r="E73" s="138"/>
      <c r="F73" s="138"/>
      <c r="G73" s="138"/>
      <c r="H73" s="138"/>
      <c r="I73" s="138"/>
      <c r="M73" s="69"/>
      <c r="N73" s="69"/>
      <c r="O73" s="69"/>
      <c r="P73" s="138"/>
      <c r="Q73" s="138"/>
      <c r="R73" s="138"/>
      <c r="Y73" s="69"/>
      <c r="Z73" s="69"/>
      <c r="AA73" s="69"/>
      <c r="AR73" s="39"/>
      <c r="AS73" s="39"/>
    </row>
    <row r="74" spans="1:49">
      <c r="D74" s="138"/>
      <c r="E74" s="138"/>
      <c r="F74" s="138"/>
      <c r="G74" s="138"/>
      <c r="H74" s="138"/>
      <c r="I74" s="138"/>
      <c r="M74" s="69"/>
      <c r="N74" s="69"/>
      <c r="O74" s="69"/>
      <c r="P74" s="69"/>
      <c r="Q74" s="69"/>
      <c r="R74" s="69"/>
      <c r="Y74" s="69"/>
      <c r="Z74" s="69"/>
      <c r="AA74" s="69"/>
    </row>
    <row r="75" spans="1:49">
      <c r="D75" s="138"/>
      <c r="E75" s="138"/>
      <c r="F75" s="138"/>
      <c r="G75" s="138"/>
      <c r="H75" s="138"/>
      <c r="I75" s="138"/>
      <c r="M75" s="69"/>
      <c r="N75" s="69"/>
      <c r="O75" s="69"/>
      <c r="P75" s="69"/>
      <c r="Q75" s="69"/>
      <c r="R75" s="69"/>
      <c r="Y75" s="69"/>
      <c r="Z75" s="69"/>
      <c r="AA75" s="69"/>
    </row>
    <row r="76" spans="1:49">
      <c r="D76" s="138"/>
      <c r="E76" s="138"/>
      <c r="F76" s="138"/>
      <c r="G76" s="138"/>
      <c r="H76" s="138"/>
      <c r="I76" s="138"/>
      <c r="M76" s="69"/>
      <c r="N76" s="69"/>
      <c r="O76" s="69"/>
      <c r="P76" s="69"/>
      <c r="Q76" s="69"/>
      <c r="R76" s="69"/>
      <c r="Y76" s="69"/>
      <c r="Z76" s="69"/>
      <c r="AA76" s="69"/>
    </row>
    <row r="77" spans="1:49">
      <c r="D77" s="138"/>
      <c r="E77" s="138"/>
      <c r="F77" s="138"/>
      <c r="G77" s="138"/>
      <c r="H77" s="138"/>
      <c r="I77" s="138"/>
      <c r="M77" s="69"/>
      <c r="N77" s="69"/>
      <c r="O77" s="69"/>
      <c r="P77" s="69"/>
      <c r="Q77" s="69"/>
      <c r="R77" s="69"/>
      <c r="Y77" s="69"/>
      <c r="Z77" s="69"/>
      <c r="AA77" s="69"/>
    </row>
    <row r="78" spans="1:49">
      <c r="D78" s="138"/>
      <c r="E78" s="138"/>
      <c r="F78" s="138"/>
      <c r="G78" s="138"/>
      <c r="H78" s="138"/>
      <c r="I78" s="138"/>
      <c r="M78" s="69"/>
      <c r="N78" s="69"/>
      <c r="O78" s="69"/>
      <c r="P78" s="69"/>
      <c r="Q78" s="69"/>
      <c r="R78" s="69"/>
      <c r="Y78" s="69"/>
      <c r="Z78" s="69"/>
      <c r="AA78" s="69"/>
    </row>
    <row r="79" spans="1:49">
      <c r="D79" s="138"/>
      <c r="E79" s="138"/>
      <c r="F79" s="138"/>
      <c r="G79" s="138"/>
      <c r="H79" s="138"/>
      <c r="I79" s="138"/>
      <c r="M79" s="69"/>
      <c r="N79" s="69"/>
      <c r="O79" s="69"/>
      <c r="P79" s="69"/>
      <c r="Q79" s="69"/>
      <c r="R79" s="69"/>
      <c r="Y79" s="69"/>
      <c r="Z79" s="69"/>
      <c r="AA79" s="69"/>
    </row>
    <row r="80" spans="1:49">
      <c r="D80" s="138"/>
      <c r="E80" s="138"/>
      <c r="F80" s="138"/>
      <c r="G80" s="138"/>
      <c r="H80" s="138"/>
      <c r="I80" s="138"/>
      <c r="M80" s="69"/>
      <c r="N80" s="69"/>
      <c r="O80" s="69"/>
      <c r="P80" s="69"/>
      <c r="Q80" s="69"/>
      <c r="R80" s="69"/>
      <c r="Y80" s="69"/>
      <c r="Z80" s="69"/>
      <c r="AA80" s="69"/>
    </row>
    <row r="81" spans="4:27">
      <c r="D81" s="138"/>
      <c r="E81" s="138"/>
      <c r="F81" s="138"/>
      <c r="G81" s="138"/>
      <c r="H81" s="138"/>
      <c r="I81" s="138"/>
      <c r="M81" s="69"/>
      <c r="N81" s="69"/>
      <c r="O81" s="69"/>
      <c r="P81" s="69"/>
      <c r="Q81" s="69"/>
      <c r="R81" s="69"/>
      <c r="Y81" s="69"/>
      <c r="Z81" s="69"/>
      <c r="AA81" s="69"/>
    </row>
    <row r="82" spans="4:27">
      <c r="D82" s="138"/>
      <c r="E82" s="138"/>
      <c r="F82" s="138"/>
      <c r="G82" s="138"/>
      <c r="H82" s="138"/>
      <c r="I82" s="138"/>
      <c r="M82" s="69"/>
      <c r="N82" s="69"/>
      <c r="O82" s="69"/>
      <c r="P82" s="69"/>
      <c r="Q82" s="69"/>
      <c r="R82" s="69"/>
      <c r="Y82" s="69"/>
      <c r="Z82" s="69"/>
      <c r="AA82" s="69"/>
    </row>
    <row r="83" spans="4:27">
      <c r="D83" s="138"/>
      <c r="E83" s="138"/>
      <c r="F83" s="138"/>
      <c r="G83" s="138"/>
      <c r="H83" s="138"/>
      <c r="I83" s="138"/>
      <c r="M83" s="69"/>
      <c r="N83" s="69"/>
      <c r="O83" s="69"/>
      <c r="P83" s="69"/>
      <c r="Q83" s="69"/>
      <c r="R83" s="69"/>
      <c r="Y83" s="69"/>
      <c r="Z83" s="69"/>
      <c r="AA83" s="69"/>
    </row>
    <row r="84" spans="4:27">
      <c r="D84" s="138"/>
      <c r="E84" s="138"/>
      <c r="F84" s="138"/>
      <c r="G84" s="138"/>
      <c r="H84" s="138"/>
      <c r="I84" s="138"/>
      <c r="M84" s="69"/>
      <c r="N84" s="69"/>
      <c r="O84" s="69"/>
      <c r="P84" s="69"/>
      <c r="Q84" s="69"/>
      <c r="R84" s="69"/>
      <c r="Y84" s="69"/>
      <c r="Z84" s="69"/>
      <c r="AA84" s="69"/>
    </row>
    <row r="85" spans="4:27">
      <c r="D85" s="138"/>
      <c r="E85" s="138"/>
      <c r="F85" s="138"/>
      <c r="G85" s="138"/>
      <c r="H85" s="138"/>
      <c r="I85" s="138"/>
      <c r="M85" s="69"/>
      <c r="N85" s="69"/>
      <c r="O85" s="69"/>
      <c r="P85" s="69"/>
      <c r="Q85" s="69"/>
      <c r="R85" s="69"/>
      <c r="Y85" s="69"/>
      <c r="Z85" s="69"/>
      <c r="AA85" s="69"/>
    </row>
    <row r="86" spans="4:27">
      <c r="D86" s="138"/>
      <c r="E86" s="138"/>
      <c r="F86" s="138"/>
      <c r="G86" s="138"/>
      <c r="H86" s="138"/>
      <c r="I86" s="138"/>
      <c r="M86" s="69"/>
      <c r="N86" s="69"/>
      <c r="O86" s="69"/>
      <c r="P86" s="69"/>
      <c r="Q86" s="69"/>
      <c r="R86" s="69"/>
      <c r="Y86" s="69"/>
      <c r="Z86" s="69"/>
      <c r="AA86" s="69"/>
    </row>
    <row r="87" spans="4:27">
      <c r="D87" s="138"/>
      <c r="E87" s="138"/>
      <c r="F87" s="138"/>
      <c r="G87" s="138"/>
      <c r="H87" s="138"/>
      <c r="I87" s="138"/>
      <c r="M87" s="69"/>
      <c r="N87" s="69"/>
      <c r="O87" s="69"/>
      <c r="P87" s="69"/>
      <c r="Q87" s="69"/>
      <c r="R87" s="69"/>
      <c r="Y87" s="69"/>
      <c r="Z87" s="69"/>
      <c r="AA87" s="69"/>
    </row>
    <row r="88" spans="4:27">
      <c r="D88" s="138"/>
      <c r="E88" s="138"/>
      <c r="F88" s="138"/>
      <c r="G88" s="138"/>
      <c r="H88" s="138"/>
      <c r="I88" s="138"/>
      <c r="M88" s="69"/>
      <c r="N88" s="69"/>
      <c r="O88" s="69"/>
      <c r="P88" s="69"/>
      <c r="Q88" s="69"/>
      <c r="R88" s="69"/>
      <c r="Y88" s="69"/>
      <c r="Z88" s="69"/>
      <c r="AA88" s="69"/>
    </row>
    <row r="89" spans="4:27">
      <c r="D89" s="138"/>
      <c r="E89" s="138"/>
      <c r="F89" s="138"/>
      <c r="G89" s="138"/>
      <c r="H89" s="138"/>
      <c r="I89" s="138"/>
      <c r="M89" s="69"/>
      <c r="N89" s="69"/>
      <c r="O89" s="69"/>
      <c r="P89" s="69"/>
      <c r="Q89" s="69"/>
      <c r="R89" s="69"/>
      <c r="Y89" s="69"/>
      <c r="Z89" s="69"/>
      <c r="AA89" s="69"/>
    </row>
    <row r="90" spans="4:27">
      <c r="D90" s="138"/>
      <c r="E90" s="138"/>
      <c r="F90" s="138"/>
      <c r="G90" s="138"/>
      <c r="H90" s="138"/>
      <c r="I90" s="138"/>
      <c r="M90" s="69"/>
      <c r="N90" s="69"/>
      <c r="O90" s="69"/>
      <c r="P90" s="69"/>
      <c r="Q90" s="69"/>
      <c r="R90" s="69"/>
      <c r="Y90" s="69"/>
      <c r="Z90" s="69"/>
      <c r="AA90" s="69"/>
    </row>
    <row r="91" spans="4:27">
      <c r="D91" s="138"/>
      <c r="E91" s="138"/>
      <c r="F91" s="138"/>
      <c r="G91" s="138"/>
      <c r="H91" s="138"/>
      <c r="I91" s="138"/>
      <c r="M91" s="69"/>
      <c r="N91" s="69"/>
      <c r="O91" s="69"/>
      <c r="P91" s="69"/>
      <c r="Q91" s="69"/>
      <c r="R91" s="69"/>
      <c r="Y91" s="69"/>
      <c r="Z91" s="69"/>
      <c r="AA91" s="69"/>
    </row>
    <row r="92" spans="4:27">
      <c r="D92" s="138"/>
      <c r="E92" s="138"/>
      <c r="F92" s="138"/>
      <c r="G92" s="138"/>
      <c r="H92" s="138"/>
      <c r="I92" s="138"/>
      <c r="M92" s="69"/>
      <c r="N92" s="69"/>
      <c r="O92" s="69"/>
      <c r="P92" s="69"/>
      <c r="Q92" s="69"/>
      <c r="R92" s="69"/>
      <c r="Y92" s="69"/>
      <c r="Z92" s="69"/>
      <c r="AA92" s="69"/>
    </row>
    <row r="93" spans="4:27">
      <c r="D93" s="138"/>
      <c r="E93" s="138"/>
      <c r="F93" s="138"/>
      <c r="G93" s="138"/>
      <c r="H93" s="138"/>
      <c r="I93" s="138"/>
      <c r="M93" s="69"/>
      <c r="N93" s="69"/>
      <c r="O93" s="69"/>
      <c r="P93" s="69"/>
      <c r="Q93" s="69"/>
      <c r="R93" s="69"/>
      <c r="Y93" s="69"/>
      <c r="Z93" s="69"/>
      <c r="AA93" s="69"/>
    </row>
    <row r="94" spans="4:27">
      <c r="D94" s="138"/>
      <c r="E94" s="138"/>
      <c r="F94" s="138"/>
      <c r="G94" s="138"/>
      <c r="H94" s="138"/>
      <c r="I94" s="138"/>
      <c r="M94" s="69"/>
      <c r="N94" s="69"/>
      <c r="O94" s="69"/>
      <c r="P94" s="69"/>
      <c r="Q94" s="69"/>
      <c r="R94" s="69"/>
      <c r="Y94" s="69"/>
      <c r="Z94" s="69"/>
      <c r="AA94" s="69"/>
    </row>
    <row r="95" spans="4:27">
      <c r="D95" s="86"/>
      <c r="E95" s="86"/>
      <c r="F95" s="86"/>
      <c r="G95" s="86"/>
      <c r="H95" s="86"/>
      <c r="I95" s="86"/>
      <c r="M95" s="39"/>
      <c r="N95" s="39"/>
      <c r="O95" s="39"/>
      <c r="P95" s="39"/>
      <c r="Q95" s="39"/>
      <c r="R95" s="39"/>
      <c r="Y95" s="39"/>
      <c r="Z95" s="39"/>
      <c r="AA95" s="39"/>
    </row>
    <row r="96" spans="4:27">
      <c r="D96" s="39"/>
      <c r="G96" s="39"/>
      <c r="M96" s="39"/>
      <c r="P96" s="39"/>
      <c r="Y96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54" activePane="bottomRight" state="frozen"/>
      <selection pane="topRight" activeCell="D1" sqref="D1"/>
      <selection pane="bottomLeft" activeCell="A6" sqref="A6"/>
      <selection pane="bottomRight" activeCell="X18" sqref="X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91" customWidth="1"/>
    <col min="14" max="14" width="22.625" style="91" customWidth="1"/>
    <col min="15" max="15" width="25.625" style="91" customWidth="1"/>
    <col min="16" max="17" width="17.625" style="3" customWidth="1"/>
    <col min="18" max="18" width="23.62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92</v>
      </c>
      <c r="C2" s="4"/>
      <c r="D2" s="70"/>
      <c r="E2" s="70"/>
      <c r="F2" s="70"/>
      <c r="G2" s="5"/>
      <c r="H2" s="5"/>
      <c r="I2" s="5"/>
      <c r="J2" s="5"/>
      <c r="K2" s="5"/>
      <c r="L2" s="5"/>
      <c r="M2" s="65"/>
      <c r="N2" s="65"/>
      <c r="O2" s="6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6月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20" t="s">
        <v>17</v>
      </c>
      <c r="J4" s="106" t="s">
        <v>15</v>
      </c>
      <c r="K4" s="106" t="s">
        <v>16</v>
      </c>
      <c r="L4" s="106" t="s">
        <v>17</v>
      </c>
      <c r="M4" s="13" t="s">
        <v>15</v>
      </c>
      <c r="N4" s="13" t="s">
        <v>16</v>
      </c>
      <c r="O4" s="1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4" t="s">
        <v>18</v>
      </c>
      <c r="E5" s="140" t="s">
        <v>19</v>
      </c>
      <c r="F5" s="144" t="s">
        <v>20</v>
      </c>
      <c r="G5" s="135" t="s">
        <v>18</v>
      </c>
      <c r="H5" s="121" t="s">
        <v>19</v>
      </c>
      <c r="I5" s="134" t="s">
        <v>20</v>
      </c>
      <c r="J5" s="97" t="s">
        <v>18</v>
      </c>
      <c r="K5" s="97" t="s">
        <v>19</v>
      </c>
      <c r="L5" s="97" t="s">
        <v>20</v>
      </c>
      <c r="M5" s="236" t="s">
        <v>18</v>
      </c>
      <c r="N5" s="17" t="s">
        <v>19</v>
      </c>
      <c r="O5" s="202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76"/>
      <c r="H6" s="76"/>
      <c r="I6" s="76"/>
      <c r="J6" s="25">
        <v>0</v>
      </c>
      <c r="K6" s="25">
        <v>0</v>
      </c>
      <c r="L6" s="25">
        <v>0</v>
      </c>
      <c r="M6" s="78">
        <v>8</v>
      </c>
      <c r="N6" s="78">
        <v>306.26749999999998</v>
      </c>
      <c r="O6" s="237">
        <v>117891.151</v>
      </c>
      <c r="P6" s="167">
        <v>8</v>
      </c>
      <c r="Q6" s="167">
        <v>285.98500000000001</v>
      </c>
      <c r="R6" s="167">
        <v>87362.317999999999</v>
      </c>
      <c r="S6" s="25"/>
      <c r="T6" s="25"/>
      <c r="U6" s="25"/>
      <c r="V6" s="25">
        <v>8</v>
      </c>
      <c r="W6" s="25">
        <v>285.98500000000001</v>
      </c>
      <c r="X6" s="25">
        <v>87362.317999999999</v>
      </c>
      <c r="Y6" s="167"/>
      <c r="Z6" s="167"/>
      <c r="AA6" s="107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16</v>
      </c>
      <c r="AR6" s="107">
        <f t="shared" ref="AR6:AS21" si="0">SUM(K6,N6,W6,Z6,AC6,AF6,AI6,AL6,AO6)</f>
        <v>592.25250000000005</v>
      </c>
      <c r="AS6" s="107">
        <f t="shared" si="0"/>
        <v>205253.46899999998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7</v>
      </c>
      <c r="E7" s="124">
        <v>323.43599999999998</v>
      </c>
      <c r="F7" s="125">
        <v>332066.14754714008</v>
      </c>
      <c r="G7" s="79">
        <v>2</v>
      </c>
      <c r="H7" s="79">
        <v>158.43</v>
      </c>
      <c r="I7" s="79">
        <v>128398.035</v>
      </c>
      <c r="J7" s="114">
        <v>9</v>
      </c>
      <c r="K7" s="114">
        <v>481.86599999999999</v>
      </c>
      <c r="L7" s="114">
        <v>460464.18254714005</v>
      </c>
      <c r="M7" s="79">
        <v>17</v>
      </c>
      <c r="N7" s="79">
        <v>904.76599999999996</v>
      </c>
      <c r="O7" s="238">
        <v>379652.96500000003</v>
      </c>
      <c r="P7" s="210">
        <v>16</v>
      </c>
      <c r="Q7" s="210">
        <v>930.55100000000004</v>
      </c>
      <c r="R7" s="210">
        <v>267713.837</v>
      </c>
      <c r="S7" s="24"/>
      <c r="T7" s="24"/>
      <c r="U7" s="24"/>
      <c r="V7" s="114">
        <v>16</v>
      </c>
      <c r="W7" s="114">
        <v>930.55100000000004</v>
      </c>
      <c r="X7" s="114">
        <v>267713.837</v>
      </c>
      <c r="Y7" s="210"/>
      <c r="Z7" s="210"/>
      <c r="AA7" s="108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42</v>
      </c>
      <c r="AR7" s="45">
        <f>SUM(K7,N7,W7,Z7,AC7,AF7,AI7,AL7,AO7)</f>
        <v>2317.183</v>
      </c>
      <c r="AS7" s="45">
        <f t="shared" si="0"/>
        <v>1107830.9845471401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78"/>
      <c r="H8" s="78"/>
      <c r="I8" s="78"/>
      <c r="J8" s="25">
        <v>0</v>
      </c>
      <c r="K8" s="25">
        <v>0</v>
      </c>
      <c r="L8" s="25">
        <v>0</v>
      </c>
      <c r="M8" s="78"/>
      <c r="N8" s="78"/>
      <c r="O8" s="237"/>
      <c r="P8" s="167"/>
      <c r="Q8" s="167"/>
      <c r="R8" s="167"/>
      <c r="S8" s="25"/>
      <c r="T8" s="25"/>
      <c r="U8" s="25"/>
      <c r="V8" s="25"/>
      <c r="W8" s="25"/>
      <c r="X8" s="25"/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1">SUM(J8,M8,V8,Y8,AB8,AE8,AH8,AK8,AN8)</f>
        <v>0</v>
      </c>
      <c r="AR8" s="107">
        <f t="shared" si="1"/>
        <v>0</v>
      </c>
      <c r="AS8" s="107">
        <f t="shared" si="0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2</v>
      </c>
      <c r="E9" s="124">
        <v>122.828</v>
      </c>
      <c r="F9" s="124">
        <v>8507.1428621111827</v>
      </c>
      <c r="G9" s="79"/>
      <c r="H9" s="79"/>
      <c r="I9" s="79"/>
      <c r="J9" s="114">
        <v>2</v>
      </c>
      <c r="K9" s="114">
        <v>122.828</v>
      </c>
      <c r="L9" s="114">
        <v>8507.1428621111827</v>
      </c>
      <c r="M9" s="79">
        <v>27</v>
      </c>
      <c r="N9" s="79">
        <v>1285.299</v>
      </c>
      <c r="O9" s="238">
        <v>88679.191999999995</v>
      </c>
      <c r="P9" s="210">
        <v>92</v>
      </c>
      <c r="Q9" s="210">
        <v>5362.7759999999998</v>
      </c>
      <c r="R9" s="210">
        <v>315063.53899999999</v>
      </c>
      <c r="S9" s="24"/>
      <c r="T9" s="24"/>
      <c r="U9" s="24"/>
      <c r="V9" s="114">
        <v>92</v>
      </c>
      <c r="W9" s="114">
        <v>5362.7759999999998</v>
      </c>
      <c r="X9" s="114">
        <v>315063.53899999999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1"/>
        <v>121</v>
      </c>
      <c r="AR9" s="45">
        <f t="shared" si="1"/>
        <v>6770.9030000000002</v>
      </c>
      <c r="AS9" s="45">
        <f t="shared" si="0"/>
        <v>412249.87386211118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78"/>
      <c r="H10" s="78"/>
      <c r="I10" s="78"/>
      <c r="J10" s="25">
        <v>0</v>
      </c>
      <c r="K10" s="25">
        <v>0</v>
      </c>
      <c r="L10" s="25">
        <v>0</v>
      </c>
      <c r="M10" s="145"/>
      <c r="N10" s="78"/>
      <c r="O10" s="237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79"/>
      <c r="H11" s="79"/>
      <c r="I11" s="79"/>
      <c r="J11" s="114">
        <v>0</v>
      </c>
      <c r="K11" s="114">
        <v>0</v>
      </c>
      <c r="L11" s="114">
        <v>0</v>
      </c>
      <c r="M11" s="146"/>
      <c r="N11" s="79"/>
      <c r="O11" s="238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78"/>
      <c r="H12" s="78"/>
      <c r="I12" s="78"/>
      <c r="J12" s="25">
        <v>0</v>
      </c>
      <c r="K12" s="25">
        <v>0</v>
      </c>
      <c r="L12" s="25">
        <v>0</v>
      </c>
      <c r="M12" s="145"/>
      <c r="N12" s="78"/>
      <c r="O12" s="237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79"/>
      <c r="H13" s="79"/>
      <c r="I13" s="79"/>
      <c r="J13" s="114">
        <v>0</v>
      </c>
      <c r="K13" s="114">
        <v>0</v>
      </c>
      <c r="L13" s="114">
        <v>0</v>
      </c>
      <c r="M13" s="146"/>
      <c r="N13" s="79"/>
      <c r="O13" s="238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78"/>
      <c r="H14" s="78"/>
      <c r="I14" s="78"/>
      <c r="J14" s="25">
        <v>0</v>
      </c>
      <c r="K14" s="25">
        <v>0</v>
      </c>
      <c r="L14" s="25">
        <v>0</v>
      </c>
      <c r="M14" s="145"/>
      <c r="N14" s="78"/>
      <c r="O14" s="237"/>
      <c r="P14" s="167">
        <v>179</v>
      </c>
      <c r="Q14" s="167">
        <v>1495.4485</v>
      </c>
      <c r="R14" s="167">
        <v>262786.69799999997</v>
      </c>
      <c r="S14" s="40"/>
      <c r="T14" s="40"/>
      <c r="U14" s="40"/>
      <c r="V14" s="25">
        <v>179</v>
      </c>
      <c r="W14" s="25">
        <v>1495.4485</v>
      </c>
      <c r="X14" s="25">
        <v>262786.69799999997</v>
      </c>
      <c r="Y14" s="167">
        <v>27</v>
      </c>
      <c r="Z14" s="167">
        <v>234.01859999999999</v>
      </c>
      <c r="AA14" s="107">
        <v>18123.32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1"/>
        <v>206</v>
      </c>
      <c r="AR14" s="107">
        <f t="shared" si="1"/>
        <v>1729.4670999999998</v>
      </c>
      <c r="AS14" s="107">
        <f t="shared" si="0"/>
        <v>280910.01799999998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79"/>
      <c r="H15" s="79"/>
      <c r="I15" s="79"/>
      <c r="J15" s="114">
        <v>0</v>
      </c>
      <c r="K15" s="114">
        <v>0</v>
      </c>
      <c r="L15" s="114">
        <v>0</v>
      </c>
      <c r="M15" s="79"/>
      <c r="N15" s="79"/>
      <c r="O15" s="238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>
        <v>7</v>
      </c>
      <c r="E16" s="123">
        <v>3.5222000000000002</v>
      </c>
      <c r="F16" s="123">
        <v>1782.1890297713337</v>
      </c>
      <c r="G16" s="78">
        <v>13</v>
      </c>
      <c r="H16" s="78">
        <v>8.3447999999999993</v>
      </c>
      <c r="I16" s="78">
        <v>2992.8490000000002</v>
      </c>
      <c r="J16" s="25">
        <v>20</v>
      </c>
      <c r="K16" s="25">
        <v>11.866999999999999</v>
      </c>
      <c r="L16" s="25">
        <v>4775.0380297713336</v>
      </c>
      <c r="M16" s="78"/>
      <c r="N16" s="78"/>
      <c r="O16" s="237"/>
      <c r="P16" s="167">
        <v>246</v>
      </c>
      <c r="Q16" s="167">
        <v>439.13709999999998</v>
      </c>
      <c r="R16" s="167">
        <v>103241.504</v>
      </c>
      <c r="S16" s="40"/>
      <c r="T16" s="40"/>
      <c r="U16" s="40"/>
      <c r="V16" s="25">
        <v>246</v>
      </c>
      <c r="W16" s="25">
        <v>439.13709999999998</v>
      </c>
      <c r="X16" s="25">
        <v>103241.504</v>
      </c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54</v>
      </c>
      <c r="AI16" s="291">
        <v>59.078899999999997</v>
      </c>
      <c r="AJ16" s="291">
        <v>24520.760999999999</v>
      </c>
      <c r="AK16" s="291"/>
      <c r="AL16" s="291"/>
      <c r="AM16" s="291"/>
      <c r="AN16" s="291"/>
      <c r="AO16" s="291"/>
      <c r="AP16" s="291"/>
      <c r="AQ16" s="107">
        <f t="shared" si="1"/>
        <v>320</v>
      </c>
      <c r="AR16" s="107">
        <f t="shared" si="1"/>
        <v>510.08299999999997</v>
      </c>
      <c r="AS16" s="107">
        <f t="shared" si="0"/>
        <v>132537.30302977131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79"/>
      <c r="H17" s="79"/>
      <c r="I17" s="79"/>
      <c r="J17" s="114">
        <v>0</v>
      </c>
      <c r="K17" s="114">
        <v>0</v>
      </c>
      <c r="L17" s="114">
        <v>0</v>
      </c>
      <c r="M17" s="79"/>
      <c r="N17" s="79"/>
      <c r="O17" s="238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78"/>
      <c r="H18" s="78"/>
      <c r="I18" s="78"/>
      <c r="J18" s="25">
        <v>0</v>
      </c>
      <c r="K18" s="25">
        <v>0</v>
      </c>
      <c r="L18" s="25">
        <v>0</v>
      </c>
      <c r="M18" s="78"/>
      <c r="N18" s="78"/>
      <c r="O18" s="237"/>
      <c r="P18" s="167">
        <v>232</v>
      </c>
      <c r="Q18" s="167">
        <v>327.64699999999999</v>
      </c>
      <c r="R18" s="167">
        <v>96096.790999999997</v>
      </c>
      <c r="S18" s="109"/>
      <c r="T18" s="40"/>
      <c r="U18" s="40"/>
      <c r="V18" s="25">
        <v>232</v>
      </c>
      <c r="W18" s="25">
        <v>327.64699999999999</v>
      </c>
      <c r="X18" s="25">
        <v>96096.790999999997</v>
      </c>
      <c r="Y18" s="167"/>
      <c r="Z18" s="167"/>
      <c r="AA18" s="107"/>
      <c r="AB18" s="291"/>
      <c r="AC18" s="291"/>
      <c r="AD18" s="291"/>
      <c r="AE18" s="291">
        <v>207</v>
      </c>
      <c r="AF18" s="291">
        <v>7.8250999999999999</v>
      </c>
      <c r="AG18" s="291">
        <v>12847.432000000001</v>
      </c>
      <c r="AH18" s="291">
        <v>29</v>
      </c>
      <c r="AI18" s="291">
        <v>1.3956999999999999</v>
      </c>
      <c r="AJ18" s="291">
        <v>2027.8150000000001</v>
      </c>
      <c r="AK18" s="291"/>
      <c r="AL18" s="291"/>
      <c r="AM18" s="291"/>
      <c r="AN18" s="291"/>
      <c r="AO18" s="291"/>
      <c r="AP18" s="291"/>
      <c r="AQ18" s="107">
        <f t="shared" si="1"/>
        <v>468</v>
      </c>
      <c r="AR18" s="107">
        <f t="shared" si="1"/>
        <v>336.86779999999999</v>
      </c>
      <c r="AS18" s="107">
        <f t="shared" si="0"/>
        <v>110972.038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79"/>
      <c r="H19" s="79"/>
      <c r="I19" s="79"/>
      <c r="J19" s="114">
        <v>0</v>
      </c>
      <c r="K19" s="114">
        <v>0</v>
      </c>
      <c r="L19" s="114">
        <v>0</v>
      </c>
      <c r="M19" s="79"/>
      <c r="N19" s="79"/>
      <c r="O19" s="238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78"/>
      <c r="H20" s="78"/>
      <c r="I20" s="78"/>
      <c r="J20" s="25">
        <v>0</v>
      </c>
      <c r="K20" s="25">
        <v>0</v>
      </c>
      <c r="L20" s="25">
        <v>0</v>
      </c>
      <c r="M20" s="78"/>
      <c r="N20" s="78"/>
      <c r="O20" s="237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79"/>
      <c r="H21" s="79"/>
      <c r="I21" s="79"/>
      <c r="J21" s="114">
        <v>0</v>
      </c>
      <c r="K21" s="114">
        <v>0</v>
      </c>
      <c r="L21" s="114">
        <v>0</v>
      </c>
      <c r="M21" s="79"/>
      <c r="N21" s="79"/>
      <c r="O21" s="238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1"/>
        <v>0</v>
      </c>
      <c r="AR21" s="45">
        <f t="shared" si="1"/>
        <v>0</v>
      </c>
      <c r="AS21" s="45">
        <f t="shared" si="0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78"/>
      <c r="H22" s="78"/>
      <c r="I22" s="78"/>
      <c r="J22" s="25">
        <v>0</v>
      </c>
      <c r="K22" s="25">
        <v>0</v>
      </c>
      <c r="L22" s="25">
        <v>0</v>
      </c>
      <c r="M22" s="78">
        <v>9</v>
      </c>
      <c r="N22" s="78">
        <v>5.1820000000000004</v>
      </c>
      <c r="O22" s="237">
        <v>381.47699999999998</v>
      </c>
      <c r="P22" s="167"/>
      <c r="Q22" s="167"/>
      <c r="R22" s="167"/>
      <c r="S22" s="40"/>
      <c r="T22" s="40"/>
      <c r="U22" s="40"/>
      <c r="V22" s="25"/>
      <c r="W22" s="25"/>
      <c r="X22" s="25"/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1"/>
        <v>9</v>
      </c>
      <c r="AR22" s="107">
        <f t="shared" si="1"/>
        <v>5.1820000000000004</v>
      </c>
      <c r="AS22" s="107">
        <f t="shared" si="1"/>
        <v>381.47699999999998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79"/>
      <c r="H23" s="79"/>
      <c r="I23" s="79"/>
      <c r="J23" s="114">
        <v>0</v>
      </c>
      <c r="K23" s="114">
        <v>0</v>
      </c>
      <c r="L23" s="114">
        <v>0</v>
      </c>
      <c r="M23" s="79"/>
      <c r="N23" s="79"/>
      <c r="O23" s="238"/>
      <c r="P23" s="210"/>
      <c r="Q23" s="210"/>
      <c r="R23" s="210"/>
      <c r="S23" s="41"/>
      <c r="T23" s="41"/>
      <c r="U23" s="41"/>
      <c r="V23" s="114"/>
      <c r="W23" s="114"/>
      <c r="X23" s="114"/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1"/>
        <v>0</v>
      </c>
      <c r="AR23" s="45">
        <f t="shared" si="1"/>
        <v>0</v>
      </c>
      <c r="AS23" s="45">
        <f t="shared" si="1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78"/>
      <c r="H24" s="78"/>
      <c r="I24" s="78"/>
      <c r="J24" s="25">
        <v>0</v>
      </c>
      <c r="K24" s="25">
        <v>0</v>
      </c>
      <c r="L24" s="25">
        <v>0</v>
      </c>
      <c r="M24" s="78">
        <v>36</v>
      </c>
      <c r="N24" s="78">
        <v>179.9751</v>
      </c>
      <c r="O24" s="237">
        <v>28613.573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1"/>
        <v>36</v>
      </c>
      <c r="AR24" s="107">
        <f t="shared" si="1"/>
        <v>179.9751</v>
      </c>
      <c r="AS24" s="107">
        <f t="shared" si="1"/>
        <v>28613.573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79"/>
      <c r="H25" s="79"/>
      <c r="I25" s="79"/>
      <c r="J25" s="114">
        <v>0</v>
      </c>
      <c r="K25" s="114">
        <v>0</v>
      </c>
      <c r="L25" s="114">
        <v>0</v>
      </c>
      <c r="M25" s="79">
        <v>29</v>
      </c>
      <c r="N25" s="79">
        <v>286.87950000000001</v>
      </c>
      <c r="O25" s="238">
        <v>43616.697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1"/>
        <v>29</v>
      </c>
      <c r="AR25" s="45">
        <f t="shared" si="1"/>
        <v>286.87950000000001</v>
      </c>
      <c r="AS25" s="45">
        <f t="shared" si="1"/>
        <v>43616.697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78"/>
      <c r="H26" s="78"/>
      <c r="I26" s="78"/>
      <c r="J26" s="25">
        <v>0</v>
      </c>
      <c r="K26" s="25">
        <v>0</v>
      </c>
      <c r="L26" s="25">
        <v>0</v>
      </c>
      <c r="M26" s="78"/>
      <c r="N26" s="78"/>
      <c r="O26" s="237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79"/>
      <c r="H27" s="79"/>
      <c r="I27" s="79"/>
      <c r="J27" s="114">
        <v>0</v>
      </c>
      <c r="K27" s="114">
        <v>0</v>
      </c>
      <c r="L27" s="114">
        <v>0</v>
      </c>
      <c r="M27" s="79"/>
      <c r="N27" s="79"/>
      <c r="O27" s="238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78"/>
      <c r="H28" s="78"/>
      <c r="I28" s="78"/>
      <c r="J28" s="25">
        <v>0</v>
      </c>
      <c r="K28" s="25">
        <v>0</v>
      </c>
      <c r="L28" s="25">
        <v>0</v>
      </c>
      <c r="M28" s="78"/>
      <c r="N28" s="78"/>
      <c r="O28" s="237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79"/>
      <c r="H29" s="79"/>
      <c r="I29" s="79"/>
      <c r="J29" s="114">
        <v>0</v>
      </c>
      <c r="K29" s="114">
        <v>0</v>
      </c>
      <c r="L29" s="114">
        <v>0</v>
      </c>
      <c r="M29" s="79"/>
      <c r="N29" s="79"/>
      <c r="O29" s="238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67</v>
      </c>
      <c r="E30" s="123">
        <v>21.212599999999998</v>
      </c>
      <c r="F30" s="165">
        <v>16915.425762570918</v>
      </c>
      <c r="G30" s="78">
        <v>62</v>
      </c>
      <c r="H30" s="78">
        <v>16.111899999999999</v>
      </c>
      <c r="I30" s="78">
        <v>12745.078</v>
      </c>
      <c r="J30" s="25">
        <v>129</v>
      </c>
      <c r="K30" s="25">
        <v>37.3245</v>
      </c>
      <c r="L30" s="25">
        <v>29660.503762570916</v>
      </c>
      <c r="M30" s="78"/>
      <c r="N30" s="78"/>
      <c r="O30" s="237"/>
      <c r="P30" s="167"/>
      <c r="Q30" s="167"/>
      <c r="R30" s="167"/>
      <c r="S30" s="109"/>
      <c r="T30" s="40"/>
      <c r="U30" s="40"/>
      <c r="V30" s="25"/>
      <c r="W30" s="25"/>
      <c r="X30" s="25"/>
      <c r="Y30" s="167">
        <v>70</v>
      </c>
      <c r="Z30" s="167">
        <v>9.9503000000000004</v>
      </c>
      <c r="AA30" s="107">
        <v>3562.5619999999999</v>
      </c>
      <c r="AB30" s="291">
        <v>655</v>
      </c>
      <c r="AC30" s="291">
        <v>11.299099999999999</v>
      </c>
      <c r="AD30" s="291">
        <v>6466.31</v>
      </c>
      <c r="AE30" s="291"/>
      <c r="AF30" s="291"/>
      <c r="AG30" s="291"/>
      <c r="AH30" s="291">
        <v>198</v>
      </c>
      <c r="AI30" s="291">
        <v>59.703299999999999</v>
      </c>
      <c r="AJ30" s="291">
        <v>42184.28</v>
      </c>
      <c r="AK30" s="291">
        <v>271</v>
      </c>
      <c r="AL30" s="291">
        <v>24.653300000000002</v>
      </c>
      <c r="AM30" s="291">
        <v>12911.397999999999</v>
      </c>
      <c r="AN30" s="291">
        <v>627</v>
      </c>
      <c r="AO30" s="291">
        <v>102.11767</v>
      </c>
      <c r="AP30" s="291">
        <v>70932.873000000007</v>
      </c>
      <c r="AQ30" s="107">
        <f t="shared" si="1"/>
        <v>1950</v>
      </c>
      <c r="AR30" s="107">
        <f t="shared" si="1"/>
        <v>245.04817</v>
      </c>
      <c r="AS30" s="107">
        <f t="shared" si="1"/>
        <v>165717.92676257092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79"/>
      <c r="H31" s="79"/>
      <c r="I31" s="79"/>
      <c r="J31" s="114">
        <v>0</v>
      </c>
      <c r="K31" s="114">
        <v>0</v>
      </c>
      <c r="L31" s="114">
        <v>0</v>
      </c>
      <c r="M31" s="79"/>
      <c r="N31" s="79"/>
      <c r="O31" s="238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78"/>
      <c r="H32" s="78"/>
      <c r="I32" s="78"/>
      <c r="J32" s="25">
        <v>0</v>
      </c>
      <c r="K32" s="25">
        <v>0</v>
      </c>
      <c r="L32" s="25">
        <v>0</v>
      </c>
      <c r="M32" s="78">
        <v>157</v>
      </c>
      <c r="N32" s="78">
        <v>450.56630000000001</v>
      </c>
      <c r="O32" s="237">
        <v>53497.983999999997</v>
      </c>
      <c r="P32" s="167">
        <v>206</v>
      </c>
      <c r="Q32" s="167">
        <v>1772.278</v>
      </c>
      <c r="R32" s="167">
        <v>218500.43700000001</v>
      </c>
      <c r="S32" s="40"/>
      <c r="T32" s="40"/>
      <c r="U32" s="40"/>
      <c r="V32" s="25">
        <v>206</v>
      </c>
      <c r="W32" s="25">
        <v>1772.278</v>
      </c>
      <c r="X32" s="25">
        <v>218500.43700000001</v>
      </c>
      <c r="Y32" s="167">
        <v>139</v>
      </c>
      <c r="Z32" s="167">
        <v>1295.9131</v>
      </c>
      <c r="AA32" s="107">
        <v>96328.697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>
        <v>3</v>
      </c>
      <c r="AL32" s="291">
        <v>1.21E-2</v>
      </c>
      <c r="AM32" s="291">
        <v>1018.32</v>
      </c>
      <c r="AN32" s="291"/>
      <c r="AO32" s="291"/>
      <c r="AP32" s="291"/>
      <c r="AQ32" s="107">
        <f t="shared" si="1"/>
        <v>505</v>
      </c>
      <c r="AR32" s="107">
        <f t="shared" si="1"/>
        <v>3518.7695000000003</v>
      </c>
      <c r="AS32" s="107">
        <f t="shared" si="1"/>
        <v>369345.43799999997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79"/>
      <c r="H33" s="79"/>
      <c r="I33" s="79"/>
      <c r="J33" s="114">
        <v>0</v>
      </c>
      <c r="K33" s="114">
        <v>0</v>
      </c>
      <c r="L33" s="114">
        <v>0</v>
      </c>
      <c r="M33" s="79"/>
      <c r="N33" s="79"/>
      <c r="O33" s="238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78"/>
      <c r="H34" s="78"/>
      <c r="I34" s="78"/>
      <c r="J34" s="25">
        <v>0</v>
      </c>
      <c r="K34" s="25">
        <v>0</v>
      </c>
      <c r="L34" s="25">
        <v>0</v>
      </c>
      <c r="M34" s="78">
        <v>148</v>
      </c>
      <c r="N34" s="78">
        <v>41.108800000000002</v>
      </c>
      <c r="O34" s="237">
        <v>7787.5479999999998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176</v>
      </c>
      <c r="AC34" s="291">
        <v>87.494500000000002</v>
      </c>
      <c r="AD34" s="291">
        <v>8683.9629999999997</v>
      </c>
      <c r="AE34" s="291"/>
      <c r="AF34" s="291"/>
      <c r="AG34" s="291"/>
      <c r="AH34" s="291">
        <v>68</v>
      </c>
      <c r="AI34" s="291">
        <v>34.869</v>
      </c>
      <c r="AJ34" s="291">
        <v>12944.501</v>
      </c>
      <c r="AK34" s="291"/>
      <c r="AL34" s="291"/>
      <c r="AM34" s="291"/>
      <c r="AN34" s="291">
        <v>7</v>
      </c>
      <c r="AO34" s="291">
        <v>0.73089999999999999</v>
      </c>
      <c r="AP34" s="291">
        <v>349.39299999999997</v>
      </c>
      <c r="AQ34" s="107">
        <f t="shared" si="1"/>
        <v>399</v>
      </c>
      <c r="AR34" s="107">
        <f t="shared" si="1"/>
        <v>164.20319999999998</v>
      </c>
      <c r="AS34" s="107">
        <f t="shared" si="1"/>
        <v>29765.404999999999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79"/>
      <c r="H35" s="79"/>
      <c r="I35" s="79"/>
      <c r="J35" s="114">
        <v>0</v>
      </c>
      <c r="K35" s="114">
        <v>0</v>
      </c>
      <c r="L35" s="114">
        <v>0</v>
      </c>
      <c r="M35" s="79">
        <v>3</v>
      </c>
      <c r="N35" s="79">
        <v>0.19670000000000001</v>
      </c>
      <c r="O35" s="238">
        <v>158.131</v>
      </c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1"/>
        <v>3</v>
      </c>
      <c r="AR35" s="45">
        <f t="shared" si="1"/>
        <v>0.19670000000000001</v>
      </c>
      <c r="AS35" s="45">
        <f t="shared" si="1"/>
        <v>158.131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78"/>
      <c r="H36" s="78"/>
      <c r="I36" s="78"/>
      <c r="J36" s="25">
        <v>0</v>
      </c>
      <c r="K36" s="25">
        <v>0</v>
      </c>
      <c r="L36" s="25">
        <v>0</v>
      </c>
      <c r="M36" s="78">
        <v>4</v>
      </c>
      <c r="N36" s="78">
        <v>4.4619999999999997</v>
      </c>
      <c r="O36" s="237">
        <v>242.136</v>
      </c>
      <c r="P36" s="167"/>
      <c r="Q36" s="167"/>
      <c r="R36" s="167"/>
      <c r="S36" s="40"/>
      <c r="T36" s="40"/>
      <c r="U36" s="40"/>
      <c r="V36" s="25"/>
      <c r="W36" s="25"/>
      <c r="X36" s="25"/>
      <c r="Y36" s="167">
        <v>20</v>
      </c>
      <c r="Z36" s="167">
        <v>18.497</v>
      </c>
      <c r="AA36" s="107">
        <v>2598.4259999999999</v>
      </c>
      <c r="AB36" s="291"/>
      <c r="AC36" s="291"/>
      <c r="AD36" s="291"/>
      <c r="AE36" s="291"/>
      <c r="AF36" s="291"/>
      <c r="AG36" s="291"/>
      <c r="AH36" s="291"/>
      <c r="AI36" s="291"/>
      <c r="AJ36" s="291"/>
      <c r="AK36" s="291">
        <v>9</v>
      </c>
      <c r="AL36" s="291">
        <v>8.1690000000000005</v>
      </c>
      <c r="AM36" s="291">
        <v>1015.5119999999999</v>
      </c>
      <c r="AN36" s="291"/>
      <c r="AO36" s="291"/>
      <c r="AP36" s="291"/>
      <c r="AQ36" s="107">
        <f t="shared" si="1"/>
        <v>33</v>
      </c>
      <c r="AR36" s="107">
        <f t="shared" si="1"/>
        <v>31.128</v>
      </c>
      <c r="AS36" s="107">
        <f t="shared" si="1"/>
        <v>3856.0739999999996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79"/>
      <c r="H37" s="79"/>
      <c r="I37" s="79"/>
      <c r="J37" s="114">
        <v>0</v>
      </c>
      <c r="K37" s="114">
        <v>0</v>
      </c>
      <c r="L37" s="114">
        <v>0</v>
      </c>
      <c r="M37" s="79"/>
      <c r="N37" s="79"/>
      <c r="O37" s="238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33</v>
      </c>
      <c r="E38" s="123">
        <v>3.3252999999999999</v>
      </c>
      <c r="F38" s="166">
        <v>2480.936081443851</v>
      </c>
      <c r="G38" s="78"/>
      <c r="H38" s="78"/>
      <c r="I38" s="78"/>
      <c r="J38" s="25">
        <v>33</v>
      </c>
      <c r="K38" s="25">
        <v>3.3252999999999999</v>
      </c>
      <c r="L38" s="25">
        <v>2480.936081443851</v>
      </c>
      <c r="M38" s="78"/>
      <c r="N38" s="78"/>
      <c r="O38" s="237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>
        <v>38</v>
      </c>
      <c r="AC38" s="291">
        <v>2.7612000000000001</v>
      </c>
      <c r="AD38" s="291">
        <v>307.62700000000001</v>
      </c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1"/>
        <v>71</v>
      </c>
      <c r="AR38" s="107">
        <f t="shared" si="1"/>
        <v>6.0865</v>
      </c>
      <c r="AS38" s="107">
        <f t="shared" si="1"/>
        <v>2788.5630814438509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79"/>
      <c r="H39" s="79"/>
      <c r="I39" s="79"/>
      <c r="J39" s="114">
        <v>0</v>
      </c>
      <c r="K39" s="114">
        <v>0</v>
      </c>
      <c r="L39" s="114">
        <v>0</v>
      </c>
      <c r="M39" s="79"/>
      <c r="N39" s="79"/>
      <c r="O39" s="238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78"/>
      <c r="H40" s="78"/>
      <c r="I40" s="78"/>
      <c r="J40" s="25">
        <v>0</v>
      </c>
      <c r="K40" s="25">
        <v>0</v>
      </c>
      <c r="L40" s="25">
        <v>0</v>
      </c>
      <c r="M40" s="78">
        <v>1</v>
      </c>
      <c r="N40" s="78">
        <v>16.5626</v>
      </c>
      <c r="O40" s="237">
        <v>16119.71</v>
      </c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1"/>
        <v>1</v>
      </c>
      <c r="AR40" s="107">
        <f t="shared" si="1"/>
        <v>16.5626</v>
      </c>
      <c r="AS40" s="107">
        <f t="shared" si="1"/>
        <v>16119.71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79"/>
      <c r="H41" s="79"/>
      <c r="I41" s="79"/>
      <c r="J41" s="114">
        <v>0</v>
      </c>
      <c r="K41" s="114">
        <v>0</v>
      </c>
      <c r="L41" s="114">
        <v>0</v>
      </c>
      <c r="M41" s="79"/>
      <c r="N41" s="79"/>
      <c r="O41" s="238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78">
        <v>1</v>
      </c>
      <c r="H42" s="78">
        <v>3.9214000000000002</v>
      </c>
      <c r="I42" s="78">
        <v>2565.8679999999999</v>
      </c>
      <c r="J42" s="25">
        <v>1</v>
      </c>
      <c r="K42" s="25">
        <v>3.9214000000000002</v>
      </c>
      <c r="L42" s="25">
        <v>2565.8679999999999</v>
      </c>
      <c r="M42" s="78">
        <v>21</v>
      </c>
      <c r="N42" s="78">
        <v>1050.9766999999999</v>
      </c>
      <c r="O42" s="237">
        <v>208343.89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1"/>
        <v>22</v>
      </c>
      <c r="AR42" s="107">
        <f t="shared" si="1"/>
        <v>1054.8980999999999</v>
      </c>
      <c r="AS42" s="107">
        <f t="shared" si="1"/>
        <v>210909.758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8</v>
      </c>
      <c r="E43" s="124">
        <v>96.062799999999996</v>
      </c>
      <c r="F43" s="125">
        <v>45455.133639324595</v>
      </c>
      <c r="G43" s="79">
        <v>6</v>
      </c>
      <c r="H43" s="79">
        <v>35.145800000000001</v>
      </c>
      <c r="I43" s="79">
        <v>16370.535</v>
      </c>
      <c r="J43" s="114">
        <v>14</v>
      </c>
      <c r="K43" s="114">
        <v>131.20859999999999</v>
      </c>
      <c r="L43" s="114">
        <v>61825.668639324591</v>
      </c>
      <c r="M43" s="79">
        <v>36</v>
      </c>
      <c r="N43" s="79">
        <v>598.01260000000002</v>
      </c>
      <c r="O43" s="238">
        <v>73803.975000000006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1"/>
        <v>50</v>
      </c>
      <c r="AR43" s="45">
        <f t="shared" si="1"/>
        <v>729.22119999999995</v>
      </c>
      <c r="AS43" s="45">
        <f t="shared" si="1"/>
        <v>135629.64363932458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78"/>
      <c r="H44" s="78"/>
      <c r="I44" s="78"/>
      <c r="J44" s="25">
        <v>0</v>
      </c>
      <c r="K44" s="25">
        <v>0</v>
      </c>
      <c r="L44" s="25">
        <v>0</v>
      </c>
      <c r="M44" s="78">
        <v>1</v>
      </c>
      <c r="N44" s="78">
        <v>3.5999999999999997E-2</v>
      </c>
      <c r="O44" s="237">
        <v>9.5690000000000008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1"/>
        <v>1</v>
      </c>
      <c r="AR44" s="107">
        <f t="shared" si="1"/>
        <v>3.5999999999999997E-2</v>
      </c>
      <c r="AS44" s="107">
        <f t="shared" si="1"/>
        <v>9.5690000000000008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79"/>
      <c r="H45" s="79"/>
      <c r="I45" s="79"/>
      <c r="J45" s="114">
        <v>0</v>
      </c>
      <c r="K45" s="114">
        <v>0</v>
      </c>
      <c r="L45" s="114">
        <v>0</v>
      </c>
      <c r="M45" s="79"/>
      <c r="N45" s="79"/>
      <c r="O45" s="238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1"/>
        <v>0</v>
      </c>
      <c r="AR45" s="45">
        <f t="shared" si="1"/>
        <v>0</v>
      </c>
      <c r="AS45" s="45">
        <f t="shared" si="1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78"/>
      <c r="H46" s="78"/>
      <c r="I46" s="78"/>
      <c r="J46" s="25">
        <v>0</v>
      </c>
      <c r="K46" s="25">
        <v>0</v>
      </c>
      <c r="L46" s="25">
        <v>0</v>
      </c>
      <c r="M46" s="78"/>
      <c r="N46" s="78"/>
      <c r="O46" s="237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79"/>
      <c r="H47" s="79"/>
      <c r="I47" s="79"/>
      <c r="J47" s="114">
        <v>0</v>
      </c>
      <c r="K47" s="114">
        <v>0</v>
      </c>
      <c r="L47" s="114">
        <v>0</v>
      </c>
      <c r="M47" s="79"/>
      <c r="N47" s="79"/>
      <c r="O47" s="238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78"/>
      <c r="H48" s="78"/>
      <c r="I48" s="78"/>
      <c r="J48" s="25">
        <v>0</v>
      </c>
      <c r="K48" s="25">
        <v>0</v>
      </c>
      <c r="L48" s="25">
        <v>0</v>
      </c>
      <c r="M48" s="78"/>
      <c r="N48" s="78"/>
      <c r="O48" s="237"/>
      <c r="P48" s="167"/>
      <c r="Q48" s="167"/>
      <c r="R48" s="167"/>
      <c r="S48" s="110"/>
      <c r="T48" s="40"/>
      <c r="U48" s="40"/>
      <c r="V48" s="25"/>
      <c r="W48" s="25"/>
      <c r="X48" s="25"/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1"/>
        <v>0</v>
      </c>
      <c r="AR48" s="107">
        <f t="shared" si="1"/>
        <v>0</v>
      </c>
      <c r="AS48" s="107">
        <f t="shared" si="1"/>
        <v>0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79"/>
      <c r="H49" s="79"/>
      <c r="I49" s="79"/>
      <c r="J49" s="114">
        <v>0</v>
      </c>
      <c r="K49" s="114">
        <v>0</v>
      </c>
      <c r="L49" s="114">
        <v>0</v>
      </c>
      <c r="M49" s="79"/>
      <c r="N49" s="79"/>
      <c r="O49" s="238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>
        <v>1</v>
      </c>
      <c r="E50" s="123">
        <v>243.31200000000001</v>
      </c>
      <c r="F50" s="123">
        <v>89831.650740630968</v>
      </c>
      <c r="G50" s="78"/>
      <c r="H50" s="78"/>
      <c r="I50" s="78"/>
      <c r="J50" s="25">
        <v>1</v>
      </c>
      <c r="K50" s="25">
        <v>243.31200000000001</v>
      </c>
      <c r="L50" s="25">
        <v>89831.650740630968</v>
      </c>
      <c r="M50" s="78"/>
      <c r="N50" s="78"/>
      <c r="O50" s="237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1"/>
        <v>1</v>
      </c>
      <c r="AR50" s="107">
        <f t="shared" si="1"/>
        <v>243.31200000000001</v>
      </c>
      <c r="AS50" s="107">
        <f t="shared" si="1"/>
        <v>89831.650740630968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 t="s">
        <v>64</v>
      </c>
      <c r="E51" s="124" t="s">
        <v>64</v>
      </c>
      <c r="F51" s="124" t="s">
        <v>64</v>
      </c>
      <c r="G51" s="79"/>
      <c r="H51" s="79"/>
      <c r="I51" s="79"/>
      <c r="J51" s="114">
        <v>0</v>
      </c>
      <c r="K51" s="114">
        <v>0</v>
      </c>
      <c r="L51" s="114">
        <v>0</v>
      </c>
      <c r="M51" s="79"/>
      <c r="N51" s="79"/>
      <c r="O51" s="238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1"/>
        <v>0</v>
      </c>
      <c r="AR51" s="45">
        <f t="shared" si="1"/>
        <v>0</v>
      </c>
      <c r="AS51" s="45">
        <f t="shared" si="1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78"/>
      <c r="H52" s="78"/>
      <c r="I52" s="78"/>
      <c r="J52" s="25">
        <v>0</v>
      </c>
      <c r="K52" s="25">
        <v>0</v>
      </c>
      <c r="L52" s="25">
        <v>0</v>
      </c>
      <c r="M52" s="78"/>
      <c r="N52" s="78"/>
      <c r="O52" s="237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 t="s">
        <v>64</v>
      </c>
      <c r="E53" s="124" t="s">
        <v>64</v>
      </c>
      <c r="F53" s="125" t="s">
        <v>64</v>
      </c>
      <c r="G53" s="79"/>
      <c r="H53" s="79"/>
      <c r="I53" s="79"/>
      <c r="J53" s="114">
        <v>0</v>
      </c>
      <c r="K53" s="114">
        <v>0</v>
      </c>
      <c r="L53" s="114">
        <v>0</v>
      </c>
      <c r="M53" s="79">
        <v>28</v>
      </c>
      <c r="N53" s="79">
        <v>873.95849999999996</v>
      </c>
      <c r="O53" s="238">
        <v>300493.14600000001</v>
      </c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1"/>
        <v>28</v>
      </c>
      <c r="AR53" s="45">
        <f t="shared" si="1"/>
        <v>873.95849999999996</v>
      </c>
      <c r="AS53" s="45">
        <f t="shared" si="1"/>
        <v>300493.14600000001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78"/>
      <c r="H54" s="78"/>
      <c r="I54" s="78"/>
      <c r="J54" s="25">
        <v>0</v>
      </c>
      <c r="K54" s="25">
        <v>0</v>
      </c>
      <c r="L54" s="25">
        <v>0</v>
      </c>
      <c r="M54" s="78"/>
      <c r="N54" s="78"/>
      <c r="O54" s="237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13</v>
      </c>
      <c r="AL54" s="291">
        <v>0.22270000000000001</v>
      </c>
      <c r="AM54" s="291">
        <v>189.32300000000001</v>
      </c>
      <c r="AN54" s="291">
        <v>10</v>
      </c>
      <c r="AO54" s="291">
        <v>0.1888</v>
      </c>
      <c r="AP54" s="291">
        <v>231.13300000000001</v>
      </c>
      <c r="AQ54" s="107">
        <f t="shared" si="1"/>
        <v>23</v>
      </c>
      <c r="AR54" s="107">
        <f t="shared" si="1"/>
        <v>0.41149999999999998</v>
      </c>
      <c r="AS54" s="107">
        <f t="shared" si="1"/>
        <v>420.45600000000002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79"/>
      <c r="H55" s="79"/>
      <c r="I55" s="79"/>
      <c r="J55" s="114">
        <v>0</v>
      </c>
      <c r="K55" s="114">
        <v>0</v>
      </c>
      <c r="L55" s="114">
        <v>0</v>
      </c>
      <c r="M55" s="79"/>
      <c r="N55" s="79"/>
      <c r="O55" s="238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78"/>
      <c r="H56" s="78"/>
      <c r="I56" s="78"/>
      <c r="J56" s="25">
        <v>0</v>
      </c>
      <c r="K56" s="25">
        <v>0</v>
      </c>
      <c r="L56" s="25">
        <v>0</v>
      </c>
      <c r="M56" s="78">
        <v>47</v>
      </c>
      <c r="N56" s="78">
        <v>9.1918000000000006</v>
      </c>
      <c r="O56" s="237">
        <v>12558.022999999999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1"/>
        <v>47</v>
      </c>
      <c r="AR56" s="107">
        <f t="shared" si="1"/>
        <v>9.1918000000000006</v>
      </c>
      <c r="AS56" s="107">
        <f t="shared" si="1"/>
        <v>12558.022999999999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79"/>
      <c r="H57" s="79"/>
      <c r="I57" s="79"/>
      <c r="J57" s="114">
        <v>0</v>
      </c>
      <c r="K57" s="114">
        <v>0</v>
      </c>
      <c r="L57" s="114">
        <v>0</v>
      </c>
      <c r="M57" s="79">
        <v>16</v>
      </c>
      <c r="N57" s="79">
        <v>4.3228</v>
      </c>
      <c r="O57" s="238">
        <v>6352.0309999999999</v>
      </c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1"/>
        <v>16</v>
      </c>
      <c r="AR57" s="45">
        <f t="shared" si="1"/>
        <v>4.3228</v>
      </c>
      <c r="AS57" s="45">
        <f t="shared" si="1"/>
        <v>6352.0309999999999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29" t="s">
        <v>64</v>
      </c>
      <c r="E58" s="129" t="s">
        <v>64</v>
      </c>
      <c r="F58" s="131" t="s">
        <v>64</v>
      </c>
      <c r="G58" s="198"/>
      <c r="H58" s="198"/>
      <c r="I58" s="157"/>
      <c r="J58" s="25">
        <v>0</v>
      </c>
      <c r="K58" s="25">
        <v>0</v>
      </c>
      <c r="L58" s="25">
        <v>0</v>
      </c>
      <c r="M58" s="203">
        <v>1455</v>
      </c>
      <c r="N58" s="198">
        <v>56.5456</v>
      </c>
      <c r="O58" s="239">
        <v>29329.203000000001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409</v>
      </c>
      <c r="Z58" s="213">
        <v>2005.4076</v>
      </c>
      <c r="AA58" s="281">
        <v>1256496.7790000001</v>
      </c>
      <c r="AB58" s="293">
        <v>804</v>
      </c>
      <c r="AC58" s="293">
        <v>523.66274999999996</v>
      </c>
      <c r="AD58" s="293">
        <v>312301.15100000001</v>
      </c>
      <c r="AE58" s="293">
        <v>4</v>
      </c>
      <c r="AF58" s="293">
        <v>0.21790000000000001</v>
      </c>
      <c r="AG58" s="293">
        <v>145.03299999999999</v>
      </c>
      <c r="AH58" s="297">
        <v>1</v>
      </c>
      <c r="AI58" s="297">
        <v>2.4E-2</v>
      </c>
      <c r="AJ58" s="297">
        <v>28.274999999999999</v>
      </c>
      <c r="AK58" s="297">
        <v>65</v>
      </c>
      <c r="AL58" s="297">
        <v>2.9586000000000001</v>
      </c>
      <c r="AM58" s="297">
        <v>1693.164</v>
      </c>
      <c r="AN58" s="293">
        <v>371</v>
      </c>
      <c r="AO58" s="293">
        <v>5.1127000000000002</v>
      </c>
      <c r="AP58" s="293">
        <v>27566.775000000001</v>
      </c>
      <c r="AQ58" s="107">
        <f t="shared" ref="AQ58:AS71" si="2">SUM(J58,M58,V58,Y58,AB58,AE58,AH58,AK58,AN58)</f>
        <v>3109</v>
      </c>
      <c r="AR58" s="107">
        <f t="shared" si="2"/>
        <v>2593.9291499999999</v>
      </c>
      <c r="AS58" s="107">
        <f t="shared" si="2"/>
        <v>1627560.3800000001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30" t="s">
        <v>64</v>
      </c>
      <c r="E59" s="130" t="s">
        <v>64</v>
      </c>
      <c r="F59" s="123" t="s">
        <v>64</v>
      </c>
      <c r="G59" s="78"/>
      <c r="H59" s="78"/>
      <c r="I59" s="158"/>
      <c r="J59" s="94">
        <v>0</v>
      </c>
      <c r="K59" s="94">
        <v>0</v>
      </c>
      <c r="L59" s="94">
        <v>0</v>
      </c>
      <c r="M59" s="145"/>
      <c r="N59" s="78"/>
      <c r="O59" s="237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79"/>
      <c r="H60" s="79"/>
      <c r="I60" s="159"/>
      <c r="J60" s="111">
        <v>0</v>
      </c>
      <c r="K60" s="111">
        <v>0</v>
      </c>
      <c r="L60" s="111">
        <v>0</v>
      </c>
      <c r="M60" s="146">
        <v>133</v>
      </c>
      <c r="N60" s="79">
        <v>52.021099999999997</v>
      </c>
      <c r="O60" s="238">
        <v>8371.19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2"/>
        <v>133</v>
      </c>
      <c r="AR60" s="45">
        <f t="shared" si="2"/>
        <v>52.021099999999997</v>
      </c>
      <c r="AS60" s="45">
        <f t="shared" si="2"/>
        <v>8371.19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108</v>
      </c>
      <c r="E61" s="129">
        <v>271.37209999999999</v>
      </c>
      <c r="F61" s="131">
        <v>111010.20161441708</v>
      </c>
      <c r="G61" s="149">
        <v>76</v>
      </c>
      <c r="H61" s="149">
        <v>28.378099999999996</v>
      </c>
      <c r="I61" s="157">
        <v>18303.794999999998</v>
      </c>
      <c r="J61" s="25">
        <v>184</v>
      </c>
      <c r="K61" s="25">
        <v>299.75020000000001</v>
      </c>
      <c r="L61" s="25">
        <v>129313.99661441708</v>
      </c>
      <c r="M61" s="204">
        <v>1887</v>
      </c>
      <c r="N61" s="149">
        <v>2120.8743999999997</v>
      </c>
      <c r="O61" s="240">
        <v>474774.26400000002</v>
      </c>
      <c r="P61" s="171">
        <v>871</v>
      </c>
      <c r="Q61" s="171">
        <v>4320.4956000000002</v>
      </c>
      <c r="R61" s="171">
        <v>767987.74800000002</v>
      </c>
      <c r="S61" s="52"/>
      <c r="T61" s="52"/>
      <c r="U61" s="52"/>
      <c r="V61" s="25">
        <v>871</v>
      </c>
      <c r="W61" s="25">
        <v>4320.4956000000002</v>
      </c>
      <c r="X61" s="25">
        <v>767987.74800000002</v>
      </c>
      <c r="Y61" s="213">
        <v>665</v>
      </c>
      <c r="Z61" s="213">
        <v>3563.7866000000004</v>
      </c>
      <c r="AA61" s="281">
        <v>1377109.784</v>
      </c>
      <c r="AB61" s="293">
        <f t="shared" ref="AB61:AP61" si="3">SUM(AB6,AB8,AB10,AB12,AB14,AB16,AB18,AB20,AB22,AB24,AB26,AB28,AB30,AB32,AB34,AB36,AB38,AB40,AB42,AB44,AB46,AB48,AB50,AB52,AB54,AB56,AB58,)</f>
        <v>1673</v>
      </c>
      <c r="AC61" s="293">
        <f t="shared" si="3"/>
        <v>625.21754999999996</v>
      </c>
      <c r="AD61" s="293">
        <f t="shared" si="3"/>
        <v>327759.05100000004</v>
      </c>
      <c r="AE61" s="297">
        <f t="shared" si="3"/>
        <v>211</v>
      </c>
      <c r="AF61" s="297">
        <f t="shared" si="3"/>
        <v>8.0429999999999993</v>
      </c>
      <c r="AG61" s="297">
        <f t="shared" si="3"/>
        <v>12992.465</v>
      </c>
      <c r="AH61" s="293">
        <f t="shared" si="3"/>
        <v>350</v>
      </c>
      <c r="AI61" s="293">
        <f t="shared" si="3"/>
        <v>155.07089999999999</v>
      </c>
      <c r="AJ61" s="293">
        <f t="shared" si="3"/>
        <v>81705.631999999998</v>
      </c>
      <c r="AK61" s="297">
        <f t="shared" si="3"/>
        <v>361</v>
      </c>
      <c r="AL61" s="297">
        <f t="shared" si="3"/>
        <v>36.015700000000002</v>
      </c>
      <c r="AM61" s="297">
        <f t="shared" si="3"/>
        <v>16827.717000000001</v>
      </c>
      <c r="AN61" s="293">
        <f t="shared" si="3"/>
        <v>1015</v>
      </c>
      <c r="AO61" s="293">
        <f t="shared" si="3"/>
        <v>108.15007000000001</v>
      </c>
      <c r="AP61" s="293">
        <f t="shared" si="3"/>
        <v>99080.173999999999</v>
      </c>
      <c r="AQ61" s="107">
        <f t="shared" si="2"/>
        <v>7217</v>
      </c>
      <c r="AR61" s="107">
        <f t="shared" si="2"/>
        <v>11237.40402</v>
      </c>
      <c r="AS61" s="107">
        <f t="shared" si="2"/>
        <v>3287550.8316144175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 t="s">
        <v>64</v>
      </c>
      <c r="E62" s="130" t="s">
        <v>64</v>
      </c>
      <c r="F62" s="123" t="s">
        <v>64</v>
      </c>
      <c r="G62" s="78"/>
      <c r="H62" s="78"/>
      <c r="I62" s="158"/>
      <c r="J62" s="94"/>
      <c r="K62" s="94"/>
      <c r="L62" s="94"/>
      <c r="M62" s="145"/>
      <c r="N62" s="78"/>
      <c r="O62" s="241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17</v>
      </c>
      <c r="E63" s="124">
        <v>542.32680000000005</v>
      </c>
      <c r="F63" s="124">
        <v>386028.42404857581</v>
      </c>
      <c r="G63" s="79">
        <v>8</v>
      </c>
      <c r="H63" s="79">
        <v>193.57580000000002</v>
      </c>
      <c r="I63" s="159">
        <v>144768.57</v>
      </c>
      <c r="J63" s="111">
        <v>25</v>
      </c>
      <c r="K63" s="111">
        <v>735.90260000000012</v>
      </c>
      <c r="L63" s="111">
        <v>530796.99404857587</v>
      </c>
      <c r="M63" s="146">
        <v>289</v>
      </c>
      <c r="N63" s="79">
        <v>4005.4561999999996</v>
      </c>
      <c r="O63" s="242">
        <v>901127.32699999982</v>
      </c>
      <c r="P63" s="23">
        <v>108</v>
      </c>
      <c r="Q63" s="23">
        <v>6293.3270000000002</v>
      </c>
      <c r="R63" s="23">
        <v>582777.37599999993</v>
      </c>
      <c r="S63" s="44"/>
      <c r="T63" s="44"/>
      <c r="U63" s="44"/>
      <c r="V63" s="111">
        <v>108</v>
      </c>
      <c r="W63" s="111">
        <v>6293.3270000000002</v>
      </c>
      <c r="X63" s="111">
        <v>582777.37599999993</v>
      </c>
      <c r="Y63" s="210">
        <v>0</v>
      </c>
      <c r="Z63" s="210">
        <v>0</v>
      </c>
      <c r="AA63" s="108">
        <v>0</v>
      </c>
      <c r="AB63" s="292">
        <f t="shared" ref="AB63:AP63" si="4">SUM(AB7,AB9,AB11,AB13,AB15,AB17,AB19,AB21,AB23,AB25,AB27,AB29,AB31,AB33,AB35,AB37,AB39,AB41,AB43,AB45,AB47,AB49,AB51,AB53,AB55,AB57,AB60,)</f>
        <v>0</v>
      </c>
      <c r="AC63" s="292">
        <f t="shared" si="4"/>
        <v>0</v>
      </c>
      <c r="AD63" s="292">
        <f t="shared" si="4"/>
        <v>0</v>
      </c>
      <c r="AE63" s="292">
        <f t="shared" si="4"/>
        <v>0</v>
      </c>
      <c r="AF63" s="292">
        <f t="shared" si="4"/>
        <v>0</v>
      </c>
      <c r="AG63" s="292">
        <f t="shared" si="4"/>
        <v>0</v>
      </c>
      <c r="AH63" s="292">
        <f t="shared" si="4"/>
        <v>0</v>
      </c>
      <c r="AI63" s="292">
        <f t="shared" si="4"/>
        <v>0</v>
      </c>
      <c r="AJ63" s="292">
        <f t="shared" si="4"/>
        <v>0</v>
      </c>
      <c r="AK63" s="292">
        <f t="shared" si="4"/>
        <v>0</v>
      </c>
      <c r="AL63" s="292">
        <f t="shared" si="4"/>
        <v>0</v>
      </c>
      <c r="AM63" s="292">
        <f t="shared" si="4"/>
        <v>0</v>
      </c>
      <c r="AN63" s="292">
        <f t="shared" si="4"/>
        <v>0</v>
      </c>
      <c r="AO63" s="292">
        <f t="shared" si="4"/>
        <v>0</v>
      </c>
      <c r="AP63" s="292">
        <f t="shared" si="4"/>
        <v>0</v>
      </c>
      <c r="AQ63" s="45">
        <f t="shared" si="2"/>
        <v>422</v>
      </c>
      <c r="AR63" s="45">
        <f t="shared" si="2"/>
        <v>11034.685799999999</v>
      </c>
      <c r="AS63" s="45">
        <f t="shared" si="2"/>
        <v>2014701.6970485756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78">
        <v>243</v>
      </c>
      <c r="H64" s="78">
        <v>138.39510000000001</v>
      </c>
      <c r="I64" s="78">
        <v>85736.872000000003</v>
      </c>
      <c r="J64" s="25">
        <v>243</v>
      </c>
      <c r="K64" s="25">
        <v>138.39510000000001</v>
      </c>
      <c r="L64" s="25">
        <v>85736.872000000003</v>
      </c>
      <c r="M64" s="145">
        <v>558</v>
      </c>
      <c r="N64" s="78">
        <v>80.470299999999995</v>
      </c>
      <c r="O64" s="237">
        <v>92238.717000000004</v>
      </c>
      <c r="P64" s="20">
        <v>4925</v>
      </c>
      <c r="Q64" s="20">
        <v>2372.94301</v>
      </c>
      <c r="R64" s="20">
        <v>1415003.433</v>
      </c>
      <c r="S64" s="110"/>
      <c r="T64" s="40"/>
      <c r="U64" s="40"/>
      <c r="V64" s="25">
        <v>4925</v>
      </c>
      <c r="W64" s="25">
        <v>2372.94301</v>
      </c>
      <c r="X64" s="25">
        <v>1415003.433</v>
      </c>
      <c r="Y64" s="167">
        <v>26</v>
      </c>
      <c r="Z64" s="167">
        <v>266.10599999999999</v>
      </c>
      <c r="AA64" s="107">
        <v>35493.694000000003</v>
      </c>
      <c r="AB64" s="291">
        <v>3</v>
      </c>
      <c r="AC64" s="291">
        <v>1.9699999999999999E-2</v>
      </c>
      <c r="AD64" s="291">
        <v>16.837</v>
      </c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2"/>
        <v>5755</v>
      </c>
      <c r="AR64" s="107">
        <f t="shared" si="2"/>
        <v>2857.9341100000001</v>
      </c>
      <c r="AS64" s="107">
        <f t="shared" si="2"/>
        <v>1628489.5529999998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297</v>
      </c>
      <c r="E65" s="124">
        <v>23.405799999999999</v>
      </c>
      <c r="F65" s="125">
        <v>27357.627337007107</v>
      </c>
      <c r="G65" s="79">
        <v>83</v>
      </c>
      <c r="H65" s="79">
        <v>818.24329999999998</v>
      </c>
      <c r="I65" s="79">
        <v>361220.38099999999</v>
      </c>
      <c r="J65" s="114">
        <v>380</v>
      </c>
      <c r="K65" s="114">
        <v>841.64909999999998</v>
      </c>
      <c r="L65" s="114">
        <v>388578.00833700708</v>
      </c>
      <c r="M65" s="146">
        <v>25</v>
      </c>
      <c r="N65" s="79">
        <v>6.5476999999999999</v>
      </c>
      <c r="O65" s="238">
        <v>1552.7049999999999</v>
      </c>
      <c r="P65" s="23">
        <v>42</v>
      </c>
      <c r="Q65" s="23">
        <v>37.563099999999999</v>
      </c>
      <c r="R65" s="23">
        <v>10347.347</v>
      </c>
      <c r="S65" s="41"/>
      <c r="T65" s="41"/>
      <c r="U65" s="41"/>
      <c r="V65" s="114">
        <v>42</v>
      </c>
      <c r="W65" s="114">
        <v>37.563099999999999</v>
      </c>
      <c r="X65" s="114">
        <v>10347.347</v>
      </c>
      <c r="Y65" s="210">
        <v>1</v>
      </c>
      <c r="Z65" s="210">
        <v>0.25900000000000001</v>
      </c>
      <c r="AA65" s="108">
        <v>256.05599999999998</v>
      </c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2"/>
        <v>448</v>
      </c>
      <c r="AR65" s="45">
        <f t="shared" si="2"/>
        <v>886.01889999999992</v>
      </c>
      <c r="AS65" s="45">
        <f t="shared" si="2"/>
        <v>400734.11633700709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/>
      <c r="E66" s="123"/>
      <c r="F66" s="123"/>
      <c r="G66" s="78"/>
      <c r="H66" s="78"/>
      <c r="I66" s="78"/>
      <c r="J66" s="25">
        <v>0</v>
      </c>
      <c r="K66" s="25">
        <v>0</v>
      </c>
      <c r="L66" s="25">
        <v>0</v>
      </c>
      <c r="M66" s="78"/>
      <c r="N66" s="78"/>
      <c r="O66" s="237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/>
      <c r="E67" s="124"/>
      <c r="F67" s="124"/>
      <c r="G67" s="79"/>
      <c r="H67" s="79"/>
      <c r="I67" s="79"/>
      <c r="J67" s="114">
        <v>0</v>
      </c>
      <c r="K67" s="114">
        <v>0</v>
      </c>
      <c r="L67" s="114">
        <v>0</v>
      </c>
      <c r="M67" s="79"/>
      <c r="N67" s="79"/>
      <c r="O67" s="238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f t="shared" ref="D68:I68" si="5">SUM(D61,D64,D66)</f>
        <v>108</v>
      </c>
      <c r="E68" s="20">
        <f t="shared" si="5"/>
        <v>271.37209999999999</v>
      </c>
      <c r="F68" s="25">
        <f t="shared" si="5"/>
        <v>111010.20161441708</v>
      </c>
      <c r="G68" s="20">
        <f t="shared" si="5"/>
        <v>319</v>
      </c>
      <c r="H68" s="20">
        <f t="shared" si="5"/>
        <v>166.7732</v>
      </c>
      <c r="I68" s="132">
        <f t="shared" si="5"/>
        <v>104040.667</v>
      </c>
      <c r="J68" s="25">
        <v>427</v>
      </c>
      <c r="K68" s="25">
        <v>438.14530000000002</v>
      </c>
      <c r="L68" s="25">
        <v>215050.86861441709</v>
      </c>
      <c r="M68" s="20">
        <v>2445</v>
      </c>
      <c r="N68" s="20">
        <v>2201.3446999999996</v>
      </c>
      <c r="O68" s="132">
        <v>567012.98100000003</v>
      </c>
      <c r="P68" s="20">
        <v>5796</v>
      </c>
      <c r="Q68" s="20">
        <v>6693.4386100000002</v>
      </c>
      <c r="R68" s="20">
        <v>2182991.1809999999</v>
      </c>
      <c r="S68" s="25">
        <f t="shared" ref="S68:U68" si="6">SUM(S61,S64,S66)</f>
        <v>0</v>
      </c>
      <c r="T68" s="25">
        <f t="shared" si="6"/>
        <v>0</v>
      </c>
      <c r="U68" s="25">
        <f t="shared" si="6"/>
        <v>0</v>
      </c>
      <c r="V68" s="25">
        <v>5796</v>
      </c>
      <c r="W68" s="25">
        <v>6693.4386100000002</v>
      </c>
      <c r="X68" s="25">
        <v>2182991.1809999999</v>
      </c>
      <c r="Y68" s="167">
        <v>691</v>
      </c>
      <c r="Z68" s="167">
        <v>3829.8926000000001</v>
      </c>
      <c r="AA68" s="107">
        <v>1412603.4779999999</v>
      </c>
      <c r="AB68" s="291">
        <f t="shared" ref="AB68:AP68" si="7">SUM(AB61,AB64,AB66)</f>
        <v>1676</v>
      </c>
      <c r="AC68" s="291">
        <f t="shared" si="7"/>
        <v>625.2372499999999</v>
      </c>
      <c r="AD68" s="291">
        <f t="shared" si="7"/>
        <v>327775.88800000004</v>
      </c>
      <c r="AE68" s="291">
        <f t="shared" si="7"/>
        <v>211</v>
      </c>
      <c r="AF68" s="291">
        <f t="shared" si="7"/>
        <v>8.0429999999999993</v>
      </c>
      <c r="AG68" s="291">
        <f t="shared" si="7"/>
        <v>12992.465</v>
      </c>
      <c r="AH68" s="291">
        <f t="shared" si="7"/>
        <v>350</v>
      </c>
      <c r="AI68" s="291">
        <f t="shared" si="7"/>
        <v>155.07089999999999</v>
      </c>
      <c r="AJ68" s="291">
        <f t="shared" si="7"/>
        <v>81705.631999999998</v>
      </c>
      <c r="AK68" s="291">
        <f t="shared" si="7"/>
        <v>361</v>
      </c>
      <c r="AL68" s="291">
        <f t="shared" si="7"/>
        <v>36.015700000000002</v>
      </c>
      <c r="AM68" s="291">
        <f t="shared" si="7"/>
        <v>16827.717000000001</v>
      </c>
      <c r="AN68" s="291">
        <f t="shared" si="7"/>
        <v>1015</v>
      </c>
      <c r="AO68" s="291">
        <f t="shared" si="7"/>
        <v>108.15007000000001</v>
      </c>
      <c r="AP68" s="291">
        <f t="shared" si="7"/>
        <v>99080.173999999999</v>
      </c>
      <c r="AQ68" s="107">
        <f t="shared" si="2"/>
        <v>12972</v>
      </c>
      <c r="AR68" s="107">
        <f t="shared" si="2"/>
        <v>14095.338129999998</v>
      </c>
      <c r="AS68" s="107">
        <f t="shared" si="2"/>
        <v>4916040.3846144173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f t="shared" ref="D69:I69" si="8">SUM(D63,D65,D67)</f>
        <v>314</v>
      </c>
      <c r="E69" s="23">
        <f t="shared" si="8"/>
        <v>565.73260000000005</v>
      </c>
      <c r="F69" s="24">
        <f t="shared" si="8"/>
        <v>413386.05138558289</v>
      </c>
      <c r="G69" s="23">
        <f t="shared" si="8"/>
        <v>91</v>
      </c>
      <c r="H69" s="23">
        <f t="shared" si="8"/>
        <v>1011.8190999999999</v>
      </c>
      <c r="I69" s="24">
        <f t="shared" si="8"/>
        <v>505988.951</v>
      </c>
      <c r="J69" s="114">
        <v>405</v>
      </c>
      <c r="K69" s="114">
        <v>1577.5517</v>
      </c>
      <c r="L69" s="114">
        <v>919375.00238558289</v>
      </c>
      <c r="M69" s="23">
        <v>314</v>
      </c>
      <c r="N69" s="23">
        <v>4012.0038999999997</v>
      </c>
      <c r="O69" s="24">
        <v>902680.03199999977</v>
      </c>
      <c r="P69" s="23">
        <v>150</v>
      </c>
      <c r="Q69" s="23">
        <v>6330.8901000000005</v>
      </c>
      <c r="R69" s="23">
        <v>593124.72299999988</v>
      </c>
      <c r="S69" s="24">
        <f t="shared" ref="S69:U69" si="9">SUM(S63,S65,S67)</f>
        <v>0</v>
      </c>
      <c r="T69" s="24">
        <f t="shared" si="9"/>
        <v>0</v>
      </c>
      <c r="U69" s="24">
        <f t="shared" si="9"/>
        <v>0</v>
      </c>
      <c r="V69" s="114">
        <v>150</v>
      </c>
      <c r="W69" s="114">
        <v>6330.8901000000005</v>
      </c>
      <c r="X69" s="114">
        <v>593124.72299999988</v>
      </c>
      <c r="Y69" s="210">
        <v>1</v>
      </c>
      <c r="Z69" s="210">
        <v>0.25900000000000001</v>
      </c>
      <c r="AA69" s="108">
        <v>256.05599999999998</v>
      </c>
      <c r="AB69" s="292">
        <f t="shared" ref="AB69:AP69" si="10">SUM(AB63,AB65,AB67)</f>
        <v>0</v>
      </c>
      <c r="AC69" s="292">
        <f t="shared" si="10"/>
        <v>0</v>
      </c>
      <c r="AD69" s="292">
        <f t="shared" si="10"/>
        <v>0</v>
      </c>
      <c r="AE69" s="292">
        <f t="shared" si="10"/>
        <v>0</v>
      </c>
      <c r="AF69" s="292">
        <f t="shared" si="10"/>
        <v>0</v>
      </c>
      <c r="AG69" s="292">
        <f t="shared" si="10"/>
        <v>0</v>
      </c>
      <c r="AH69" s="292">
        <f t="shared" si="10"/>
        <v>0</v>
      </c>
      <c r="AI69" s="292">
        <f t="shared" si="10"/>
        <v>0</v>
      </c>
      <c r="AJ69" s="292">
        <f t="shared" si="10"/>
        <v>0</v>
      </c>
      <c r="AK69" s="292">
        <f t="shared" si="10"/>
        <v>0</v>
      </c>
      <c r="AL69" s="292">
        <f t="shared" si="10"/>
        <v>0</v>
      </c>
      <c r="AM69" s="292">
        <f t="shared" si="10"/>
        <v>0</v>
      </c>
      <c r="AN69" s="292">
        <f t="shared" si="10"/>
        <v>0</v>
      </c>
      <c r="AO69" s="292">
        <f t="shared" si="10"/>
        <v>0</v>
      </c>
      <c r="AP69" s="292">
        <f t="shared" si="10"/>
        <v>0</v>
      </c>
      <c r="AQ69" s="45">
        <f t="shared" si="2"/>
        <v>870</v>
      </c>
      <c r="AR69" s="45">
        <f t="shared" si="2"/>
        <v>11920.7047</v>
      </c>
      <c r="AS69" s="45">
        <f t="shared" si="2"/>
        <v>2415435.8133855825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3">
        <f t="shared" ref="D71:I71" si="11">SUM(D68,D69)</f>
        <v>422</v>
      </c>
      <c r="E71" s="33">
        <f t="shared" si="11"/>
        <v>837.10470000000009</v>
      </c>
      <c r="F71" s="37">
        <f t="shared" si="11"/>
        <v>524396.25300000003</v>
      </c>
      <c r="G71" s="33">
        <f t="shared" si="11"/>
        <v>410</v>
      </c>
      <c r="H71" s="33">
        <f t="shared" si="11"/>
        <v>1178.5923</v>
      </c>
      <c r="I71" s="37">
        <f t="shared" si="11"/>
        <v>610029.61800000002</v>
      </c>
      <c r="J71" s="115">
        <f t="shared" ref="J71:L71" si="12">SUM(D71,G71)</f>
        <v>832</v>
      </c>
      <c r="K71" s="115">
        <f t="shared" si="12"/>
        <v>2015.6970000000001</v>
      </c>
      <c r="L71" s="115">
        <f t="shared" si="12"/>
        <v>1134425.871</v>
      </c>
      <c r="M71" s="33">
        <f t="shared" ref="M71:AA71" si="13">SUM(M68,M69)</f>
        <v>2759</v>
      </c>
      <c r="N71" s="33">
        <f t="shared" si="13"/>
        <v>6213.3485999999994</v>
      </c>
      <c r="O71" s="37">
        <f t="shared" si="13"/>
        <v>1469693.0129999998</v>
      </c>
      <c r="P71" s="36">
        <f t="shared" si="13"/>
        <v>5946</v>
      </c>
      <c r="Q71" s="36">
        <f t="shared" si="13"/>
        <v>13024.328710000002</v>
      </c>
      <c r="R71" s="36">
        <f t="shared" si="13"/>
        <v>2776115.9039999996</v>
      </c>
      <c r="S71" s="37">
        <f t="shared" si="13"/>
        <v>0</v>
      </c>
      <c r="T71" s="37">
        <f t="shared" si="13"/>
        <v>0</v>
      </c>
      <c r="U71" s="37">
        <f t="shared" si="13"/>
        <v>0</v>
      </c>
      <c r="V71" s="115">
        <f t="shared" si="13"/>
        <v>5946</v>
      </c>
      <c r="W71" s="115">
        <f t="shared" si="13"/>
        <v>13024.328710000002</v>
      </c>
      <c r="X71" s="115">
        <f t="shared" si="13"/>
        <v>2776115.9039999996</v>
      </c>
      <c r="Y71" s="214">
        <f t="shared" si="13"/>
        <v>692</v>
      </c>
      <c r="Z71" s="36">
        <f t="shared" si="13"/>
        <v>3830.1516000000001</v>
      </c>
      <c r="AA71" s="37">
        <f t="shared" si="13"/>
        <v>1412859.534</v>
      </c>
      <c r="AB71" s="294">
        <f t="shared" ref="AB71:AP71" si="14">SUM(AB68,AB69)</f>
        <v>1676</v>
      </c>
      <c r="AC71" s="294">
        <f t="shared" si="14"/>
        <v>625.2372499999999</v>
      </c>
      <c r="AD71" s="294">
        <f t="shared" si="14"/>
        <v>327775.88800000004</v>
      </c>
      <c r="AE71" s="294">
        <f t="shared" si="14"/>
        <v>211</v>
      </c>
      <c r="AF71" s="294">
        <f t="shared" si="14"/>
        <v>8.0429999999999993</v>
      </c>
      <c r="AG71" s="294">
        <f t="shared" si="14"/>
        <v>12992.465</v>
      </c>
      <c r="AH71" s="294">
        <f t="shared" si="14"/>
        <v>350</v>
      </c>
      <c r="AI71" s="294">
        <f t="shared" si="14"/>
        <v>155.07089999999999</v>
      </c>
      <c r="AJ71" s="294">
        <f t="shared" si="14"/>
        <v>81705.631999999998</v>
      </c>
      <c r="AK71" s="294">
        <f t="shared" si="14"/>
        <v>361</v>
      </c>
      <c r="AL71" s="294">
        <f t="shared" si="14"/>
        <v>36.015700000000002</v>
      </c>
      <c r="AM71" s="294">
        <f t="shared" si="14"/>
        <v>16827.717000000001</v>
      </c>
      <c r="AN71" s="294">
        <f t="shared" si="14"/>
        <v>1015</v>
      </c>
      <c r="AO71" s="294">
        <f t="shared" si="14"/>
        <v>108.15007000000001</v>
      </c>
      <c r="AP71" s="294">
        <f t="shared" si="14"/>
        <v>99080.173999999999</v>
      </c>
      <c r="AQ71" s="46">
        <f t="shared" si="2"/>
        <v>13842</v>
      </c>
      <c r="AR71" s="46">
        <f t="shared" si="2"/>
        <v>26016.042829999999</v>
      </c>
      <c r="AS71" s="46">
        <f t="shared" si="2"/>
        <v>7331476.1979999989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141"/>
      <c r="E72" s="141"/>
      <c r="F72" s="142"/>
      <c r="G72" s="141"/>
      <c r="H72" s="141"/>
      <c r="I72" s="142"/>
      <c r="M72" s="141"/>
      <c r="N72" s="141"/>
      <c r="O72" s="142"/>
      <c r="P72" s="81"/>
      <c r="Q72" s="81"/>
      <c r="R72" s="148"/>
      <c r="X72" s="38" t="s">
        <v>78</v>
      </c>
      <c r="Y72" s="71"/>
      <c r="Z72" s="71"/>
      <c r="AA72" s="72"/>
      <c r="AE72" s="361" t="s">
        <v>106</v>
      </c>
      <c r="AF72" s="361"/>
      <c r="AG72" s="361"/>
      <c r="AN72" s="361" t="s">
        <v>106</v>
      </c>
      <c r="AO72" s="361"/>
      <c r="AP72" s="361"/>
      <c r="AU72" s="38" t="s">
        <v>82</v>
      </c>
    </row>
    <row r="73" spans="1:49">
      <c r="D73" s="81"/>
      <c r="E73" s="81"/>
      <c r="F73" s="81"/>
      <c r="G73" s="81"/>
      <c r="H73" s="81"/>
      <c r="I73" s="81"/>
      <c r="M73" s="81"/>
      <c r="N73" s="81"/>
      <c r="O73" s="81"/>
      <c r="P73" s="81"/>
      <c r="Q73" s="81"/>
      <c r="R73" s="81"/>
      <c r="Y73" s="73"/>
      <c r="Z73" s="73"/>
      <c r="AA73" s="73"/>
      <c r="AR73" s="39"/>
      <c r="AS73" s="39"/>
    </row>
    <row r="74" spans="1:49">
      <c r="D74" s="90"/>
      <c r="E74" s="90"/>
      <c r="F74" s="91"/>
      <c r="G74" s="90"/>
      <c r="H74" s="90"/>
      <c r="I74" s="91"/>
      <c r="M74" s="90"/>
      <c r="N74" s="90"/>
      <c r="P74" s="74"/>
      <c r="Q74" s="74"/>
      <c r="Y74" s="74"/>
      <c r="Z74" s="74"/>
    </row>
    <row r="75" spans="1:49">
      <c r="D75" s="90"/>
      <c r="E75" s="91"/>
      <c r="F75" s="91"/>
      <c r="G75" s="90"/>
      <c r="H75" s="91"/>
      <c r="I75" s="91"/>
      <c r="M75" s="90"/>
      <c r="P75" s="74"/>
      <c r="Y75" s="74"/>
    </row>
    <row r="76" spans="1:49">
      <c r="D76" s="90"/>
      <c r="E76" s="91"/>
      <c r="F76" s="91"/>
      <c r="G76" s="90"/>
      <c r="H76" s="91"/>
      <c r="I76" s="91"/>
      <c r="M76" s="90"/>
      <c r="P76" s="74"/>
      <c r="Y76" s="74"/>
    </row>
    <row r="77" spans="1:49">
      <c r="D77" s="90"/>
      <c r="E77" s="91"/>
      <c r="F77" s="91"/>
      <c r="G77" s="90"/>
      <c r="H77" s="91"/>
      <c r="I77" s="91"/>
      <c r="M77" s="90"/>
      <c r="P77" s="74"/>
      <c r="Y77" s="74"/>
    </row>
    <row r="78" spans="1:49">
      <c r="D78" s="90"/>
      <c r="E78" s="91"/>
      <c r="F78" s="91"/>
      <c r="G78" s="90"/>
      <c r="H78" s="91"/>
      <c r="I78" s="91"/>
      <c r="M78" s="90"/>
      <c r="P78" s="74"/>
      <c r="Y78" s="74"/>
    </row>
    <row r="79" spans="1:49">
      <c r="D79" s="90"/>
      <c r="E79" s="91"/>
      <c r="F79" s="91"/>
      <c r="G79" s="90"/>
      <c r="H79" s="91"/>
      <c r="I79" s="91"/>
      <c r="M79" s="90"/>
      <c r="P79" s="74"/>
      <c r="Y79" s="74"/>
    </row>
    <row r="80" spans="1:49">
      <c r="D80" s="90"/>
      <c r="E80" s="91"/>
      <c r="F80" s="91"/>
      <c r="G80" s="90"/>
      <c r="H80" s="91"/>
      <c r="I80" s="91"/>
      <c r="M80" s="90"/>
      <c r="P80" s="74"/>
      <c r="Y80" s="74"/>
    </row>
    <row r="81" spans="4:25">
      <c r="D81" s="90"/>
      <c r="E81" s="91"/>
      <c r="F81" s="91"/>
      <c r="G81" s="90"/>
      <c r="H81" s="91"/>
      <c r="I81" s="91"/>
      <c r="M81" s="90"/>
      <c r="P81" s="74"/>
      <c r="Y81" s="74"/>
    </row>
    <row r="82" spans="4:25">
      <c r="D82" s="90"/>
      <c r="E82" s="91"/>
      <c r="F82" s="91"/>
      <c r="G82" s="90"/>
      <c r="H82" s="91"/>
      <c r="I82" s="91"/>
      <c r="M82" s="90"/>
      <c r="P82" s="74"/>
      <c r="Y82" s="74"/>
    </row>
    <row r="83" spans="4:25">
      <c r="D83" s="90"/>
      <c r="E83" s="91"/>
      <c r="F83" s="91"/>
      <c r="G83" s="90"/>
      <c r="H83" s="91"/>
      <c r="I83" s="91"/>
      <c r="M83" s="90"/>
      <c r="P83" s="74"/>
      <c r="Y83" s="74"/>
    </row>
    <row r="84" spans="4:25">
      <c r="D84" s="90"/>
      <c r="E84" s="91"/>
      <c r="F84" s="91"/>
      <c r="G84" s="90"/>
      <c r="H84" s="91"/>
      <c r="I84" s="91"/>
      <c r="M84" s="90"/>
      <c r="P84" s="74"/>
      <c r="Y84" s="74"/>
    </row>
    <row r="85" spans="4:25">
      <c r="D85" s="90"/>
      <c r="E85" s="91"/>
      <c r="F85" s="91"/>
      <c r="G85" s="90"/>
      <c r="H85" s="91"/>
      <c r="I85" s="91"/>
      <c r="M85" s="90"/>
      <c r="P85" s="74"/>
      <c r="Y85" s="74"/>
    </row>
    <row r="86" spans="4:25">
      <c r="D86" s="90"/>
      <c r="E86" s="91"/>
      <c r="F86" s="91"/>
      <c r="G86" s="90"/>
      <c r="H86" s="91"/>
      <c r="I86" s="91"/>
      <c r="M86" s="90"/>
      <c r="P86" s="74"/>
      <c r="Y86" s="74"/>
    </row>
    <row r="87" spans="4:25">
      <c r="D87" s="90"/>
      <c r="E87" s="91"/>
      <c r="F87" s="91"/>
      <c r="G87" s="90"/>
      <c r="H87" s="91"/>
      <c r="I87" s="91"/>
      <c r="M87" s="90"/>
      <c r="P87" s="74"/>
      <c r="Y87" s="74"/>
    </row>
    <row r="88" spans="4:25">
      <c r="D88" s="90"/>
      <c r="E88" s="91"/>
      <c r="F88" s="91"/>
      <c r="G88" s="90"/>
      <c r="H88" s="91"/>
      <c r="I88" s="91"/>
      <c r="M88" s="90"/>
      <c r="P88" s="74"/>
      <c r="Y88" s="74"/>
    </row>
    <row r="89" spans="4:25">
      <c r="D89" s="90"/>
      <c r="E89" s="91"/>
      <c r="F89" s="91"/>
      <c r="G89" s="90"/>
      <c r="H89" s="91"/>
      <c r="I89" s="91"/>
      <c r="M89" s="90"/>
      <c r="P89" s="74"/>
      <c r="Y89" s="74"/>
    </row>
    <row r="90" spans="4:25">
      <c r="D90" s="90"/>
      <c r="E90" s="91"/>
      <c r="F90" s="91"/>
      <c r="G90" s="90"/>
      <c r="H90" s="91"/>
      <c r="I90" s="91"/>
      <c r="M90" s="90"/>
      <c r="P90" s="74"/>
      <c r="Y90" s="74"/>
    </row>
    <row r="91" spans="4:25">
      <c r="D91" s="90"/>
      <c r="E91" s="91"/>
      <c r="F91" s="91"/>
      <c r="G91" s="90"/>
      <c r="H91" s="91"/>
      <c r="I91" s="91"/>
      <c r="M91" s="90"/>
      <c r="P91" s="74"/>
      <c r="Y91" s="74"/>
    </row>
    <row r="92" spans="4:25">
      <c r="D92" s="90"/>
      <c r="E92" s="91"/>
      <c r="F92" s="91"/>
      <c r="G92" s="90"/>
      <c r="H92" s="91"/>
      <c r="I92" s="91"/>
      <c r="M92" s="90"/>
      <c r="P92" s="74"/>
      <c r="Y92" s="74"/>
    </row>
    <row r="93" spans="4:25">
      <c r="D93" s="90"/>
      <c r="E93" s="91"/>
      <c r="F93" s="91"/>
      <c r="G93" s="90"/>
      <c r="H93" s="91"/>
      <c r="I93" s="91"/>
      <c r="M93" s="90"/>
      <c r="P93" s="74"/>
      <c r="Y93" s="74"/>
    </row>
    <row r="94" spans="4:25">
      <c r="D94" s="91"/>
      <c r="E94" s="91"/>
      <c r="F94" s="91"/>
      <c r="G94" s="91"/>
      <c r="H94" s="91"/>
      <c r="I94" s="91"/>
    </row>
    <row r="95" spans="4:25">
      <c r="D95" s="91"/>
      <c r="E95" s="91"/>
      <c r="F95" s="91"/>
      <c r="G95" s="91"/>
      <c r="H95" s="91"/>
      <c r="I95" s="91"/>
    </row>
  </sheetData>
  <mergeCells count="80"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Q60" activePane="bottomRight" state="frozen"/>
      <selection pane="topRight" activeCell="D1" sqref="D1"/>
      <selection pane="bottomLeft" activeCell="A6" sqref="A6"/>
      <selection pane="bottomRight" activeCell="K11" sqref="K1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customWidth="1"/>
    <col min="18" max="18" width="27.87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9" ht="21.95" customHeight="1" thickBot="1">
      <c r="A2" s="4"/>
      <c r="B2" s="4" t="s">
        <v>93</v>
      </c>
      <c r="C2" s="4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7月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2" t="s">
        <v>15</v>
      </c>
      <c r="E4" s="139" t="s">
        <v>16</v>
      </c>
      <c r="F4" s="143" t="s">
        <v>17</v>
      </c>
      <c r="G4" s="120" t="s">
        <v>15</v>
      </c>
      <c r="H4" s="120" t="s">
        <v>16</v>
      </c>
      <c r="I4" s="16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63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270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270" t="s">
        <v>17</v>
      </c>
      <c r="AK4" s="13" t="s">
        <v>15</v>
      </c>
      <c r="AL4" s="13" t="s">
        <v>16</v>
      </c>
      <c r="AM4" s="270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290" t="s">
        <v>18</v>
      </c>
      <c r="E5" s="140" t="s">
        <v>19</v>
      </c>
      <c r="F5" s="144" t="s">
        <v>20</v>
      </c>
      <c r="G5" s="98" t="s">
        <v>18</v>
      </c>
      <c r="H5" s="121" t="s">
        <v>19</v>
      </c>
      <c r="I5" s="164" t="s">
        <v>20</v>
      </c>
      <c r="J5" s="97" t="s">
        <v>18</v>
      </c>
      <c r="K5" s="97" t="s">
        <v>19</v>
      </c>
      <c r="L5" s="97" t="s">
        <v>20</v>
      </c>
      <c r="M5" s="98" t="s">
        <v>18</v>
      </c>
      <c r="N5" s="121" t="s">
        <v>19</v>
      </c>
      <c r="O5" s="16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271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271" t="s">
        <v>20</v>
      </c>
      <c r="AK5" s="17" t="s">
        <v>18</v>
      </c>
      <c r="AL5" s="17" t="s">
        <v>19</v>
      </c>
      <c r="AM5" s="271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123" t="s">
        <v>64</v>
      </c>
      <c r="E6" s="123" t="s">
        <v>64</v>
      </c>
      <c r="F6" s="123" t="s">
        <v>64</v>
      </c>
      <c r="G6" s="63"/>
      <c r="H6" s="63"/>
      <c r="I6" s="63"/>
      <c r="J6" s="25">
        <v>0</v>
      </c>
      <c r="K6" s="25">
        <v>0</v>
      </c>
      <c r="L6" s="25">
        <v>0</v>
      </c>
      <c r="M6" s="63">
        <v>20</v>
      </c>
      <c r="N6" s="63">
        <v>653.59849999999994</v>
      </c>
      <c r="O6" s="225">
        <v>192263.65400000001</v>
      </c>
      <c r="P6" s="167">
        <v>13</v>
      </c>
      <c r="Q6" s="167">
        <v>1225.067</v>
      </c>
      <c r="R6" s="167">
        <v>336710.77799999999</v>
      </c>
      <c r="S6" s="25"/>
      <c r="T6" s="25"/>
      <c r="U6" s="25"/>
      <c r="V6" s="25">
        <v>13</v>
      </c>
      <c r="W6" s="25">
        <v>1225.067</v>
      </c>
      <c r="X6" s="25">
        <v>336710.77799999999</v>
      </c>
      <c r="Y6" s="167"/>
      <c r="Z6" s="167"/>
      <c r="AA6" s="107"/>
      <c r="AB6" s="291"/>
      <c r="AC6" s="291"/>
      <c r="AD6" s="305"/>
      <c r="AE6" s="291"/>
      <c r="AF6" s="291"/>
      <c r="AG6" s="305"/>
      <c r="AH6" s="291"/>
      <c r="AI6" s="291"/>
      <c r="AJ6" s="305"/>
      <c r="AK6" s="291"/>
      <c r="AL6" s="291"/>
      <c r="AM6" s="305"/>
      <c r="AN6" s="291"/>
      <c r="AO6" s="291"/>
      <c r="AP6" s="305"/>
      <c r="AQ6" s="107">
        <f>SUM(J6,M6,V6,Y6,AB6,AE6,AH6,AK6,AN6)</f>
        <v>33</v>
      </c>
      <c r="AR6" s="107">
        <f t="shared" ref="AR6:AS21" si="0">SUM(K6,N6,W6,Z6,AC6,AF6,AI6,AL6,AO6)</f>
        <v>1878.6655000000001</v>
      </c>
      <c r="AS6" s="107">
        <f t="shared" si="0"/>
        <v>528974.43200000003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124">
        <v>2</v>
      </c>
      <c r="E7" s="124">
        <v>27.006</v>
      </c>
      <c r="F7" s="125">
        <v>20032.89760123142</v>
      </c>
      <c r="G7" s="124">
        <v>3</v>
      </c>
      <c r="H7" s="124">
        <v>85.132999999999996</v>
      </c>
      <c r="I7" s="124">
        <v>98160.626999999993</v>
      </c>
      <c r="J7" s="114">
        <v>5</v>
      </c>
      <c r="K7" s="114">
        <v>112.139</v>
      </c>
      <c r="L7" s="114">
        <v>118193.52460123142</v>
      </c>
      <c r="M7" s="64">
        <v>83</v>
      </c>
      <c r="N7" s="64">
        <v>4261.1885000000002</v>
      </c>
      <c r="O7" s="224">
        <v>1407636.3119999999</v>
      </c>
      <c r="P7" s="210">
        <v>25</v>
      </c>
      <c r="Q7" s="210">
        <v>3122.902</v>
      </c>
      <c r="R7" s="210">
        <v>851831.86600000004</v>
      </c>
      <c r="S7" s="24"/>
      <c r="T7" s="24"/>
      <c r="U7" s="24"/>
      <c r="V7" s="114">
        <v>25</v>
      </c>
      <c r="W7" s="114">
        <v>3122.902</v>
      </c>
      <c r="X7" s="114">
        <v>851831.86600000004</v>
      </c>
      <c r="Y7" s="210">
        <v>2</v>
      </c>
      <c r="Z7" s="210">
        <v>411.31599999999997</v>
      </c>
      <c r="AA7" s="108">
        <v>112091.715</v>
      </c>
      <c r="AB7" s="292"/>
      <c r="AC7" s="292"/>
      <c r="AD7" s="306"/>
      <c r="AE7" s="292"/>
      <c r="AF7" s="292"/>
      <c r="AG7" s="306"/>
      <c r="AH7" s="292"/>
      <c r="AI7" s="292"/>
      <c r="AJ7" s="306"/>
      <c r="AK7" s="292"/>
      <c r="AL7" s="292"/>
      <c r="AM7" s="306"/>
      <c r="AN7" s="292"/>
      <c r="AO7" s="292"/>
      <c r="AP7" s="306"/>
      <c r="AQ7" s="45">
        <f>SUM(J7,M7,V7,Y7,AB7,AE7,AH7,AK7,AN7)</f>
        <v>115</v>
      </c>
      <c r="AR7" s="45">
        <f>SUM(K7,N7,W7,Z7,AC7,AF7,AI7,AL7,AO7)</f>
        <v>7907.5455000000002</v>
      </c>
      <c r="AS7" s="45">
        <f t="shared" si="0"/>
        <v>2489753.417601231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123" t="s">
        <v>64</v>
      </c>
      <c r="E8" s="123" t="s">
        <v>64</v>
      </c>
      <c r="F8" s="123" t="s">
        <v>64</v>
      </c>
      <c r="G8" s="123"/>
      <c r="H8" s="123"/>
      <c r="I8" s="123"/>
      <c r="J8" s="25">
        <v>0</v>
      </c>
      <c r="K8" s="25">
        <v>0</v>
      </c>
      <c r="L8" s="25">
        <v>0</v>
      </c>
      <c r="M8" s="63"/>
      <c r="N8" s="63"/>
      <c r="O8" s="225"/>
      <c r="P8" s="167"/>
      <c r="Q8" s="167"/>
      <c r="R8" s="167"/>
      <c r="S8" s="25"/>
      <c r="T8" s="25"/>
      <c r="U8" s="25"/>
      <c r="V8" s="25"/>
      <c r="W8" s="25"/>
      <c r="X8" s="25"/>
      <c r="Y8" s="167"/>
      <c r="Z8" s="167"/>
      <c r="AA8" s="107"/>
      <c r="AB8" s="291"/>
      <c r="AC8" s="291"/>
      <c r="AD8" s="305"/>
      <c r="AE8" s="291"/>
      <c r="AF8" s="291"/>
      <c r="AG8" s="305"/>
      <c r="AH8" s="291"/>
      <c r="AI8" s="291"/>
      <c r="AJ8" s="305"/>
      <c r="AK8" s="291"/>
      <c r="AL8" s="291"/>
      <c r="AM8" s="305"/>
      <c r="AN8" s="291"/>
      <c r="AO8" s="291"/>
      <c r="AP8" s="305"/>
      <c r="AQ8" s="107">
        <f t="shared" ref="AQ8:AS57" si="1">SUM(J8,M8,V8,Y8,AB8,AE8,AH8,AK8,AN8)</f>
        <v>0</v>
      </c>
      <c r="AR8" s="107">
        <f t="shared" si="1"/>
        <v>0</v>
      </c>
      <c r="AS8" s="107">
        <f t="shared" si="0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124">
        <v>7</v>
      </c>
      <c r="E9" s="124">
        <v>285.17599999999999</v>
      </c>
      <c r="F9" s="124">
        <v>14284.350510442335</v>
      </c>
      <c r="G9" s="124"/>
      <c r="H9" s="124"/>
      <c r="I9" s="124"/>
      <c r="J9" s="114">
        <v>7</v>
      </c>
      <c r="K9" s="114">
        <v>285.17599999999999</v>
      </c>
      <c r="L9" s="114">
        <v>14284.350510442335</v>
      </c>
      <c r="M9" s="64">
        <v>17</v>
      </c>
      <c r="N9" s="64">
        <v>1074.8209999999999</v>
      </c>
      <c r="O9" s="224">
        <v>43372.351000000002</v>
      </c>
      <c r="P9" s="210">
        <v>93</v>
      </c>
      <c r="Q9" s="210">
        <v>6488.1549999999997</v>
      </c>
      <c r="R9" s="210">
        <v>286273.46500000003</v>
      </c>
      <c r="S9" s="24"/>
      <c r="T9" s="24"/>
      <c r="U9" s="24"/>
      <c r="V9" s="114">
        <v>93</v>
      </c>
      <c r="W9" s="114">
        <v>6488.1549999999997</v>
      </c>
      <c r="X9" s="114">
        <v>286273.46500000003</v>
      </c>
      <c r="Y9" s="210"/>
      <c r="Z9" s="210"/>
      <c r="AA9" s="108"/>
      <c r="AB9" s="292"/>
      <c r="AC9" s="292"/>
      <c r="AD9" s="306"/>
      <c r="AE9" s="292"/>
      <c r="AF9" s="292"/>
      <c r="AG9" s="306"/>
      <c r="AH9" s="292"/>
      <c r="AI9" s="292"/>
      <c r="AJ9" s="306"/>
      <c r="AK9" s="292"/>
      <c r="AL9" s="292"/>
      <c r="AM9" s="306"/>
      <c r="AN9" s="292"/>
      <c r="AO9" s="292"/>
      <c r="AP9" s="306"/>
      <c r="AQ9" s="45">
        <f t="shared" si="1"/>
        <v>117</v>
      </c>
      <c r="AR9" s="45">
        <f t="shared" si="1"/>
        <v>7848.152</v>
      </c>
      <c r="AS9" s="45">
        <f t="shared" si="0"/>
        <v>343930.16651044239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123" t="s">
        <v>64</v>
      </c>
      <c r="E10" s="123" t="s">
        <v>64</v>
      </c>
      <c r="F10" s="123" t="s">
        <v>64</v>
      </c>
      <c r="G10" s="123"/>
      <c r="H10" s="123"/>
      <c r="I10" s="123"/>
      <c r="J10" s="25">
        <v>0</v>
      </c>
      <c r="K10" s="25">
        <v>0</v>
      </c>
      <c r="L10" s="25">
        <v>0</v>
      </c>
      <c r="M10" s="63"/>
      <c r="N10" s="63"/>
      <c r="O10" s="225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305"/>
      <c r="AE10" s="291"/>
      <c r="AF10" s="291"/>
      <c r="AG10" s="305"/>
      <c r="AH10" s="291"/>
      <c r="AI10" s="291"/>
      <c r="AJ10" s="305"/>
      <c r="AK10" s="291"/>
      <c r="AL10" s="291"/>
      <c r="AM10" s="305"/>
      <c r="AN10" s="291"/>
      <c r="AO10" s="291"/>
      <c r="AP10" s="305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124" t="s">
        <v>64</v>
      </c>
      <c r="E11" s="124" t="s">
        <v>64</v>
      </c>
      <c r="F11" s="124" t="s">
        <v>64</v>
      </c>
      <c r="G11" s="124"/>
      <c r="H11" s="124"/>
      <c r="I11" s="124"/>
      <c r="J11" s="114">
        <v>0</v>
      </c>
      <c r="K11" s="114">
        <v>0</v>
      </c>
      <c r="L11" s="114">
        <v>0</v>
      </c>
      <c r="M11" s="64"/>
      <c r="N11" s="64"/>
      <c r="O11" s="224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306"/>
      <c r="AE11" s="292"/>
      <c r="AF11" s="292"/>
      <c r="AG11" s="306"/>
      <c r="AH11" s="292"/>
      <c r="AI11" s="292"/>
      <c r="AJ11" s="306"/>
      <c r="AK11" s="292"/>
      <c r="AL11" s="292"/>
      <c r="AM11" s="306"/>
      <c r="AN11" s="292"/>
      <c r="AO11" s="292"/>
      <c r="AP11" s="306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123" t="s">
        <v>64</v>
      </c>
      <c r="E12" s="123" t="s">
        <v>64</v>
      </c>
      <c r="F12" s="123" t="s">
        <v>64</v>
      </c>
      <c r="G12" s="123"/>
      <c r="H12" s="123"/>
      <c r="I12" s="123"/>
      <c r="J12" s="25">
        <v>0</v>
      </c>
      <c r="K12" s="25">
        <v>0</v>
      </c>
      <c r="L12" s="25">
        <v>0</v>
      </c>
      <c r="M12" s="63"/>
      <c r="N12" s="63"/>
      <c r="O12" s="225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305"/>
      <c r="AE12" s="291"/>
      <c r="AF12" s="291"/>
      <c r="AG12" s="305"/>
      <c r="AH12" s="291"/>
      <c r="AI12" s="291"/>
      <c r="AJ12" s="305"/>
      <c r="AK12" s="291"/>
      <c r="AL12" s="291"/>
      <c r="AM12" s="305"/>
      <c r="AN12" s="291"/>
      <c r="AO12" s="291"/>
      <c r="AP12" s="305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124" t="s">
        <v>64</v>
      </c>
      <c r="E13" s="124" t="s">
        <v>64</v>
      </c>
      <c r="F13" s="124" t="s">
        <v>64</v>
      </c>
      <c r="G13" s="124"/>
      <c r="H13" s="124"/>
      <c r="I13" s="124"/>
      <c r="J13" s="114">
        <v>0</v>
      </c>
      <c r="K13" s="114">
        <v>0</v>
      </c>
      <c r="L13" s="114">
        <v>0</v>
      </c>
      <c r="M13" s="64"/>
      <c r="N13" s="64"/>
      <c r="O13" s="224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306"/>
      <c r="AE13" s="292"/>
      <c r="AF13" s="292"/>
      <c r="AG13" s="306"/>
      <c r="AH13" s="292"/>
      <c r="AI13" s="292"/>
      <c r="AJ13" s="306"/>
      <c r="AK13" s="292"/>
      <c r="AL13" s="292"/>
      <c r="AM13" s="306"/>
      <c r="AN13" s="292"/>
      <c r="AO13" s="292"/>
      <c r="AP13" s="306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123" t="s">
        <v>64</v>
      </c>
      <c r="E14" s="123" t="s">
        <v>64</v>
      </c>
      <c r="F14" s="123" t="s">
        <v>64</v>
      </c>
      <c r="G14" s="123"/>
      <c r="H14" s="123"/>
      <c r="I14" s="123"/>
      <c r="J14" s="25">
        <v>0</v>
      </c>
      <c r="K14" s="25">
        <v>0</v>
      </c>
      <c r="L14" s="25">
        <v>0</v>
      </c>
      <c r="M14" s="63"/>
      <c r="N14" s="63"/>
      <c r="O14" s="225"/>
      <c r="P14" s="167">
        <v>13</v>
      </c>
      <c r="Q14" s="167">
        <v>121.6798</v>
      </c>
      <c r="R14" s="167">
        <v>35000.197</v>
      </c>
      <c r="S14" s="40"/>
      <c r="T14" s="40"/>
      <c r="U14" s="40"/>
      <c r="V14" s="25">
        <v>13</v>
      </c>
      <c r="W14" s="25">
        <v>121.6798</v>
      </c>
      <c r="X14" s="25">
        <v>35000.197</v>
      </c>
      <c r="Y14" s="167">
        <v>2</v>
      </c>
      <c r="Z14" s="167">
        <v>13.556800000000001</v>
      </c>
      <c r="AA14" s="107">
        <v>519.62099999999998</v>
      </c>
      <c r="AB14" s="291"/>
      <c r="AC14" s="291"/>
      <c r="AD14" s="305"/>
      <c r="AE14" s="291"/>
      <c r="AF14" s="291"/>
      <c r="AG14" s="305"/>
      <c r="AH14" s="291"/>
      <c r="AI14" s="291"/>
      <c r="AJ14" s="305"/>
      <c r="AK14" s="291"/>
      <c r="AL14" s="291"/>
      <c r="AM14" s="305"/>
      <c r="AN14" s="291"/>
      <c r="AO14" s="291"/>
      <c r="AP14" s="305"/>
      <c r="AQ14" s="107">
        <f t="shared" si="1"/>
        <v>15</v>
      </c>
      <c r="AR14" s="107">
        <f t="shared" si="1"/>
        <v>135.23660000000001</v>
      </c>
      <c r="AS14" s="107">
        <f t="shared" si="0"/>
        <v>35519.817999999999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124" t="s">
        <v>64</v>
      </c>
      <c r="E15" s="124" t="s">
        <v>64</v>
      </c>
      <c r="F15" s="124" t="s">
        <v>64</v>
      </c>
      <c r="G15" s="124"/>
      <c r="H15" s="124"/>
      <c r="I15" s="124"/>
      <c r="J15" s="114">
        <v>0</v>
      </c>
      <c r="K15" s="114">
        <v>0</v>
      </c>
      <c r="L15" s="114">
        <v>0</v>
      </c>
      <c r="M15" s="64"/>
      <c r="N15" s="64"/>
      <c r="O15" s="224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306"/>
      <c r="AE15" s="292"/>
      <c r="AF15" s="292"/>
      <c r="AG15" s="306"/>
      <c r="AH15" s="292"/>
      <c r="AI15" s="292"/>
      <c r="AJ15" s="306"/>
      <c r="AK15" s="292"/>
      <c r="AL15" s="292"/>
      <c r="AM15" s="306"/>
      <c r="AN15" s="292"/>
      <c r="AO15" s="292"/>
      <c r="AP15" s="306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123" t="s">
        <v>64</v>
      </c>
      <c r="E16" s="123" t="s">
        <v>64</v>
      </c>
      <c r="F16" s="123" t="s">
        <v>64</v>
      </c>
      <c r="G16" s="123">
        <v>1</v>
      </c>
      <c r="H16" s="123">
        <v>0.58740000000000003</v>
      </c>
      <c r="I16" s="123">
        <v>229.803</v>
      </c>
      <c r="J16" s="25">
        <v>1</v>
      </c>
      <c r="K16" s="25">
        <v>0.58740000000000003</v>
      </c>
      <c r="L16" s="25">
        <v>229.803</v>
      </c>
      <c r="M16" s="63"/>
      <c r="N16" s="63"/>
      <c r="O16" s="225"/>
      <c r="P16" s="167">
        <v>8</v>
      </c>
      <c r="Q16" s="167">
        <v>7.7793000000000001</v>
      </c>
      <c r="R16" s="167">
        <v>1816.3409999999999</v>
      </c>
      <c r="S16" s="40"/>
      <c r="T16" s="40"/>
      <c r="U16" s="40"/>
      <c r="V16" s="25">
        <v>8</v>
      </c>
      <c r="W16" s="25">
        <v>7.7793000000000001</v>
      </c>
      <c r="X16" s="25">
        <v>1816.3409999999999</v>
      </c>
      <c r="Y16" s="167"/>
      <c r="Z16" s="167"/>
      <c r="AA16" s="107"/>
      <c r="AB16" s="291"/>
      <c r="AC16" s="291"/>
      <c r="AD16" s="305"/>
      <c r="AE16" s="291"/>
      <c r="AF16" s="291"/>
      <c r="AG16" s="305"/>
      <c r="AH16" s="291">
        <v>58</v>
      </c>
      <c r="AI16" s="291">
        <v>66.905900000000003</v>
      </c>
      <c r="AJ16" s="305">
        <v>31702.072</v>
      </c>
      <c r="AK16" s="291"/>
      <c r="AL16" s="291"/>
      <c r="AM16" s="305"/>
      <c r="AN16" s="291"/>
      <c r="AO16" s="291"/>
      <c r="AP16" s="305"/>
      <c r="AQ16" s="107">
        <f t="shared" si="1"/>
        <v>67</v>
      </c>
      <c r="AR16" s="107">
        <f t="shared" si="1"/>
        <v>75.272599999999997</v>
      </c>
      <c r="AS16" s="107">
        <f t="shared" si="0"/>
        <v>33748.216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124" t="s">
        <v>64</v>
      </c>
      <c r="E17" s="124" t="s">
        <v>64</v>
      </c>
      <c r="F17" s="124" t="s">
        <v>64</v>
      </c>
      <c r="G17" s="124"/>
      <c r="H17" s="124"/>
      <c r="I17" s="124"/>
      <c r="J17" s="114">
        <v>0</v>
      </c>
      <c r="K17" s="114">
        <v>0</v>
      </c>
      <c r="L17" s="114">
        <v>0</v>
      </c>
      <c r="M17" s="64"/>
      <c r="N17" s="64"/>
      <c r="O17" s="224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306"/>
      <c r="AE17" s="292"/>
      <c r="AF17" s="292"/>
      <c r="AG17" s="306"/>
      <c r="AH17" s="292"/>
      <c r="AI17" s="292"/>
      <c r="AJ17" s="306"/>
      <c r="AK17" s="292"/>
      <c r="AL17" s="292"/>
      <c r="AM17" s="306"/>
      <c r="AN17" s="292"/>
      <c r="AO17" s="292"/>
      <c r="AP17" s="306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123" t="s">
        <v>64</v>
      </c>
      <c r="E18" s="123" t="s">
        <v>64</v>
      </c>
      <c r="F18" s="123" t="s">
        <v>64</v>
      </c>
      <c r="G18" s="123"/>
      <c r="H18" s="123"/>
      <c r="I18" s="123"/>
      <c r="J18" s="25">
        <v>0</v>
      </c>
      <c r="K18" s="25">
        <v>0</v>
      </c>
      <c r="L18" s="25">
        <v>0</v>
      </c>
      <c r="M18" s="63"/>
      <c r="N18" s="63"/>
      <c r="O18" s="225"/>
      <c r="P18" s="167">
        <v>203</v>
      </c>
      <c r="Q18" s="167">
        <v>296.05520000000001</v>
      </c>
      <c r="R18" s="167">
        <v>100444.41499999999</v>
      </c>
      <c r="S18" s="109"/>
      <c r="T18" s="40"/>
      <c r="U18" s="40"/>
      <c r="V18" s="25">
        <v>203</v>
      </c>
      <c r="W18" s="25">
        <v>296.05520000000001</v>
      </c>
      <c r="X18" s="25">
        <v>100444.41499999999</v>
      </c>
      <c r="Y18" s="167"/>
      <c r="Z18" s="167"/>
      <c r="AA18" s="107"/>
      <c r="AB18" s="291"/>
      <c r="AC18" s="291"/>
      <c r="AD18" s="305"/>
      <c r="AE18" s="291"/>
      <c r="AF18" s="291"/>
      <c r="AG18" s="305"/>
      <c r="AH18" s="291"/>
      <c r="AI18" s="291"/>
      <c r="AJ18" s="305"/>
      <c r="AK18" s="291"/>
      <c r="AL18" s="291"/>
      <c r="AM18" s="305"/>
      <c r="AN18" s="291"/>
      <c r="AO18" s="291"/>
      <c r="AP18" s="305"/>
      <c r="AQ18" s="107">
        <f t="shared" si="1"/>
        <v>203</v>
      </c>
      <c r="AR18" s="107">
        <f t="shared" si="1"/>
        <v>296.05520000000001</v>
      </c>
      <c r="AS18" s="107">
        <f t="shared" si="0"/>
        <v>100444.41499999999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124" t="s">
        <v>64</v>
      </c>
      <c r="E19" s="124" t="s">
        <v>64</v>
      </c>
      <c r="F19" s="124" t="s">
        <v>64</v>
      </c>
      <c r="G19" s="124"/>
      <c r="H19" s="124"/>
      <c r="I19" s="124"/>
      <c r="J19" s="114">
        <v>0</v>
      </c>
      <c r="K19" s="114">
        <v>0</v>
      </c>
      <c r="L19" s="114">
        <v>0</v>
      </c>
      <c r="M19" s="64"/>
      <c r="N19" s="64"/>
      <c r="O19" s="224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306"/>
      <c r="AE19" s="292"/>
      <c r="AF19" s="292"/>
      <c r="AG19" s="306"/>
      <c r="AH19" s="292"/>
      <c r="AI19" s="292"/>
      <c r="AJ19" s="306"/>
      <c r="AK19" s="292"/>
      <c r="AL19" s="292"/>
      <c r="AM19" s="306"/>
      <c r="AN19" s="292"/>
      <c r="AO19" s="292"/>
      <c r="AP19" s="306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123" t="s">
        <v>64</v>
      </c>
      <c r="E20" s="123" t="s">
        <v>64</v>
      </c>
      <c r="F20" s="123" t="s">
        <v>64</v>
      </c>
      <c r="G20" s="123"/>
      <c r="H20" s="123"/>
      <c r="I20" s="123"/>
      <c r="J20" s="25">
        <v>0</v>
      </c>
      <c r="K20" s="25">
        <v>0</v>
      </c>
      <c r="L20" s="25">
        <v>0</v>
      </c>
      <c r="M20" s="63"/>
      <c r="N20" s="63"/>
      <c r="O20" s="225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305"/>
      <c r="AE20" s="291"/>
      <c r="AF20" s="291"/>
      <c r="AG20" s="305"/>
      <c r="AH20" s="291"/>
      <c r="AI20" s="291"/>
      <c r="AJ20" s="305"/>
      <c r="AK20" s="291"/>
      <c r="AL20" s="291"/>
      <c r="AM20" s="305"/>
      <c r="AN20" s="291"/>
      <c r="AO20" s="291"/>
      <c r="AP20" s="305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124" t="s">
        <v>64</v>
      </c>
      <c r="E21" s="124" t="s">
        <v>64</v>
      </c>
      <c r="F21" s="124" t="s">
        <v>64</v>
      </c>
      <c r="G21" s="124"/>
      <c r="H21" s="124"/>
      <c r="I21" s="124"/>
      <c r="J21" s="114">
        <v>0</v>
      </c>
      <c r="K21" s="114">
        <v>0</v>
      </c>
      <c r="L21" s="114">
        <v>0</v>
      </c>
      <c r="M21" s="64"/>
      <c r="N21" s="64"/>
      <c r="O21" s="224"/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306"/>
      <c r="AE21" s="292"/>
      <c r="AF21" s="292"/>
      <c r="AG21" s="306"/>
      <c r="AH21" s="292"/>
      <c r="AI21" s="292"/>
      <c r="AJ21" s="306"/>
      <c r="AK21" s="292"/>
      <c r="AL21" s="292"/>
      <c r="AM21" s="306"/>
      <c r="AN21" s="292"/>
      <c r="AO21" s="292"/>
      <c r="AP21" s="306"/>
      <c r="AQ21" s="45">
        <f t="shared" si="1"/>
        <v>0</v>
      </c>
      <c r="AR21" s="45">
        <f t="shared" si="1"/>
        <v>0</v>
      </c>
      <c r="AS21" s="45">
        <f t="shared" si="0"/>
        <v>0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123" t="s">
        <v>64</v>
      </c>
      <c r="E22" s="123" t="s">
        <v>64</v>
      </c>
      <c r="F22" s="123" t="s">
        <v>64</v>
      </c>
      <c r="G22" s="123"/>
      <c r="H22" s="123"/>
      <c r="I22" s="123"/>
      <c r="J22" s="25">
        <v>0</v>
      </c>
      <c r="K22" s="25">
        <v>0</v>
      </c>
      <c r="L22" s="25">
        <v>0</v>
      </c>
      <c r="M22" s="63"/>
      <c r="N22" s="63"/>
      <c r="O22" s="225"/>
      <c r="P22" s="167"/>
      <c r="Q22" s="167"/>
      <c r="R22" s="167"/>
      <c r="S22" s="40"/>
      <c r="T22" s="40"/>
      <c r="U22" s="40"/>
      <c r="V22" s="25"/>
      <c r="W22" s="25"/>
      <c r="X22" s="25"/>
      <c r="Y22" s="167"/>
      <c r="Z22" s="167"/>
      <c r="AA22" s="107"/>
      <c r="AB22" s="291"/>
      <c r="AC22" s="291"/>
      <c r="AD22" s="305"/>
      <c r="AE22" s="291"/>
      <c r="AF22" s="291"/>
      <c r="AG22" s="305"/>
      <c r="AH22" s="291"/>
      <c r="AI22" s="291"/>
      <c r="AJ22" s="305"/>
      <c r="AK22" s="291"/>
      <c r="AL22" s="291"/>
      <c r="AM22" s="305"/>
      <c r="AN22" s="291"/>
      <c r="AO22" s="291"/>
      <c r="AP22" s="305"/>
      <c r="AQ22" s="107">
        <f t="shared" si="1"/>
        <v>0</v>
      </c>
      <c r="AR22" s="107">
        <f t="shared" si="1"/>
        <v>0</v>
      </c>
      <c r="AS22" s="107">
        <f t="shared" si="1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124" t="s">
        <v>64</v>
      </c>
      <c r="E23" s="124" t="s">
        <v>64</v>
      </c>
      <c r="F23" s="124" t="s">
        <v>64</v>
      </c>
      <c r="G23" s="124"/>
      <c r="H23" s="124"/>
      <c r="I23" s="124"/>
      <c r="J23" s="114">
        <v>0</v>
      </c>
      <c r="K23" s="114">
        <v>0</v>
      </c>
      <c r="L23" s="114">
        <v>0</v>
      </c>
      <c r="M23" s="64"/>
      <c r="N23" s="64"/>
      <c r="O23" s="224"/>
      <c r="P23" s="210"/>
      <c r="Q23" s="210"/>
      <c r="R23" s="210"/>
      <c r="S23" s="41"/>
      <c r="T23" s="41"/>
      <c r="U23" s="41"/>
      <c r="V23" s="114"/>
      <c r="W23" s="114"/>
      <c r="X23" s="114"/>
      <c r="Y23" s="210"/>
      <c r="Z23" s="210"/>
      <c r="AA23" s="108"/>
      <c r="AB23" s="292"/>
      <c r="AC23" s="292"/>
      <c r="AD23" s="306"/>
      <c r="AE23" s="292"/>
      <c r="AF23" s="292"/>
      <c r="AG23" s="306"/>
      <c r="AH23" s="292"/>
      <c r="AI23" s="292"/>
      <c r="AJ23" s="306"/>
      <c r="AK23" s="292"/>
      <c r="AL23" s="292"/>
      <c r="AM23" s="306"/>
      <c r="AN23" s="292"/>
      <c r="AO23" s="292"/>
      <c r="AP23" s="306"/>
      <c r="AQ23" s="45">
        <f t="shared" si="1"/>
        <v>0</v>
      </c>
      <c r="AR23" s="45">
        <f t="shared" si="1"/>
        <v>0</v>
      </c>
      <c r="AS23" s="45">
        <f t="shared" si="1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123" t="s">
        <v>64</v>
      </c>
      <c r="E24" s="123" t="s">
        <v>64</v>
      </c>
      <c r="F24" s="123" t="s">
        <v>64</v>
      </c>
      <c r="G24" s="123"/>
      <c r="H24" s="123"/>
      <c r="I24" s="123"/>
      <c r="J24" s="25">
        <v>0</v>
      </c>
      <c r="K24" s="25">
        <v>0</v>
      </c>
      <c r="L24" s="25">
        <v>0</v>
      </c>
      <c r="M24" s="63">
        <v>36</v>
      </c>
      <c r="N24" s="63">
        <v>154.47</v>
      </c>
      <c r="O24" s="225">
        <v>41197.822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305"/>
      <c r="AE24" s="291"/>
      <c r="AF24" s="291"/>
      <c r="AG24" s="305"/>
      <c r="AH24" s="291"/>
      <c r="AI24" s="291"/>
      <c r="AJ24" s="305"/>
      <c r="AK24" s="291"/>
      <c r="AL24" s="291"/>
      <c r="AM24" s="305"/>
      <c r="AN24" s="291"/>
      <c r="AO24" s="291"/>
      <c r="AP24" s="305"/>
      <c r="AQ24" s="107">
        <f t="shared" si="1"/>
        <v>36</v>
      </c>
      <c r="AR24" s="107">
        <f t="shared" si="1"/>
        <v>154.47</v>
      </c>
      <c r="AS24" s="107">
        <f t="shared" si="1"/>
        <v>41197.822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124" t="s">
        <v>64</v>
      </c>
      <c r="E25" s="124" t="s">
        <v>64</v>
      </c>
      <c r="F25" s="124" t="s">
        <v>64</v>
      </c>
      <c r="G25" s="124"/>
      <c r="H25" s="124"/>
      <c r="I25" s="124"/>
      <c r="J25" s="114">
        <v>0</v>
      </c>
      <c r="K25" s="114">
        <v>0</v>
      </c>
      <c r="L25" s="114">
        <v>0</v>
      </c>
      <c r="M25" s="64">
        <v>36</v>
      </c>
      <c r="N25" s="64">
        <v>323.22809999999998</v>
      </c>
      <c r="O25" s="224">
        <v>76506.392999999996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306"/>
      <c r="AE25" s="292"/>
      <c r="AF25" s="292"/>
      <c r="AG25" s="306"/>
      <c r="AH25" s="292"/>
      <c r="AI25" s="292"/>
      <c r="AJ25" s="306"/>
      <c r="AK25" s="292"/>
      <c r="AL25" s="292"/>
      <c r="AM25" s="306"/>
      <c r="AN25" s="292"/>
      <c r="AO25" s="292"/>
      <c r="AP25" s="306"/>
      <c r="AQ25" s="45">
        <f t="shared" si="1"/>
        <v>36</v>
      </c>
      <c r="AR25" s="45">
        <f t="shared" si="1"/>
        <v>323.22809999999998</v>
      </c>
      <c r="AS25" s="45">
        <f t="shared" si="1"/>
        <v>76506.392999999996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123" t="s">
        <v>64</v>
      </c>
      <c r="E26" s="123" t="s">
        <v>64</v>
      </c>
      <c r="F26" s="123" t="s">
        <v>64</v>
      </c>
      <c r="G26" s="123"/>
      <c r="H26" s="123"/>
      <c r="I26" s="123"/>
      <c r="J26" s="25">
        <v>0</v>
      </c>
      <c r="K26" s="25">
        <v>0</v>
      </c>
      <c r="L26" s="25">
        <v>0</v>
      </c>
      <c r="M26" s="63"/>
      <c r="N26" s="63"/>
      <c r="O26" s="225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305"/>
      <c r="AE26" s="291"/>
      <c r="AF26" s="291"/>
      <c r="AG26" s="305"/>
      <c r="AH26" s="291"/>
      <c r="AI26" s="291"/>
      <c r="AJ26" s="305"/>
      <c r="AK26" s="291"/>
      <c r="AL26" s="291"/>
      <c r="AM26" s="305"/>
      <c r="AN26" s="291"/>
      <c r="AO26" s="291"/>
      <c r="AP26" s="305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124" t="s">
        <v>64</v>
      </c>
      <c r="E27" s="124" t="s">
        <v>64</v>
      </c>
      <c r="F27" s="124" t="s">
        <v>64</v>
      </c>
      <c r="G27" s="124"/>
      <c r="H27" s="124"/>
      <c r="I27" s="124"/>
      <c r="J27" s="114">
        <v>0</v>
      </c>
      <c r="K27" s="114">
        <v>0</v>
      </c>
      <c r="L27" s="114">
        <v>0</v>
      </c>
      <c r="M27" s="64"/>
      <c r="N27" s="64"/>
      <c r="O27" s="224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306"/>
      <c r="AE27" s="292"/>
      <c r="AF27" s="292"/>
      <c r="AG27" s="306"/>
      <c r="AH27" s="292"/>
      <c r="AI27" s="292"/>
      <c r="AJ27" s="306"/>
      <c r="AK27" s="292"/>
      <c r="AL27" s="292"/>
      <c r="AM27" s="306"/>
      <c r="AN27" s="292"/>
      <c r="AO27" s="292"/>
      <c r="AP27" s="306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123" t="s">
        <v>64</v>
      </c>
      <c r="E28" s="123" t="s">
        <v>64</v>
      </c>
      <c r="F28" s="123" t="s">
        <v>64</v>
      </c>
      <c r="G28" s="123"/>
      <c r="H28" s="123"/>
      <c r="I28" s="123"/>
      <c r="J28" s="25">
        <v>0</v>
      </c>
      <c r="K28" s="25">
        <v>0</v>
      </c>
      <c r="L28" s="25">
        <v>0</v>
      </c>
      <c r="M28" s="63"/>
      <c r="N28" s="63"/>
      <c r="O28" s="225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305"/>
      <c r="AE28" s="291"/>
      <c r="AF28" s="291"/>
      <c r="AG28" s="305"/>
      <c r="AH28" s="291"/>
      <c r="AI28" s="291"/>
      <c r="AJ28" s="305"/>
      <c r="AK28" s="291"/>
      <c r="AL28" s="291"/>
      <c r="AM28" s="305"/>
      <c r="AN28" s="291"/>
      <c r="AO28" s="291"/>
      <c r="AP28" s="305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124" t="s">
        <v>64</v>
      </c>
      <c r="E29" s="124" t="s">
        <v>64</v>
      </c>
      <c r="F29" s="124" t="s">
        <v>64</v>
      </c>
      <c r="G29" s="124"/>
      <c r="H29" s="124"/>
      <c r="I29" s="124"/>
      <c r="J29" s="114">
        <v>0</v>
      </c>
      <c r="K29" s="114">
        <v>0</v>
      </c>
      <c r="L29" s="114">
        <v>0</v>
      </c>
      <c r="M29" s="64"/>
      <c r="N29" s="64"/>
      <c r="O29" s="224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306"/>
      <c r="AE29" s="292"/>
      <c r="AF29" s="292"/>
      <c r="AG29" s="306"/>
      <c r="AH29" s="292"/>
      <c r="AI29" s="292"/>
      <c r="AJ29" s="306"/>
      <c r="AK29" s="292"/>
      <c r="AL29" s="292"/>
      <c r="AM29" s="306"/>
      <c r="AN29" s="292"/>
      <c r="AO29" s="292"/>
      <c r="AP29" s="306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123">
        <v>66</v>
      </c>
      <c r="E30" s="123">
        <v>14.8828</v>
      </c>
      <c r="F30" s="165">
        <v>13853.910047605219</v>
      </c>
      <c r="G30" s="123">
        <v>64</v>
      </c>
      <c r="H30" s="123">
        <v>12.1347</v>
      </c>
      <c r="I30" s="123">
        <v>11023.231</v>
      </c>
      <c r="J30" s="25">
        <v>130</v>
      </c>
      <c r="K30" s="25">
        <v>27.017499999999998</v>
      </c>
      <c r="L30" s="25">
        <v>24877.141047605219</v>
      </c>
      <c r="M30" s="63"/>
      <c r="N30" s="63"/>
      <c r="O30" s="225"/>
      <c r="P30" s="167"/>
      <c r="Q30" s="167"/>
      <c r="R30" s="167"/>
      <c r="S30" s="109"/>
      <c r="T30" s="40"/>
      <c r="U30" s="40"/>
      <c r="V30" s="25"/>
      <c r="W30" s="25"/>
      <c r="X30" s="25"/>
      <c r="Y30" s="167">
        <v>48</v>
      </c>
      <c r="Z30" s="167">
        <v>5.4747000000000003</v>
      </c>
      <c r="AA30" s="107">
        <v>1948.3420000000001</v>
      </c>
      <c r="AB30" s="291">
        <v>534</v>
      </c>
      <c r="AC30" s="291">
        <v>9.3628</v>
      </c>
      <c r="AD30" s="305">
        <v>5803.4380000000001</v>
      </c>
      <c r="AE30" s="291">
        <v>24</v>
      </c>
      <c r="AF30" s="291">
        <v>2.0032999999999999</v>
      </c>
      <c r="AG30" s="305">
        <v>1784.74</v>
      </c>
      <c r="AH30" s="291">
        <v>185</v>
      </c>
      <c r="AI30" s="291">
        <v>50.972000000000001</v>
      </c>
      <c r="AJ30" s="305">
        <v>38890.942000000003</v>
      </c>
      <c r="AK30" s="291">
        <v>218</v>
      </c>
      <c r="AL30" s="291">
        <v>13.7302</v>
      </c>
      <c r="AM30" s="305">
        <v>9789.2289999999994</v>
      </c>
      <c r="AN30" s="291">
        <v>491</v>
      </c>
      <c r="AO30" s="291">
        <v>96.185059999999993</v>
      </c>
      <c r="AP30" s="305">
        <v>81609.48</v>
      </c>
      <c r="AQ30" s="107">
        <f t="shared" si="1"/>
        <v>1630</v>
      </c>
      <c r="AR30" s="107">
        <f t="shared" si="1"/>
        <v>204.74555999999998</v>
      </c>
      <c r="AS30" s="107">
        <f t="shared" si="1"/>
        <v>164703.31204760523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124" t="s">
        <v>64</v>
      </c>
      <c r="E31" s="124" t="s">
        <v>64</v>
      </c>
      <c r="F31" s="124" t="s">
        <v>64</v>
      </c>
      <c r="G31" s="124"/>
      <c r="H31" s="124"/>
      <c r="I31" s="124"/>
      <c r="J31" s="114">
        <v>0</v>
      </c>
      <c r="K31" s="114">
        <v>0</v>
      </c>
      <c r="L31" s="114">
        <v>0</v>
      </c>
      <c r="M31" s="64"/>
      <c r="N31" s="64"/>
      <c r="O31" s="224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306"/>
      <c r="AE31" s="292"/>
      <c r="AF31" s="292"/>
      <c r="AG31" s="306"/>
      <c r="AH31" s="292"/>
      <c r="AI31" s="292"/>
      <c r="AJ31" s="306"/>
      <c r="AK31" s="292"/>
      <c r="AL31" s="292"/>
      <c r="AM31" s="306"/>
      <c r="AN31" s="292"/>
      <c r="AO31" s="292"/>
      <c r="AP31" s="306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123" t="s">
        <v>64</v>
      </c>
      <c r="E32" s="123" t="s">
        <v>64</v>
      </c>
      <c r="F32" s="123" t="s">
        <v>64</v>
      </c>
      <c r="G32" s="123"/>
      <c r="H32" s="123"/>
      <c r="I32" s="123"/>
      <c r="J32" s="25">
        <v>0</v>
      </c>
      <c r="K32" s="25">
        <v>0</v>
      </c>
      <c r="L32" s="25">
        <v>0</v>
      </c>
      <c r="M32" s="63">
        <v>160</v>
      </c>
      <c r="N32" s="63">
        <v>602.3184</v>
      </c>
      <c r="O32" s="225">
        <v>47462.754000000001</v>
      </c>
      <c r="P32" s="167">
        <v>220</v>
      </c>
      <c r="Q32" s="167">
        <v>1627.3040000000001</v>
      </c>
      <c r="R32" s="167">
        <v>207298.77</v>
      </c>
      <c r="S32" s="40"/>
      <c r="T32" s="40"/>
      <c r="U32" s="40"/>
      <c r="V32" s="25">
        <v>220</v>
      </c>
      <c r="W32" s="25">
        <v>1627.3040000000001</v>
      </c>
      <c r="X32" s="25">
        <v>207298.77</v>
      </c>
      <c r="Y32" s="167">
        <v>148</v>
      </c>
      <c r="Z32" s="167">
        <v>442.70359999999999</v>
      </c>
      <c r="AA32" s="107">
        <v>45121.411</v>
      </c>
      <c r="AB32" s="291"/>
      <c r="AC32" s="291"/>
      <c r="AD32" s="305"/>
      <c r="AE32" s="291"/>
      <c r="AF32" s="291"/>
      <c r="AG32" s="305"/>
      <c r="AH32" s="291"/>
      <c r="AI32" s="291"/>
      <c r="AJ32" s="305"/>
      <c r="AK32" s="291">
        <v>1</v>
      </c>
      <c r="AL32" s="291">
        <v>4.5400000000000003E-2</v>
      </c>
      <c r="AM32" s="305">
        <v>37.287999999999997</v>
      </c>
      <c r="AN32" s="291"/>
      <c r="AO32" s="291"/>
      <c r="AP32" s="305"/>
      <c r="AQ32" s="107">
        <f t="shared" si="1"/>
        <v>529</v>
      </c>
      <c r="AR32" s="107">
        <f t="shared" si="1"/>
        <v>2672.3714</v>
      </c>
      <c r="AS32" s="107">
        <f t="shared" si="1"/>
        <v>299920.223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124" t="s">
        <v>64</v>
      </c>
      <c r="E33" s="124" t="s">
        <v>64</v>
      </c>
      <c r="F33" s="124" t="s">
        <v>64</v>
      </c>
      <c r="G33" s="124"/>
      <c r="H33" s="124"/>
      <c r="I33" s="124"/>
      <c r="J33" s="114">
        <v>0</v>
      </c>
      <c r="K33" s="114">
        <v>0</v>
      </c>
      <c r="L33" s="114">
        <v>0</v>
      </c>
      <c r="M33" s="64"/>
      <c r="N33" s="64"/>
      <c r="O33" s="224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306"/>
      <c r="AE33" s="292"/>
      <c r="AF33" s="292"/>
      <c r="AG33" s="306"/>
      <c r="AH33" s="292"/>
      <c r="AI33" s="292"/>
      <c r="AJ33" s="306"/>
      <c r="AK33" s="292"/>
      <c r="AL33" s="292"/>
      <c r="AM33" s="306"/>
      <c r="AN33" s="292"/>
      <c r="AO33" s="292"/>
      <c r="AP33" s="306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123" t="s">
        <v>64</v>
      </c>
      <c r="E34" s="123" t="s">
        <v>64</v>
      </c>
      <c r="F34" s="166" t="s">
        <v>64</v>
      </c>
      <c r="G34" s="123">
        <v>1</v>
      </c>
      <c r="H34" s="123">
        <v>2.3099999999999999E-2</v>
      </c>
      <c r="I34" s="123">
        <v>35.067999999999998</v>
      </c>
      <c r="J34" s="25">
        <v>1</v>
      </c>
      <c r="K34" s="25">
        <v>2.3099999999999999E-2</v>
      </c>
      <c r="L34" s="25">
        <v>35.067999999999998</v>
      </c>
      <c r="M34" s="63">
        <v>136</v>
      </c>
      <c r="N34" s="63">
        <v>96.056100000000001</v>
      </c>
      <c r="O34" s="225">
        <v>7587.3059999999996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230</v>
      </c>
      <c r="AC34" s="291">
        <v>188.76509999999999</v>
      </c>
      <c r="AD34" s="305">
        <v>12606.771000000001</v>
      </c>
      <c r="AE34" s="291"/>
      <c r="AF34" s="291"/>
      <c r="AG34" s="305"/>
      <c r="AH34" s="291">
        <v>24</v>
      </c>
      <c r="AI34" s="291">
        <v>4.4329000000000001</v>
      </c>
      <c r="AJ34" s="305">
        <v>2307.5</v>
      </c>
      <c r="AK34" s="291">
        <v>1</v>
      </c>
      <c r="AL34" s="291">
        <v>6.1999999999999998E-3</v>
      </c>
      <c r="AM34" s="305">
        <v>4.6870000000000003</v>
      </c>
      <c r="AN34" s="291">
        <v>6</v>
      </c>
      <c r="AO34" s="291">
        <v>0.35920000000000002</v>
      </c>
      <c r="AP34" s="305">
        <v>174.28</v>
      </c>
      <c r="AQ34" s="107">
        <f t="shared" si="1"/>
        <v>398</v>
      </c>
      <c r="AR34" s="107">
        <f t="shared" si="1"/>
        <v>289.64259999999996</v>
      </c>
      <c r="AS34" s="107">
        <f t="shared" si="1"/>
        <v>22715.612000000001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124" t="s">
        <v>64</v>
      </c>
      <c r="E35" s="124" t="s">
        <v>64</v>
      </c>
      <c r="F35" s="124" t="s">
        <v>64</v>
      </c>
      <c r="G35" s="124"/>
      <c r="H35" s="124"/>
      <c r="I35" s="124"/>
      <c r="J35" s="114">
        <v>0</v>
      </c>
      <c r="K35" s="114">
        <v>0</v>
      </c>
      <c r="L35" s="114">
        <v>0</v>
      </c>
      <c r="M35" s="64">
        <v>1</v>
      </c>
      <c r="N35" s="64">
        <v>0.2429</v>
      </c>
      <c r="O35" s="224">
        <v>19.495000000000001</v>
      </c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306"/>
      <c r="AE35" s="292"/>
      <c r="AF35" s="292"/>
      <c r="AG35" s="306"/>
      <c r="AH35" s="292"/>
      <c r="AI35" s="292"/>
      <c r="AJ35" s="306"/>
      <c r="AK35" s="292"/>
      <c r="AL35" s="292"/>
      <c r="AM35" s="306"/>
      <c r="AN35" s="292"/>
      <c r="AO35" s="292"/>
      <c r="AP35" s="306"/>
      <c r="AQ35" s="45">
        <f t="shared" si="1"/>
        <v>1</v>
      </c>
      <c r="AR35" s="45">
        <f t="shared" si="1"/>
        <v>0.2429</v>
      </c>
      <c r="AS35" s="45">
        <f t="shared" si="1"/>
        <v>19.495000000000001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123" t="s">
        <v>64</v>
      </c>
      <c r="E36" s="123" t="s">
        <v>64</v>
      </c>
      <c r="F36" s="123" t="s">
        <v>64</v>
      </c>
      <c r="G36" s="123"/>
      <c r="H36" s="123"/>
      <c r="I36" s="123"/>
      <c r="J36" s="25">
        <v>0</v>
      </c>
      <c r="K36" s="25">
        <v>0</v>
      </c>
      <c r="L36" s="25">
        <v>0</v>
      </c>
      <c r="M36" s="63"/>
      <c r="N36" s="63"/>
      <c r="O36" s="225"/>
      <c r="P36" s="167"/>
      <c r="Q36" s="167"/>
      <c r="R36" s="167"/>
      <c r="S36" s="40"/>
      <c r="T36" s="40"/>
      <c r="U36" s="40"/>
      <c r="V36" s="25"/>
      <c r="W36" s="25"/>
      <c r="X36" s="25"/>
      <c r="Y36" s="167"/>
      <c r="Z36" s="167"/>
      <c r="AA36" s="107"/>
      <c r="AB36" s="291"/>
      <c r="AC36" s="291"/>
      <c r="AD36" s="305"/>
      <c r="AE36" s="291"/>
      <c r="AF36" s="291"/>
      <c r="AG36" s="305"/>
      <c r="AH36" s="291"/>
      <c r="AI36" s="291"/>
      <c r="AJ36" s="305"/>
      <c r="AK36" s="291">
        <v>8</v>
      </c>
      <c r="AL36" s="291">
        <v>7.1931000000000003</v>
      </c>
      <c r="AM36" s="305">
        <v>968.81600000000003</v>
      </c>
      <c r="AN36" s="291"/>
      <c r="AO36" s="291"/>
      <c r="AP36" s="305"/>
      <c r="AQ36" s="107">
        <f t="shared" si="1"/>
        <v>8</v>
      </c>
      <c r="AR36" s="107">
        <f t="shared" si="1"/>
        <v>7.1931000000000003</v>
      </c>
      <c r="AS36" s="107">
        <f t="shared" si="1"/>
        <v>968.81600000000003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124" t="s">
        <v>64</v>
      </c>
      <c r="E37" s="124" t="s">
        <v>64</v>
      </c>
      <c r="F37" s="124" t="s">
        <v>64</v>
      </c>
      <c r="G37" s="124"/>
      <c r="H37" s="124"/>
      <c r="I37" s="124"/>
      <c r="J37" s="114">
        <v>0</v>
      </c>
      <c r="K37" s="114">
        <v>0</v>
      </c>
      <c r="L37" s="114">
        <v>0</v>
      </c>
      <c r="M37" s="64"/>
      <c r="N37" s="64"/>
      <c r="O37" s="224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306"/>
      <c r="AE37" s="292"/>
      <c r="AF37" s="292"/>
      <c r="AG37" s="306"/>
      <c r="AH37" s="292"/>
      <c r="AI37" s="292"/>
      <c r="AJ37" s="306"/>
      <c r="AK37" s="292"/>
      <c r="AL37" s="292"/>
      <c r="AM37" s="306"/>
      <c r="AN37" s="292"/>
      <c r="AO37" s="292"/>
      <c r="AP37" s="306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123">
        <v>19</v>
      </c>
      <c r="E38" s="123">
        <v>0.45610000000000001</v>
      </c>
      <c r="F38" s="166">
        <v>474.51418107977059</v>
      </c>
      <c r="G38" s="123"/>
      <c r="H38" s="123"/>
      <c r="I38" s="123"/>
      <c r="J38" s="25">
        <v>19</v>
      </c>
      <c r="K38" s="25">
        <v>0.45610000000000001</v>
      </c>
      <c r="L38" s="25">
        <v>474.51418107977059</v>
      </c>
      <c r="M38" s="63"/>
      <c r="N38" s="63"/>
      <c r="O38" s="225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>
        <v>65</v>
      </c>
      <c r="AC38" s="291">
        <v>5.8164999999999996</v>
      </c>
      <c r="AD38" s="305">
        <v>341.99900000000002</v>
      </c>
      <c r="AE38" s="291">
        <v>10</v>
      </c>
      <c r="AF38" s="291">
        <v>0.38300000000000001</v>
      </c>
      <c r="AG38" s="305">
        <v>377.76900000000001</v>
      </c>
      <c r="AH38" s="291"/>
      <c r="AI38" s="291"/>
      <c r="AJ38" s="305"/>
      <c r="AK38" s="291"/>
      <c r="AL38" s="291"/>
      <c r="AM38" s="305"/>
      <c r="AN38" s="291"/>
      <c r="AO38" s="291"/>
      <c r="AP38" s="305"/>
      <c r="AQ38" s="107">
        <f t="shared" si="1"/>
        <v>94</v>
      </c>
      <c r="AR38" s="107">
        <f t="shared" si="1"/>
        <v>6.6555999999999997</v>
      </c>
      <c r="AS38" s="107">
        <f t="shared" si="1"/>
        <v>1194.2821810797707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124" t="s">
        <v>64</v>
      </c>
      <c r="E39" s="124" t="s">
        <v>64</v>
      </c>
      <c r="F39" s="124" t="s">
        <v>64</v>
      </c>
      <c r="G39" s="124"/>
      <c r="H39" s="124"/>
      <c r="I39" s="124"/>
      <c r="J39" s="114">
        <v>0</v>
      </c>
      <c r="K39" s="114">
        <v>0</v>
      </c>
      <c r="L39" s="114">
        <v>0</v>
      </c>
      <c r="M39" s="64"/>
      <c r="N39" s="64"/>
      <c r="O39" s="224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306"/>
      <c r="AE39" s="292"/>
      <c r="AF39" s="292"/>
      <c r="AG39" s="306"/>
      <c r="AH39" s="292"/>
      <c r="AI39" s="292"/>
      <c r="AJ39" s="306"/>
      <c r="AK39" s="292"/>
      <c r="AL39" s="292"/>
      <c r="AM39" s="306"/>
      <c r="AN39" s="292"/>
      <c r="AO39" s="292"/>
      <c r="AP39" s="306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123" t="s">
        <v>64</v>
      </c>
      <c r="E40" s="123" t="s">
        <v>64</v>
      </c>
      <c r="F40" s="123" t="s">
        <v>64</v>
      </c>
      <c r="G40" s="123"/>
      <c r="H40" s="123"/>
      <c r="I40" s="123"/>
      <c r="J40" s="25">
        <v>0</v>
      </c>
      <c r="K40" s="25">
        <v>0</v>
      </c>
      <c r="L40" s="25">
        <v>0</v>
      </c>
      <c r="M40" s="63"/>
      <c r="N40" s="63"/>
      <c r="O40" s="225"/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305"/>
      <c r="AE40" s="291"/>
      <c r="AF40" s="291"/>
      <c r="AG40" s="305"/>
      <c r="AH40" s="291"/>
      <c r="AI40" s="291"/>
      <c r="AJ40" s="305"/>
      <c r="AK40" s="291"/>
      <c r="AL40" s="291"/>
      <c r="AM40" s="305"/>
      <c r="AN40" s="291"/>
      <c r="AO40" s="291"/>
      <c r="AP40" s="305"/>
      <c r="AQ40" s="107">
        <f t="shared" si="1"/>
        <v>0</v>
      </c>
      <c r="AR40" s="107">
        <f t="shared" si="1"/>
        <v>0</v>
      </c>
      <c r="AS40" s="107">
        <f t="shared" si="1"/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124" t="s">
        <v>64</v>
      </c>
      <c r="E41" s="124" t="s">
        <v>64</v>
      </c>
      <c r="F41" s="124" t="s">
        <v>64</v>
      </c>
      <c r="G41" s="124"/>
      <c r="H41" s="124"/>
      <c r="I41" s="124"/>
      <c r="J41" s="114">
        <v>0</v>
      </c>
      <c r="K41" s="114">
        <v>0</v>
      </c>
      <c r="L41" s="114">
        <v>0</v>
      </c>
      <c r="M41" s="64"/>
      <c r="N41" s="64"/>
      <c r="O41" s="224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306"/>
      <c r="AE41" s="292"/>
      <c r="AF41" s="292"/>
      <c r="AG41" s="306"/>
      <c r="AH41" s="292"/>
      <c r="AI41" s="292"/>
      <c r="AJ41" s="306"/>
      <c r="AK41" s="292"/>
      <c r="AL41" s="292"/>
      <c r="AM41" s="306"/>
      <c r="AN41" s="292"/>
      <c r="AO41" s="292"/>
      <c r="AP41" s="306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123" t="s">
        <v>64</v>
      </c>
      <c r="E42" s="123" t="s">
        <v>64</v>
      </c>
      <c r="F42" s="123" t="s">
        <v>64</v>
      </c>
      <c r="G42" s="123">
        <v>1</v>
      </c>
      <c r="H42" s="123">
        <v>16.4284</v>
      </c>
      <c r="I42" s="123">
        <v>6424.6</v>
      </c>
      <c r="J42" s="25">
        <v>1</v>
      </c>
      <c r="K42" s="25">
        <v>16.4284</v>
      </c>
      <c r="L42" s="25">
        <v>6424.6</v>
      </c>
      <c r="M42" s="63">
        <v>14</v>
      </c>
      <c r="N42" s="63">
        <v>588.12009999999998</v>
      </c>
      <c r="O42" s="225">
        <v>96503.395999999993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305"/>
      <c r="AE42" s="291"/>
      <c r="AF42" s="291"/>
      <c r="AG42" s="305"/>
      <c r="AH42" s="291"/>
      <c r="AI42" s="291"/>
      <c r="AJ42" s="305"/>
      <c r="AK42" s="291"/>
      <c r="AL42" s="291"/>
      <c r="AM42" s="305"/>
      <c r="AN42" s="291"/>
      <c r="AO42" s="291"/>
      <c r="AP42" s="305"/>
      <c r="AQ42" s="107">
        <f t="shared" si="1"/>
        <v>15</v>
      </c>
      <c r="AR42" s="107">
        <f t="shared" si="1"/>
        <v>604.54849999999999</v>
      </c>
      <c r="AS42" s="107">
        <f t="shared" si="1"/>
        <v>102927.996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124">
        <v>5</v>
      </c>
      <c r="E43" s="124">
        <v>59.667400000000001</v>
      </c>
      <c r="F43" s="125">
        <v>44432.600068345921</v>
      </c>
      <c r="G43" s="124">
        <v>1</v>
      </c>
      <c r="H43" s="124">
        <v>17.071200000000001</v>
      </c>
      <c r="I43" s="124">
        <v>6993.3090000000002</v>
      </c>
      <c r="J43" s="114">
        <v>6</v>
      </c>
      <c r="K43" s="114">
        <v>76.738600000000005</v>
      </c>
      <c r="L43" s="114">
        <v>51425.909068345922</v>
      </c>
      <c r="M43" s="64">
        <v>16</v>
      </c>
      <c r="N43" s="64">
        <v>266.29320000000001</v>
      </c>
      <c r="O43" s="224">
        <v>30989.204000000002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306"/>
      <c r="AE43" s="292"/>
      <c r="AF43" s="292"/>
      <c r="AG43" s="306"/>
      <c r="AH43" s="292"/>
      <c r="AI43" s="292"/>
      <c r="AJ43" s="306"/>
      <c r="AK43" s="292"/>
      <c r="AL43" s="292"/>
      <c r="AM43" s="306"/>
      <c r="AN43" s="292"/>
      <c r="AO43" s="292"/>
      <c r="AP43" s="306"/>
      <c r="AQ43" s="45">
        <f t="shared" si="1"/>
        <v>22</v>
      </c>
      <c r="AR43" s="45">
        <f t="shared" si="1"/>
        <v>343.03180000000003</v>
      </c>
      <c r="AS43" s="45">
        <f t="shared" si="1"/>
        <v>82415.11306834592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123" t="s">
        <v>64</v>
      </c>
      <c r="E44" s="123" t="s">
        <v>64</v>
      </c>
      <c r="F44" s="123" t="s">
        <v>64</v>
      </c>
      <c r="G44" s="123"/>
      <c r="H44" s="123"/>
      <c r="I44" s="123"/>
      <c r="J44" s="25">
        <v>0</v>
      </c>
      <c r="K44" s="25">
        <v>0</v>
      </c>
      <c r="L44" s="25">
        <v>0</v>
      </c>
      <c r="M44" s="63">
        <v>2</v>
      </c>
      <c r="N44" s="63">
        <v>1.95E-2</v>
      </c>
      <c r="O44" s="225">
        <v>6.39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305"/>
      <c r="AE44" s="291"/>
      <c r="AF44" s="291"/>
      <c r="AG44" s="305"/>
      <c r="AH44" s="291"/>
      <c r="AI44" s="291"/>
      <c r="AJ44" s="305"/>
      <c r="AK44" s="291"/>
      <c r="AL44" s="291"/>
      <c r="AM44" s="305"/>
      <c r="AN44" s="291"/>
      <c r="AO44" s="291"/>
      <c r="AP44" s="305"/>
      <c r="AQ44" s="107">
        <f t="shared" si="1"/>
        <v>2</v>
      </c>
      <c r="AR44" s="107">
        <f t="shared" si="1"/>
        <v>1.95E-2</v>
      </c>
      <c r="AS44" s="107">
        <f t="shared" si="1"/>
        <v>6.39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124" t="s">
        <v>64</v>
      </c>
      <c r="E45" s="124" t="s">
        <v>64</v>
      </c>
      <c r="F45" s="124" t="s">
        <v>64</v>
      </c>
      <c r="G45" s="124"/>
      <c r="H45" s="124"/>
      <c r="I45" s="124"/>
      <c r="J45" s="114">
        <v>0</v>
      </c>
      <c r="K45" s="114">
        <v>0</v>
      </c>
      <c r="L45" s="114">
        <v>0</v>
      </c>
      <c r="M45" s="64"/>
      <c r="N45" s="64"/>
      <c r="O45" s="224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306"/>
      <c r="AE45" s="292"/>
      <c r="AF45" s="292"/>
      <c r="AG45" s="306"/>
      <c r="AH45" s="292"/>
      <c r="AI45" s="292"/>
      <c r="AJ45" s="306"/>
      <c r="AK45" s="292"/>
      <c r="AL45" s="292"/>
      <c r="AM45" s="306"/>
      <c r="AN45" s="292"/>
      <c r="AO45" s="292"/>
      <c r="AP45" s="306"/>
      <c r="AQ45" s="45">
        <f t="shared" si="1"/>
        <v>0</v>
      </c>
      <c r="AR45" s="45">
        <f t="shared" si="1"/>
        <v>0</v>
      </c>
      <c r="AS45" s="45">
        <f t="shared" si="1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123" t="s">
        <v>64</v>
      </c>
      <c r="E46" s="123" t="s">
        <v>64</v>
      </c>
      <c r="F46" s="123" t="s">
        <v>64</v>
      </c>
      <c r="G46" s="123"/>
      <c r="H46" s="123"/>
      <c r="I46" s="123"/>
      <c r="J46" s="25">
        <v>0</v>
      </c>
      <c r="K46" s="25">
        <v>0</v>
      </c>
      <c r="L46" s="25">
        <v>0</v>
      </c>
      <c r="M46" s="63"/>
      <c r="N46" s="63"/>
      <c r="O46" s="225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305"/>
      <c r="AE46" s="291"/>
      <c r="AF46" s="291"/>
      <c r="AG46" s="305"/>
      <c r="AH46" s="291"/>
      <c r="AI46" s="291"/>
      <c r="AJ46" s="305"/>
      <c r="AK46" s="291"/>
      <c r="AL46" s="291"/>
      <c r="AM46" s="305"/>
      <c r="AN46" s="291"/>
      <c r="AO46" s="291"/>
      <c r="AP46" s="305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124" t="s">
        <v>64</v>
      </c>
      <c r="E47" s="124" t="s">
        <v>64</v>
      </c>
      <c r="F47" s="124" t="s">
        <v>64</v>
      </c>
      <c r="G47" s="124"/>
      <c r="H47" s="124"/>
      <c r="I47" s="124"/>
      <c r="J47" s="114">
        <v>0</v>
      </c>
      <c r="K47" s="114">
        <v>0</v>
      </c>
      <c r="L47" s="114">
        <v>0</v>
      </c>
      <c r="M47" s="64"/>
      <c r="N47" s="64"/>
      <c r="O47" s="224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306"/>
      <c r="AE47" s="292"/>
      <c r="AF47" s="292"/>
      <c r="AG47" s="306"/>
      <c r="AH47" s="292"/>
      <c r="AI47" s="292"/>
      <c r="AJ47" s="306"/>
      <c r="AK47" s="292"/>
      <c r="AL47" s="292"/>
      <c r="AM47" s="306"/>
      <c r="AN47" s="292"/>
      <c r="AO47" s="292"/>
      <c r="AP47" s="306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123" t="s">
        <v>64</v>
      </c>
      <c r="E48" s="123" t="s">
        <v>64</v>
      </c>
      <c r="F48" s="123" t="s">
        <v>64</v>
      </c>
      <c r="G48" s="123"/>
      <c r="H48" s="123"/>
      <c r="I48" s="123"/>
      <c r="J48" s="25">
        <v>0</v>
      </c>
      <c r="K48" s="25">
        <v>0</v>
      </c>
      <c r="L48" s="25">
        <v>0</v>
      </c>
      <c r="M48" s="63">
        <v>6</v>
      </c>
      <c r="N48" s="63">
        <v>0.32500000000000001</v>
      </c>
      <c r="O48" s="225">
        <v>176.74</v>
      </c>
      <c r="P48" s="167">
        <v>1</v>
      </c>
      <c r="Q48" s="167">
        <v>4.4999999999999998E-2</v>
      </c>
      <c r="R48" s="167">
        <v>28.835999999999999</v>
      </c>
      <c r="S48" s="110"/>
      <c r="T48" s="40"/>
      <c r="U48" s="40"/>
      <c r="V48" s="25">
        <v>1</v>
      </c>
      <c r="W48" s="25">
        <v>4.4999999999999998E-2</v>
      </c>
      <c r="X48" s="25">
        <v>28.835999999999999</v>
      </c>
      <c r="Y48" s="167">
        <v>1</v>
      </c>
      <c r="Z48" s="167">
        <v>5.5E-2</v>
      </c>
      <c r="AA48" s="107">
        <v>33.155999999999999</v>
      </c>
      <c r="AB48" s="291"/>
      <c r="AC48" s="291"/>
      <c r="AD48" s="305"/>
      <c r="AE48" s="291"/>
      <c r="AF48" s="291"/>
      <c r="AG48" s="305"/>
      <c r="AH48" s="291"/>
      <c r="AI48" s="291"/>
      <c r="AJ48" s="305"/>
      <c r="AK48" s="291"/>
      <c r="AL48" s="291"/>
      <c r="AM48" s="305"/>
      <c r="AN48" s="291"/>
      <c r="AO48" s="291"/>
      <c r="AP48" s="305"/>
      <c r="AQ48" s="107">
        <f t="shared" si="1"/>
        <v>8</v>
      </c>
      <c r="AR48" s="107">
        <f t="shared" si="1"/>
        <v>0.42499999999999999</v>
      </c>
      <c r="AS48" s="107">
        <f t="shared" si="1"/>
        <v>238.73200000000003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124" t="s">
        <v>64</v>
      </c>
      <c r="E49" s="124" t="s">
        <v>64</v>
      </c>
      <c r="F49" s="124" t="s">
        <v>64</v>
      </c>
      <c r="G49" s="124"/>
      <c r="H49" s="124"/>
      <c r="I49" s="124"/>
      <c r="J49" s="114">
        <v>0</v>
      </c>
      <c r="K49" s="114">
        <v>0</v>
      </c>
      <c r="L49" s="114">
        <v>0</v>
      </c>
      <c r="M49" s="64"/>
      <c r="N49" s="64"/>
      <c r="O49" s="224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306"/>
      <c r="AE49" s="292"/>
      <c r="AF49" s="292"/>
      <c r="AG49" s="306"/>
      <c r="AH49" s="292"/>
      <c r="AI49" s="292"/>
      <c r="AJ49" s="306"/>
      <c r="AK49" s="292"/>
      <c r="AL49" s="292"/>
      <c r="AM49" s="306"/>
      <c r="AN49" s="292"/>
      <c r="AO49" s="292"/>
      <c r="AP49" s="306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123" t="s">
        <v>64</v>
      </c>
      <c r="E50" s="123" t="s">
        <v>64</v>
      </c>
      <c r="F50" s="123" t="s">
        <v>64</v>
      </c>
      <c r="G50" s="123"/>
      <c r="H50" s="123"/>
      <c r="I50" s="123"/>
      <c r="J50" s="25">
        <v>0</v>
      </c>
      <c r="K50" s="25">
        <v>0</v>
      </c>
      <c r="L50" s="25">
        <v>0</v>
      </c>
      <c r="M50" s="63"/>
      <c r="N50" s="63"/>
      <c r="O50" s="225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305"/>
      <c r="AE50" s="291"/>
      <c r="AF50" s="291"/>
      <c r="AG50" s="305"/>
      <c r="AH50" s="291"/>
      <c r="AI50" s="291"/>
      <c r="AJ50" s="305"/>
      <c r="AK50" s="291"/>
      <c r="AL50" s="291"/>
      <c r="AM50" s="305"/>
      <c r="AN50" s="291"/>
      <c r="AO50" s="291"/>
      <c r="AP50" s="305"/>
      <c r="AQ50" s="107">
        <f t="shared" si="1"/>
        <v>0</v>
      </c>
      <c r="AR50" s="107">
        <f t="shared" si="1"/>
        <v>0</v>
      </c>
      <c r="AS50" s="107">
        <f t="shared" si="1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124" t="s">
        <v>64</v>
      </c>
      <c r="E51" s="124" t="s">
        <v>64</v>
      </c>
      <c r="F51" s="124" t="s">
        <v>64</v>
      </c>
      <c r="G51" s="124"/>
      <c r="H51" s="124"/>
      <c r="I51" s="124"/>
      <c r="J51" s="114">
        <v>0</v>
      </c>
      <c r="K51" s="114">
        <v>0</v>
      </c>
      <c r="L51" s="114">
        <v>0</v>
      </c>
      <c r="M51" s="64"/>
      <c r="N51" s="64"/>
      <c r="O51" s="224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306"/>
      <c r="AE51" s="292"/>
      <c r="AF51" s="292"/>
      <c r="AG51" s="306"/>
      <c r="AH51" s="292"/>
      <c r="AI51" s="292"/>
      <c r="AJ51" s="306"/>
      <c r="AK51" s="292"/>
      <c r="AL51" s="292"/>
      <c r="AM51" s="306"/>
      <c r="AN51" s="292"/>
      <c r="AO51" s="292"/>
      <c r="AP51" s="306"/>
      <c r="AQ51" s="45">
        <f t="shared" si="1"/>
        <v>0</v>
      </c>
      <c r="AR51" s="45">
        <f t="shared" si="1"/>
        <v>0</v>
      </c>
      <c r="AS51" s="45">
        <f t="shared" si="1"/>
        <v>0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123" t="s">
        <v>64</v>
      </c>
      <c r="E52" s="123" t="s">
        <v>64</v>
      </c>
      <c r="F52" s="123" t="s">
        <v>64</v>
      </c>
      <c r="G52" s="123"/>
      <c r="H52" s="123"/>
      <c r="I52" s="123"/>
      <c r="J52" s="25">
        <v>0</v>
      </c>
      <c r="K52" s="25">
        <v>0</v>
      </c>
      <c r="L52" s="25">
        <v>0</v>
      </c>
      <c r="M52" s="63"/>
      <c r="N52" s="63"/>
      <c r="O52" s="225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305"/>
      <c r="AE52" s="291"/>
      <c r="AF52" s="291"/>
      <c r="AG52" s="305"/>
      <c r="AH52" s="291"/>
      <c r="AI52" s="291"/>
      <c r="AJ52" s="305"/>
      <c r="AK52" s="291"/>
      <c r="AL52" s="291"/>
      <c r="AM52" s="305"/>
      <c r="AN52" s="291"/>
      <c r="AO52" s="291"/>
      <c r="AP52" s="305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124">
        <v>1</v>
      </c>
      <c r="E53" s="124">
        <v>3.0169999999999999</v>
      </c>
      <c r="F53" s="125">
        <v>706.89237181419139</v>
      </c>
      <c r="G53" s="124"/>
      <c r="H53" s="124"/>
      <c r="I53" s="124"/>
      <c r="J53" s="114">
        <v>1</v>
      </c>
      <c r="K53" s="114">
        <v>3.0169999999999999</v>
      </c>
      <c r="L53" s="114">
        <v>706.89237181419139</v>
      </c>
      <c r="M53" s="64">
        <v>197</v>
      </c>
      <c r="N53" s="64">
        <v>6232.0309999999999</v>
      </c>
      <c r="O53" s="224">
        <v>1806001.557</v>
      </c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306"/>
      <c r="AE53" s="292"/>
      <c r="AF53" s="292"/>
      <c r="AG53" s="306"/>
      <c r="AH53" s="292"/>
      <c r="AI53" s="292"/>
      <c r="AJ53" s="306"/>
      <c r="AK53" s="292"/>
      <c r="AL53" s="292"/>
      <c r="AM53" s="306"/>
      <c r="AN53" s="292"/>
      <c r="AO53" s="292"/>
      <c r="AP53" s="306"/>
      <c r="AQ53" s="45">
        <f t="shared" si="1"/>
        <v>198</v>
      </c>
      <c r="AR53" s="45">
        <f t="shared" si="1"/>
        <v>6235.0479999999998</v>
      </c>
      <c r="AS53" s="45">
        <f t="shared" si="1"/>
        <v>1806708.4493718143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123" t="s">
        <v>64</v>
      </c>
      <c r="E54" s="123" t="s">
        <v>64</v>
      </c>
      <c r="F54" s="123" t="s">
        <v>64</v>
      </c>
      <c r="G54" s="123"/>
      <c r="H54" s="123"/>
      <c r="I54" s="123"/>
      <c r="J54" s="25">
        <v>0</v>
      </c>
      <c r="K54" s="25">
        <v>0</v>
      </c>
      <c r="L54" s="25">
        <v>0</v>
      </c>
      <c r="M54" s="63"/>
      <c r="N54" s="63"/>
      <c r="O54" s="225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305"/>
      <c r="AE54" s="291"/>
      <c r="AF54" s="291"/>
      <c r="AG54" s="305"/>
      <c r="AH54" s="291"/>
      <c r="AI54" s="291"/>
      <c r="AJ54" s="305"/>
      <c r="AK54" s="291">
        <v>18</v>
      </c>
      <c r="AL54" s="291">
        <v>0.49540000000000001</v>
      </c>
      <c r="AM54" s="305">
        <v>493.928</v>
      </c>
      <c r="AN54" s="291">
        <v>1</v>
      </c>
      <c r="AO54" s="291">
        <v>1.1299999999999999E-2</v>
      </c>
      <c r="AP54" s="305">
        <v>8.51</v>
      </c>
      <c r="AQ54" s="107">
        <f t="shared" si="1"/>
        <v>19</v>
      </c>
      <c r="AR54" s="107">
        <f t="shared" si="1"/>
        <v>0.50670000000000004</v>
      </c>
      <c r="AS54" s="107">
        <f t="shared" si="1"/>
        <v>502.43799999999999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124" t="s">
        <v>64</v>
      </c>
      <c r="E55" s="124" t="s">
        <v>64</v>
      </c>
      <c r="F55" s="124" t="s">
        <v>64</v>
      </c>
      <c r="G55" s="124"/>
      <c r="H55" s="124"/>
      <c r="I55" s="124"/>
      <c r="J55" s="114">
        <v>0</v>
      </c>
      <c r="K55" s="114">
        <v>0</v>
      </c>
      <c r="L55" s="114">
        <v>0</v>
      </c>
      <c r="M55" s="64"/>
      <c r="N55" s="64"/>
      <c r="O55" s="224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306"/>
      <c r="AE55" s="292"/>
      <c r="AF55" s="292"/>
      <c r="AG55" s="306"/>
      <c r="AH55" s="292"/>
      <c r="AI55" s="292"/>
      <c r="AJ55" s="306"/>
      <c r="AK55" s="292"/>
      <c r="AL55" s="292"/>
      <c r="AM55" s="306"/>
      <c r="AN55" s="292"/>
      <c r="AO55" s="292"/>
      <c r="AP55" s="306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123" t="s">
        <v>64</v>
      </c>
      <c r="E56" s="123" t="s">
        <v>64</v>
      </c>
      <c r="F56" s="123" t="s">
        <v>64</v>
      </c>
      <c r="G56" s="123"/>
      <c r="H56" s="123"/>
      <c r="I56" s="123"/>
      <c r="J56" s="25">
        <v>0</v>
      </c>
      <c r="K56" s="25">
        <v>0</v>
      </c>
      <c r="L56" s="25">
        <v>0</v>
      </c>
      <c r="M56" s="63">
        <v>175</v>
      </c>
      <c r="N56" s="63">
        <v>70.989900000000006</v>
      </c>
      <c r="O56" s="225">
        <v>74894.434999999998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>
        <v>3</v>
      </c>
      <c r="AC56" s="291">
        <v>0.26200000000000001</v>
      </c>
      <c r="AD56" s="305">
        <v>296.83800000000002</v>
      </c>
      <c r="AE56" s="291"/>
      <c r="AF56" s="291"/>
      <c r="AG56" s="305"/>
      <c r="AH56" s="291"/>
      <c r="AI56" s="291"/>
      <c r="AJ56" s="305"/>
      <c r="AK56" s="291"/>
      <c r="AL56" s="291"/>
      <c r="AM56" s="305"/>
      <c r="AN56" s="291"/>
      <c r="AO56" s="291"/>
      <c r="AP56" s="305"/>
      <c r="AQ56" s="107">
        <f t="shared" si="1"/>
        <v>178</v>
      </c>
      <c r="AR56" s="107">
        <f t="shared" si="1"/>
        <v>71.251900000000006</v>
      </c>
      <c r="AS56" s="107">
        <f t="shared" si="1"/>
        <v>75191.273000000001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124" t="s">
        <v>64</v>
      </c>
      <c r="E57" s="124" t="s">
        <v>64</v>
      </c>
      <c r="F57" s="124" t="s">
        <v>64</v>
      </c>
      <c r="G57" s="124"/>
      <c r="H57" s="124"/>
      <c r="I57" s="124"/>
      <c r="J57" s="114">
        <v>0</v>
      </c>
      <c r="K57" s="114">
        <v>0</v>
      </c>
      <c r="L57" s="114">
        <v>0</v>
      </c>
      <c r="M57" s="243">
        <v>100</v>
      </c>
      <c r="N57" s="243">
        <v>38.4101</v>
      </c>
      <c r="O57" s="244">
        <v>41304.142</v>
      </c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306"/>
      <c r="AE57" s="292"/>
      <c r="AF57" s="292"/>
      <c r="AG57" s="306"/>
      <c r="AH57" s="292"/>
      <c r="AI57" s="292"/>
      <c r="AJ57" s="311"/>
      <c r="AK57" s="292"/>
      <c r="AL57" s="292"/>
      <c r="AM57" s="306"/>
      <c r="AN57" s="292"/>
      <c r="AO57" s="292"/>
      <c r="AP57" s="306"/>
      <c r="AQ57" s="45">
        <f t="shared" si="1"/>
        <v>100</v>
      </c>
      <c r="AR57" s="45">
        <f t="shared" si="1"/>
        <v>38.4101</v>
      </c>
      <c r="AS57" s="45">
        <f t="shared" si="1"/>
        <v>41304.142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129" t="s">
        <v>64</v>
      </c>
      <c r="E58" s="129" t="s">
        <v>64</v>
      </c>
      <c r="F58" s="129" t="s">
        <v>64</v>
      </c>
      <c r="G58" s="199"/>
      <c r="H58" s="195"/>
      <c r="I58" s="200"/>
      <c r="J58" s="25">
        <v>0</v>
      </c>
      <c r="K58" s="25">
        <v>0</v>
      </c>
      <c r="L58" s="25">
        <v>0</v>
      </c>
      <c r="M58" s="245">
        <v>1222</v>
      </c>
      <c r="N58" s="246">
        <v>38.448099999999997</v>
      </c>
      <c r="O58" s="247">
        <v>28070.455000000002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450</v>
      </c>
      <c r="Z58" s="213">
        <v>2277.5983999999999</v>
      </c>
      <c r="AA58" s="281">
        <v>1322514.1340000001</v>
      </c>
      <c r="AB58" s="293">
        <v>1094</v>
      </c>
      <c r="AC58" s="293">
        <v>579.80885000000001</v>
      </c>
      <c r="AD58" s="298">
        <v>270148.109</v>
      </c>
      <c r="AE58" s="293">
        <v>28</v>
      </c>
      <c r="AF58" s="293">
        <v>2.512</v>
      </c>
      <c r="AG58" s="308">
        <v>1556.4090000000001</v>
      </c>
      <c r="AH58" s="297"/>
      <c r="AI58" s="297"/>
      <c r="AJ58" s="312"/>
      <c r="AK58" s="297">
        <v>74</v>
      </c>
      <c r="AL58" s="297">
        <v>2.9125000000000001</v>
      </c>
      <c r="AM58" s="299">
        <v>2030.0840000000001</v>
      </c>
      <c r="AN58" s="293">
        <v>303</v>
      </c>
      <c r="AO58" s="293">
        <v>5.2893999999999997</v>
      </c>
      <c r="AP58" s="298">
        <v>16256.127</v>
      </c>
      <c r="AQ58" s="107">
        <f t="shared" ref="AQ58:AS71" si="2">SUM(J58,M58,V58,Y58,AB58,AE58,AH58,AK58,AN58)</f>
        <v>3171</v>
      </c>
      <c r="AR58" s="107">
        <f t="shared" si="2"/>
        <v>2906.56925</v>
      </c>
      <c r="AS58" s="107">
        <f t="shared" si="2"/>
        <v>1640575.3180000002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30" t="s">
        <v>64</v>
      </c>
      <c r="E59" s="130" t="s">
        <v>64</v>
      </c>
      <c r="F59" s="130" t="s">
        <v>64</v>
      </c>
      <c r="G59" s="122"/>
      <c r="H59" s="123"/>
      <c r="I59" s="128"/>
      <c r="J59" s="94">
        <v>0</v>
      </c>
      <c r="K59" s="94">
        <v>0</v>
      </c>
      <c r="L59" s="94">
        <v>0</v>
      </c>
      <c r="M59" s="248"/>
      <c r="N59" s="63"/>
      <c r="O59" s="230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305"/>
      <c r="AE59" s="291"/>
      <c r="AF59" s="291"/>
      <c r="AG59" s="309"/>
      <c r="AH59" s="291"/>
      <c r="AI59" s="291"/>
      <c r="AJ59" s="309"/>
      <c r="AK59" s="291"/>
      <c r="AL59" s="291"/>
      <c r="AM59" s="305"/>
      <c r="AN59" s="291"/>
      <c r="AO59" s="291"/>
      <c r="AP59" s="305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124" t="s">
        <v>64</v>
      </c>
      <c r="E60" s="124" t="s">
        <v>64</v>
      </c>
      <c r="F60" s="124" t="s">
        <v>64</v>
      </c>
      <c r="G60" s="126"/>
      <c r="H60" s="124"/>
      <c r="I60" s="127"/>
      <c r="J60" s="111">
        <v>0</v>
      </c>
      <c r="K60" s="111">
        <v>0</v>
      </c>
      <c r="L60" s="111">
        <v>0</v>
      </c>
      <c r="M60" s="249">
        <v>214</v>
      </c>
      <c r="N60" s="64">
        <v>23.527799999999999</v>
      </c>
      <c r="O60" s="227">
        <v>6761.3819999999996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306"/>
      <c r="AE60" s="292"/>
      <c r="AF60" s="292"/>
      <c r="AG60" s="310"/>
      <c r="AH60" s="292"/>
      <c r="AI60" s="292"/>
      <c r="AJ60" s="310"/>
      <c r="AK60" s="292"/>
      <c r="AL60" s="292"/>
      <c r="AM60" s="306"/>
      <c r="AN60" s="292"/>
      <c r="AO60" s="292"/>
      <c r="AP60" s="306"/>
      <c r="AQ60" s="45">
        <f t="shared" si="2"/>
        <v>214</v>
      </c>
      <c r="AR60" s="45">
        <f t="shared" si="2"/>
        <v>23.527799999999999</v>
      </c>
      <c r="AS60" s="45">
        <f t="shared" si="2"/>
        <v>6761.3819999999996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31">
        <v>85</v>
      </c>
      <c r="E61" s="129">
        <v>15.338899999999999</v>
      </c>
      <c r="F61" s="131">
        <v>14328.424228684989</v>
      </c>
      <c r="G61" s="201">
        <v>67</v>
      </c>
      <c r="H61" s="131">
        <v>29.1736</v>
      </c>
      <c r="I61" s="200">
        <v>17712.701999999997</v>
      </c>
      <c r="J61" s="25">
        <v>152</v>
      </c>
      <c r="K61" s="25">
        <v>44.512500000000003</v>
      </c>
      <c r="L61" s="25">
        <v>32041.126228684989</v>
      </c>
      <c r="M61" s="250">
        <v>1771</v>
      </c>
      <c r="N61" s="235">
        <v>2204.3455999999996</v>
      </c>
      <c r="O61" s="233">
        <v>488162.95200000005</v>
      </c>
      <c r="P61" s="171">
        <v>458</v>
      </c>
      <c r="Q61" s="171">
        <v>3277.9303</v>
      </c>
      <c r="R61" s="171">
        <v>681299.33699999994</v>
      </c>
      <c r="S61" s="52"/>
      <c r="T61" s="52"/>
      <c r="U61" s="52"/>
      <c r="V61" s="25">
        <v>458</v>
      </c>
      <c r="W61" s="25">
        <v>3277.9303</v>
      </c>
      <c r="X61" s="25">
        <v>681299.33699999994</v>
      </c>
      <c r="Y61" s="213">
        <v>649</v>
      </c>
      <c r="Z61" s="213">
        <v>2739.3885</v>
      </c>
      <c r="AA61" s="281">
        <v>1370136.6640000001</v>
      </c>
      <c r="AB61" s="293">
        <f t="shared" ref="AB61:AD61" si="3">SUM(AB6,AB8,AB10,AB12,AB14,AB16,AB18,AB20,AB22,AB24,AB26,AB28,AB30,AB32,AB34,AB36,AB38,AB40,AB42,AB44,AB46,AB48,AB50,AB52,AB54,AB56,AB58,)</f>
        <v>1926</v>
      </c>
      <c r="AC61" s="293">
        <f t="shared" si="3"/>
        <v>784.01524999999992</v>
      </c>
      <c r="AD61" s="293">
        <f t="shared" si="3"/>
        <v>289197.15500000003</v>
      </c>
      <c r="AE61" s="297">
        <f t="shared" ref="AE61:AP61" si="4">SUM(AE6,AE8,AE10,AE12,AE14,AE16,AE18,AE20,AE22,AE24,AE26,AE28,AE30,AE32,AE34,AE36,AE38,AE40,AE42,AE44,AE46,AE48,AE50,AE52,AE54,AE56,AE58,)</f>
        <v>62</v>
      </c>
      <c r="AF61" s="297">
        <f t="shared" si="4"/>
        <v>4.8982999999999999</v>
      </c>
      <c r="AG61" s="297">
        <f t="shared" si="4"/>
        <v>3718.9180000000001</v>
      </c>
      <c r="AH61" s="293">
        <f t="shared" si="4"/>
        <v>267</v>
      </c>
      <c r="AI61" s="293">
        <f t="shared" si="4"/>
        <v>122.31080000000001</v>
      </c>
      <c r="AJ61" s="293">
        <f t="shared" si="4"/>
        <v>72900.513999999996</v>
      </c>
      <c r="AK61" s="297">
        <f t="shared" si="4"/>
        <v>320</v>
      </c>
      <c r="AL61" s="297">
        <f t="shared" si="4"/>
        <v>24.382800000000003</v>
      </c>
      <c r="AM61" s="299">
        <f t="shared" si="4"/>
        <v>13324.032000000001</v>
      </c>
      <c r="AN61" s="293">
        <f t="shared" si="4"/>
        <v>801</v>
      </c>
      <c r="AO61" s="293">
        <f t="shared" si="4"/>
        <v>101.84496</v>
      </c>
      <c r="AP61" s="293">
        <f t="shared" si="4"/>
        <v>98048.396999999997</v>
      </c>
      <c r="AQ61" s="107">
        <f t="shared" si="2"/>
        <v>6406</v>
      </c>
      <c r="AR61" s="107">
        <f t="shared" si="2"/>
        <v>9303.6290099999987</v>
      </c>
      <c r="AS61" s="107">
        <f t="shared" si="2"/>
        <v>3048829.0952286855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123" t="s">
        <v>64</v>
      </c>
      <c r="E62" s="130" t="s">
        <v>64</v>
      </c>
      <c r="F62" s="123" t="s">
        <v>64</v>
      </c>
      <c r="G62" s="122"/>
      <c r="H62" s="123"/>
      <c r="I62" s="128"/>
      <c r="J62" s="94"/>
      <c r="K62" s="94"/>
      <c r="L62" s="94"/>
      <c r="M62" s="248"/>
      <c r="N62" s="63"/>
      <c r="O62" s="230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305"/>
      <c r="AE62" s="291"/>
      <c r="AF62" s="291"/>
      <c r="AG62" s="309"/>
      <c r="AH62" s="291"/>
      <c r="AI62" s="291"/>
      <c r="AJ62" s="309"/>
      <c r="AK62" s="291"/>
      <c r="AL62" s="291"/>
      <c r="AM62" s="305"/>
      <c r="AN62" s="291"/>
      <c r="AO62" s="291"/>
      <c r="AP62" s="305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124">
        <v>15</v>
      </c>
      <c r="E63" s="124">
        <v>374.8664</v>
      </c>
      <c r="F63" s="124">
        <v>79456.740551833864</v>
      </c>
      <c r="G63" s="126">
        <v>4</v>
      </c>
      <c r="H63" s="124">
        <v>102.2042</v>
      </c>
      <c r="I63" s="127">
        <v>105153.93599999999</v>
      </c>
      <c r="J63" s="111">
        <v>19</v>
      </c>
      <c r="K63" s="111">
        <v>477.07060000000001</v>
      </c>
      <c r="L63" s="111">
        <v>184610.67655183387</v>
      </c>
      <c r="M63" s="251">
        <v>664</v>
      </c>
      <c r="N63" s="252">
        <v>12219.7426</v>
      </c>
      <c r="O63" s="253">
        <v>3412590.8360000001</v>
      </c>
      <c r="P63" s="23">
        <v>118</v>
      </c>
      <c r="Q63" s="23">
        <v>9611.0570000000007</v>
      </c>
      <c r="R63" s="23">
        <v>1138105.331</v>
      </c>
      <c r="S63" s="44"/>
      <c r="T63" s="44"/>
      <c r="U63" s="44"/>
      <c r="V63" s="111">
        <v>118</v>
      </c>
      <c r="W63" s="111">
        <v>9611.0570000000007</v>
      </c>
      <c r="X63" s="111">
        <v>1138105.331</v>
      </c>
      <c r="Y63" s="210">
        <v>2</v>
      </c>
      <c r="Z63" s="210">
        <v>411.31599999999997</v>
      </c>
      <c r="AA63" s="108">
        <v>112091.715</v>
      </c>
      <c r="AB63" s="292">
        <f t="shared" ref="AB63:AD63" si="5">SUM(AB7,AB9,AB11,AB13,AB15,AB17,AB19,AB21,AB23,AB25,AB27,AB29,AB31,AB33,AB35,AB37,AB39,AB41,AB43,AB45,AB47,AB49,AB51,AB53,AB55,AB57,AB60,)</f>
        <v>0</v>
      </c>
      <c r="AC63" s="292">
        <f t="shared" si="5"/>
        <v>0</v>
      </c>
      <c r="AD63" s="306">
        <f t="shared" si="5"/>
        <v>0</v>
      </c>
      <c r="AE63" s="292">
        <f t="shared" ref="AE63:AP63" si="6">SUM(AE7,AE9,AE11,AE13,AE15,AE17,AE19,AE21,AE23,AE25,AE27,AE29,AE31,AE33,AE35,AE37,AE39,AE41,AE43,AE45,AE47,AE49,AE51,AE53,AE55,AE57,AE60,)</f>
        <v>0</v>
      </c>
      <c r="AF63" s="292">
        <f t="shared" si="6"/>
        <v>0</v>
      </c>
      <c r="AG63" s="310">
        <f t="shared" si="6"/>
        <v>0</v>
      </c>
      <c r="AH63" s="292">
        <f t="shared" si="6"/>
        <v>0</v>
      </c>
      <c r="AI63" s="292">
        <f t="shared" si="6"/>
        <v>0</v>
      </c>
      <c r="AJ63" s="310">
        <f t="shared" si="6"/>
        <v>0</v>
      </c>
      <c r="AK63" s="292">
        <f t="shared" si="6"/>
        <v>0</v>
      </c>
      <c r="AL63" s="292">
        <f t="shared" si="6"/>
        <v>0</v>
      </c>
      <c r="AM63" s="306">
        <f t="shared" si="6"/>
        <v>0</v>
      </c>
      <c r="AN63" s="292">
        <f t="shared" si="6"/>
        <v>0</v>
      </c>
      <c r="AO63" s="292">
        <f t="shared" si="6"/>
        <v>0</v>
      </c>
      <c r="AP63" s="306">
        <f t="shared" si="6"/>
        <v>0</v>
      </c>
      <c r="AQ63" s="45">
        <f t="shared" si="2"/>
        <v>803</v>
      </c>
      <c r="AR63" s="45">
        <f t="shared" si="2"/>
        <v>22719.1862</v>
      </c>
      <c r="AS63" s="45">
        <f t="shared" si="2"/>
        <v>4847398.558551834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123" t="s">
        <v>64</v>
      </c>
      <c r="E64" s="123" t="s">
        <v>64</v>
      </c>
      <c r="F64" s="123" t="s">
        <v>64</v>
      </c>
      <c r="G64" s="123">
        <v>193</v>
      </c>
      <c r="H64" s="123">
        <v>32.584600000000002</v>
      </c>
      <c r="I64" s="123">
        <v>40913.658000000003</v>
      </c>
      <c r="J64" s="25">
        <v>193</v>
      </c>
      <c r="K64" s="25">
        <v>32.584600000000002</v>
      </c>
      <c r="L64" s="25">
        <v>40913.658000000003</v>
      </c>
      <c r="M64" s="63">
        <v>469</v>
      </c>
      <c r="N64" s="63">
        <v>83.203999999999994</v>
      </c>
      <c r="O64" s="225">
        <v>89512.55</v>
      </c>
      <c r="P64" s="20">
        <v>4348</v>
      </c>
      <c r="Q64" s="20">
        <v>1916.2537</v>
      </c>
      <c r="R64" s="20">
        <v>965042.83100000001</v>
      </c>
      <c r="S64" s="110"/>
      <c r="T64" s="40"/>
      <c r="U64" s="40"/>
      <c r="V64" s="25">
        <v>4348</v>
      </c>
      <c r="W64" s="25">
        <v>1916.2537</v>
      </c>
      <c r="X64" s="25">
        <v>965042.83100000001</v>
      </c>
      <c r="Y64" s="167">
        <v>73</v>
      </c>
      <c r="Z64" s="167">
        <v>521.75</v>
      </c>
      <c r="AA64" s="107">
        <v>92563.293000000005</v>
      </c>
      <c r="AB64" s="291">
        <v>21</v>
      </c>
      <c r="AC64" s="291">
        <v>54.408099999999997</v>
      </c>
      <c r="AD64" s="305">
        <v>3427.4119999999998</v>
      </c>
      <c r="AE64" s="291"/>
      <c r="AF64" s="291"/>
      <c r="AG64" s="309"/>
      <c r="AH64" s="291"/>
      <c r="AI64" s="291"/>
      <c r="AJ64" s="309"/>
      <c r="AK64" s="291"/>
      <c r="AL64" s="291"/>
      <c r="AM64" s="305"/>
      <c r="AN64" s="291"/>
      <c r="AO64" s="291"/>
      <c r="AP64" s="305"/>
      <c r="AQ64" s="107">
        <f t="shared" si="2"/>
        <v>5104</v>
      </c>
      <c r="AR64" s="107">
        <f t="shared" si="2"/>
        <v>2608.2004000000002</v>
      </c>
      <c r="AS64" s="107">
        <f t="shared" si="2"/>
        <v>1191459.7440000002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124">
        <v>298</v>
      </c>
      <c r="E65" s="124">
        <v>24.779299999999999</v>
      </c>
      <c r="F65" s="125">
        <v>31613.468219481147</v>
      </c>
      <c r="G65" s="124">
        <v>61</v>
      </c>
      <c r="H65" s="124">
        <v>276.20909999999998</v>
      </c>
      <c r="I65" s="124">
        <v>83452.399999999994</v>
      </c>
      <c r="J65" s="114">
        <v>359</v>
      </c>
      <c r="K65" s="114">
        <v>300.98839999999996</v>
      </c>
      <c r="L65" s="114">
        <v>115065.86821948114</v>
      </c>
      <c r="M65" s="64">
        <v>19</v>
      </c>
      <c r="N65" s="64">
        <v>1.8986000000000001</v>
      </c>
      <c r="O65" s="224">
        <v>1572.664</v>
      </c>
      <c r="P65" s="23">
        <v>9</v>
      </c>
      <c r="Q65" s="23">
        <v>20.5457</v>
      </c>
      <c r="R65" s="23">
        <v>7305.0029999999997</v>
      </c>
      <c r="S65" s="41"/>
      <c r="T65" s="41"/>
      <c r="U65" s="41"/>
      <c r="V65" s="114">
        <v>9</v>
      </c>
      <c r="W65" s="114">
        <v>20.5457</v>
      </c>
      <c r="X65" s="114">
        <v>7305.0029999999997</v>
      </c>
      <c r="Y65" s="210">
        <v>3</v>
      </c>
      <c r="Z65" s="210">
        <v>0.95899999999999996</v>
      </c>
      <c r="AA65" s="108">
        <v>948.09900000000005</v>
      </c>
      <c r="AB65" s="292"/>
      <c r="AC65" s="292"/>
      <c r="AD65" s="306"/>
      <c r="AE65" s="292"/>
      <c r="AF65" s="292"/>
      <c r="AG65" s="310"/>
      <c r="AH65" s="292"/>
      <c r="AI65" s="292"/>
      <c r="AJ65" s="310"/>
      <c r="AK65" s="292"/>
      <c r="AL65" s="292"/>
      <c r="AM65" s="306"/>
      <c r="AN65" s="292"/>
      <c r="AO65" s="292"/>
      <c r="AP65" s="306"/>
      <c r="AQ65" s="45">
        <f t="shared" si="2"/>
        <v>390</v>
      </c>
      <c r="AR65" s="45">
        <f t="shared" si="2"/>
        <v>324.39169999999996</v>
      </c>
      <c r="AS65" s="45">
        <f t="shared" si="2"/>
        <v>124891.63421948114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123" t="s">
        <v>64</v>
      </c>
      <c r="E66" s="123" t="s">
        <v>64</v>
      </c>
      <c r="F66" s="123" t="s">
        <v>64</v>
      </c>
      <c r="G66" s="123"/>
      <c r="H66" s="123"/>
      <c r="I66" s="123"/>
      <c r="J66" s="25">
        <v>0</v>
      </c>
      <c r="K66" s="25">
        <v>0</v>
      </c>
      <c r="L66" s="25">
        <v>0</v>
      </c>
      <c r="M66" s="63"/>
      <c r="N66" s="63"/>
      <c r="O66" s="225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305"/>
      <c r="AE66" s="291"/>
      <c r="AF66" s="291"/>
      <c r="AG66" s="309"/>
      <c r="AH66" s="291"/>
      <c r="AI66" s="291"/>
      <c r="AJ66" s="309"/>
      <c r="AK66" s="291"/>
      <c r="AL66" s="291"/>
      <c r="AM66" s="305"/>
      <c r="AN66" s="291"/>
      <c r="AO66" s="291"/>
      <c r="AP66" s="305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124" t="s">
        <v>64</v>
      </c>
      <c r="E67" s="124" t="s">
        <v>64</v>
      </c>
      <c r="F67" s="124" t="s">
        <v>64</v>
      </c>
      <c r="G67" s="124"/>
      <c r="H67" s="124"/>
      <c r="I67" s="124"/>
      <c r="J67" s="114">
        <v>0</v>
      </c>
      <c r="K67" s="114">
        <v>0</v>
      </c>
      <c r="L67" s="114">
        <v>0</v>
      </c>
      <c r="M67" s="64"/>
      <c r="N67" s="64"/>
      <c r="O67" s="224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306"/>
      <c r="AE67" s="292"/>
      <c r="AF67" s="292"/>
      <c r="AG67" s="310"/>
      <c r="AH67" s="292"/>
      <c r="AI67" s="292"/>
      <c r="AJ67" s="310"/>
      <c r="AK67" s="292"/>
      <c r="AL67" s="292"/>
      <c r="AM67" s="306"/>
      <c r="AN67" s="292"/>
      <c r="AO67" s="292"/>
      <c r="AP67" s="306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85</v>
      </c>
      <c r="E68" s="20">
        <v>15.338899999999999</v>
      </c>
      <c r="F68" s="25">
        <v>14328.424228684989</v>
      </c>
      <c r="G68" s="151">
        <v>260</v>
      </c>
      <c r="H68" s="20">
        <v>61.758200000000002</v>
      </c>
      <c r="I68" s="132">
        <v>58626.36</v>
      </c>
      <c r="J68" s="25">
        <v>345</v>
      </c>
      <c r="K68" s="25">
        <v>77.097099999999998</v>
      </c>
      <c r="L68" s="25">
        <v>72954.784228684992</v>
      </c>
      <c r="M68" s="151">
        <v>2240</v>
      </c>
      <c r="N68" s="20">
        <v>2287.5495999999998</v>
      </c>
      <c r="O68" s="132">
        <v>577675.50200000009</v>
      </c>
      <c r="P68" s="20">
        <v>4806</v>
      </c>
      <c r="Q68" s="20">
        <v>5194.1840000000002</v>
      </c>
      <c r="R68" s="20">
        <v>1646342.1680000001</v>
      </c>
      <c r="S68" s="25"/>
      <c r="T68" s="25"/>
      <c r="U68" s="25"/>
      <c r="V68" s="25">
        <v>4806</v>
      </c>
      <c r="W68" s="25">
        <v>5194.1840000000002</v>
      </c>
      <c r="X68" s="25">
        <v>1646342.1680000001</v>
      </c>
      <c r="Y68" s="167">
        <v>722</v>
      </c>
      <c r="Z68" s="167">
        <v>3261.1385</v>
      </c>
      <c r="AA68" s="107">
        <v>1462699.9570000002</v>
      </c>
      <c r="AB68" s="291">
        <f t="shared" ref="AB68:AD68" si="7">SUM(AB61,AB64,AB66)</f>
        <v>1947</v>
      </c>
      <c r="AC68" s="291">
        <f t="shared" si="7"/>
        <v>838.42334999999991</v>
      </c>
      <c r="AD68" s="305">
        <f t="shared" si="7"/>
        <v>292624.56700000004</v>
      </c>
      <c r="AE68" s="291">
        <f t="shared" ref="AE68:AP68" si="8">SUM(AE61,AE64,AE66)</f>
        <v>62</v>
      </c>
      <c r="AF68" s="291">
        <f t="shared" si="8"/>
        <v>4.8982999999999999</v>
      </c>
      <c r="AG68" s="309">
        <f t="shared" si="8"/>
        <v>3718.9180000000001</v>
      </c>
      <c r="AH68" s="291">
        <f t="shared" si="8"/>
        <v>267</v>
      </c>
      <c r="AI68" s="291">
        <f t="shared" si="8"/>
        <v>122.31080000000001</v>
      </c>
      <c r="AJ68" s="309">
        <f t="shared" si="8"/>
        <v>72900.513999999996</v>
      </c>
      <c r="AK68" s="291">
        <f t="shared" si="8"/>
        <v>320</v>
      </c>
      <c r="AL68" s="291">
        <f t="shared" si="8"/>
        <v>24.382800000000003</v>
      </c>
      <c r="AM68" s="305">
        <f t="shared" si="8"/>
        <v>13324.032000000001</v>
      </c>
      <c r="AN68" s="291">
        <f t="shared" si="8"/>
        <v>801</v>
      </c>
      <c r="AO68" s="291">
        <f t="shared" si="8"/>
        <v>101.84496</v>
      </c>
      <c r="AP68" s="305">
        <f t="shared" si="8"/>
        <v>98048.396999999997</v>
      </c>
      <c r="AQ68" s="107">
        <f t="shared" si="2"/>
        <v>11510</v>
      </c>
      <c r="AR68" s="107">
        <f t="shared" si="2"/>
        <v>11911.829409999998</v>
      </c>
      <c r="AS68" s="107">
        <f t="shared" si="2"/>
        <v>4240288.8392286859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313</v>
      </c>
      <c r="E69" s="23">
        <v>399.64569999999998</v>
      </c>
      <c r="F69" s="24">
        <v>111070.20877131501</v>
      </c>
      <c r="G69" s="23">
        <v>65</v>
      </c>
      <c r="H69" s="23">
        <v>378.41329999999999</v>
      </c>
      <c r="I69" s="24">
        <v>188606.33599999998</v>
      </c>
      <c r="J69" s="114">
        <v>378</v>
      </c>
      <c r="K69" s="114">
        <v>778.05899999999997</v>
      </c>
      <c r="L69" s="114">
        <v>299676.54477131501</v>
      </c>
      <c r="M69" s="23">
        <v>683</v>
      </c>
      <c r="N69" s="23">
        <v>12221.6412</v>
      </c>
      <c r="O69" s="24">
        <v>3414163.5</v>
      </c>
      <c r="P69" s="23">
        <v>127</v>
      </c>
      <c r="Q69" s="23">
        <v>9631.6027000000013</v>
      </c>
      <c r="R69" s="23">
        <v>1145410.334</v>
      </c>
      <c r="S69" s="24"/>
      <c r="T69" s="24"/>
      <c r="U69" s="24"/>
      <c r="V69" s="114">
        <v>127</v>
      </c>
      <c r="W69" s="114">
        <v>9631.6027000000013</v>
      </c>
      <c r="X69" s="114">
        <v>1145410.334</v>
      </c>
      <c r="Y69" s="210">
        <v>5</v>
      </c>
      <c r="Z69" s="210">
        <v>412.27499999999998</v>
      </c>
      <c r="AA69" s="108">
        <v>113039.814</v>
      </c>
      <c r="AB69" s="292">
        <f t="shared" ref="AB69:AD69" si="9">SUM(AB63,AB65,AB67)</f>
        <v>0</v>
      </c>
      <c r="AC69" s="292">
        <f t="shared" si="9"/>
        <v>0</v>
      </c>
      <c r="AD69" s="306">
        <f t="shared" si="9"/>
        <v>0</v>
      </c>
      <c r="AE69" s="292">
        <f t="shared" ref="AE69:AP69" si="10">SUM(AE63,AE65,AE67)</f>
        <v>0</v>
      </c>
      <c r="AF69" s="292">
        <f t="shared" si="10"/>
        <v>0</v>
      </c>
      <c r="AG69" s="310">
        <f t="shared" si="10"/>
        <v>0</v>
      </c>
      <c r="AH69" s="292">
        <f t="shared" si="10"/>
        <v>0</v>
      </c>
      <c r="AI69" s="292">
        <f t="shared" si="10"/>
        <v>0</v>
      </c>
      <c r="AJ69" s="306">
        <f t="shared" si="10"/>
        <v>0</v>
      </c>
      <c r="AK69" s="292">
        <f t="shared" si="10"/>
        <v>0</v>
      </c>
      <c r="AL69" s="292">
        <f t="shared" si="10"/>
        <v>0</v>
      </c>
      <c r="AM69" s="306">
        <f t="shared" si="10"/>
        <v>0</v>
      </c>
      <c r="AN69" s="292">
        <f t="shared" si="10"/>
        <v>0</v>
      </c>
      <c r="AO69" s="292">
        <f t="shared" si="10"/>
        <v>0</v>
      </c>
      <c r="AP69" s="306">
        <f t="shared" si="10"/>
        <v>0</v>
      </c>
      <c r="AQ69" s="45">
        <f t="shared" si="2"/>
        <v>1193</v>
      </c>
      <c r="AR69" s="45">
        <f t="shared" si="2"/>
        <v>23043.577900000004</v>
      </c>
      <c r="AS69" s="45">
        <f t="shared" si="2"/>
        <v>4972290.1927713156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7"/>
      <c r="J70" s="116"/>
      <c r="K70" s="116"/>
      <c r="L70" s="116"/>
      <c r="M70" s="36"/>
      <c r="N70" s="36"/>
      <c r="O70" s="37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307"/>
      <c r="AE70" s="294"/>
      <c r="AF70" s="294"/>
      <c r="AG70" s="307"/>
      <c r="AH70" s="294"/>
      <c r="AI70" s="294"/>
      <c r="AJ70" s="307"/>
      <c r="AK70" s="294"/>
      <c r="AL70" s="294"/>
      <c r="AM70" s="307"/>
      <c r="AN70" s="294"/>
      <c r="AO70" s="294"/>
      <c r="AP70" s="307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f t="shared" ref="D71:F71" si="11">D68+D69+D70</f>
        <v>398</v>
      </c>
      <c r="E71" s="36">
        <f t="shared" si="11"/>
        <v>414.9846</v>
      </c>
      <c r="F71" s="37">
        <f t="shared" si="11"/>
        <v>125398.633</v>
      </c>
      <c r="G71" s="36">
        <f>G68+G69+G70</f>
        <v>325</v>
      </c>
      <c r="H71" s="36">
        <f>H68+H69+H70</f>
        <v>440.17149999999998</v>
      </c>
      <c r="I71" s="37">
        <f>I68+I69+I70</f>
        <v>247232.696</v>
      </c>
      <c r="J71" s="115">
        <f t="shared" ref="J71:L71" si="12">SUM(D71,G71)</f>
        <v>723</v>
      </c>
      <c r="K71" s="115">
        <f t="shared" si="12"/>
        <v>855.15609999999992</v>
      </c>
      <c r="L71" s="115">
        <f t="shared" si="12"/>
        <v>372631.32900000003</v>
      </c>
      <c r="M71" s="36">
        <f t="shared" ref="M71:O71" si="13">M68+M69+M70</f>
        <v>2923</v>
      </c>
      <c r="N71" s="36">
        <f t="shared" si="13"/>
        <v>14509.1908</v>
      </c>
      <c r="O71" s="37">
        <f t="shared" si="13"/>
        <v>3991839.0020000003</v>
      </c>
      <c r="P71" s="36">
        <f>P68+P69+P70</f>
        <v>4933</v>
      </c>
      <c r="Q71" s="36">
        <f>Q68+Q69+Q70</f>
        <v>14825.786700000001</v>
      </c>
      <c r="R71" s="36">
        <f>R68+R69+R70</f>
        <v>2791752.5020000003</v>
      </c>
      <c r="S71" s="37"/>
      <c r="T71" s="37"/>
      <c r="U71" s="37"/>
      <c r="V71" s="115">
        <f t="shared" ref="V71:X71" si="14">SUM(P71,S71)</f>
        <v>4933</v>
      </c>
      <c r="W71" s="115">
        <f t="shared" si="14"/>
        <v>14825.786700000001</v>
      </c>
      <c r="X71" s="115">
        <f t="shared" si="14"/>
        <v>2791752.5020000003</v>
      </c>
      <c r="Y71" s="214">
        <f t="shared" ref="Y71:AA71" si="15">Y68+Y69+Y70</f>
        <v>727</v>
      </c>
      <c r="Z71" s="36">
        <f t="shared" si="15"/>
        <v>3673.4135000000001</v>
      </c>
      <c r="AA71" s="37">
        <f t="shared" si="15"/>
        <v>1575739.7710000002</v>
      </c>
      <c r="AB71" s="294">
        <f t="shared" ref="AB71:AP71" si="16">SUM(AB68,AB69)</f>
        <v>1947</v>
      </c>
      <c r="AC71" s="294">
        <f t="shared" si="16"/>
        <v>838.42334999999991</v>
      </c>
      <c r="AD71" s="307">
        <f t="shared" si="16"/>
        <v>292624.56700000004</v>
      </c>
      <c r="AE71" s="294">
        <f t="shared" si="16"/>
        <v>62</v>
      </c>
      <c r="AF71" s="294">
        <f t="shared" si="16"/>
        <v>4.8982999999999999</v>
      </c>
      <c r="AG71" s="307">
        <f t="shared" si="16"/>
        <v>3718.9180000000001</v>
      </c>
      <c r="AH71" s="294">
        <f t="shared" si="16"/>
        <v>267</v>
      </c>
      <c r="AI71" s="294">
        <f t="shared" si="16"/>
        <v>122.31080000000001</v>
      </c>
      <c r="AJ71" s="307">
        <f t="shared" si="16"/>
        <v>72900.513999999996</v>
      </c>
      <c r="AK71" s="294">
        <f t="shared" si="16"/>
        <v>320</v>
      </c>
      <c r="AL71" s="294">
        <f t="shared" si="16"/>
        <v>24.382800000000003</v>
      </c>
      <c r="AM71" s="307">
        <f t="shared" si="16"/>
        <v>13324.032000000001</v>
      </c>
      <c r="AN71" s="294">
        <f t="shared" si="16"/>
        <v>801</v>
      </c>
      <c r="AO71" s="294">
        <f t="shared" si="16"/>
        <v>101.84496</v>
      </c>
      <c r="AP71" s="307">
        <f t="shared" si="16"/>
        <v>98048.396999999997</v>
      </c>
      <c r="AQ71" s="46">
        <f t="shared" si="2"/>
        <v>12703</v>
      </c>
      <c r="AR71" s="46">
        <f t="shared" si="2"/>
        <v>34955.407310000002</v>
      </c>
      <c r="AS71" s="46">
        <f t="shared" si="2"/>
        <v>9212579.0319999997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91"/>
      <c r="E72" s="91"/>
      <c r="F72" s="95" t="s">
        <v>106</v>
      </c>
      <c r="G72" s="85"/>
      <c r="H72" s="85"/>
      <c r="I72" s="95" t="s">
        <v>106</v>
      </c>
      <c r="M72" s="1"/>
      <c r="N72" s="1"/>
      <c r="O72" s="38" t="s">
        <v>106</v>
      </c>
      <c r="P72" s="85"/>
      <c r="Q72" s="85"/>
      <c r="R72" s="95" t="s">
        <v>106</v>
      </c>
      <c r="X72" s="38" t="s">
        <v>78</v>
      </c>
      <c r="Y72" s="1"/>
      <c r="Z72" s="1"/>
      <c r="AA72" s="38" t="s">
        <v>106</v>
      </c>
      <c r="AD72" s="95" t="s">
        <v>106</v>
      </c>
      <c r="AE72" s="272"/>
      <c r="AF72" s="272"/>
      <c r="AG72" s="272"/>
      <c r="AJ72" s="95" t="s">
        <v>106</v>
      </c>
      <c r="AM72" s="95" t="s">
        <v>106</v>
      </c>
      <c r="AN72" s="272"/>
      <c r="AO72" s="272"/>
      <c r="AP72" s="272"/>
      <c r="AU72" s="38" t="s">
        <v>83</v>
      </c>
    </row>
    <row r="73" spans="1:49">
      <c r="D73" s="90"/>
      <c r="E73" s="91"/>
      <c r="F73" s="91"/>
      <c r="G73" s="90"/>
      <c r="H73" s="91"/>
      <c r="I73" s="91"/>
      <c r="M73" s="74"/>
      <c r="P73" s="90"/>
      <c r="Q73" s="91"/>
      <c r="R73" s="91"/>
      <c r="Y73" s="74"/>
      <c r="AR73" s="39"/>
      <c r="AS73" s="39"/>
    </row>
    <row r="74" spans="1:49">
      <c r="D74" s="91"/>
      <c r="E74" s="91"/>
      <c r="F74" s="91"/>
      <c r="G74" s="91"/>
      <c r="H74" s="91"/>
      <c r="I74" s="91"/>
    </row>
    <row r="75" spans="1:49">
      <c r="D75" s="91"/>
      <c r="E75" s="91"/>
      <c r="F75" s="91"/>
      <c r="G75" s="91"/>
      <c r="H75" s="91"/>
      <c r="I75" s="91"/>
    </row>
    <row r="76" spans="1:49">
      <c r="D76" s="91"/>
      <c r="E76" s="91"/>
      <c r="F76" s="91"/>
      <c r="G76" s="91"/>
      <c r="H76" s="91"/>
      <c r="I76" s="91"/>
    </row>
    <row r="77" spans="1:49">
      <c r="D77" s="91"/>
      <c r="E77" s="91"/>
      <c r="F77" s="91"/>
      <c r="G77" s="91"/>
      <c r="H77" s="91"/>
      <c r="I77" s="91"/>
    </row>
    <row r="78" spans="1:49">
      <c r="D78" s="91"/>
      <c r="E78" s="91"/>
      <c r="F78" s="91"/>
      <c r="G78" s="91"/>
      <c r="H78" s="91"/>
      <c r="I78" s="91"/>
    </row>
    <row r="79" spans="1:49">
      <c r="D79" s="91"/>
      <c r="E79" s="91"/>
      <c r="F79" s="91"/>
      <c r="G79" s="91"/>
      <c r="H79" s="91"/>
      <c r="I79" s="91"/>
    </row>
    <row r="80" spans="1:49">
      <c r="D80" s="91"/>
      <c r="E80" s="91"/>
      <c r="F80" s="91"/>
      <c r="G80" s="91"/>
      <c r="H80" s="91"/>
      <c r="I80" s="91"/>
    </row>
    <row r="81" spans="4:9">
      <c r="D81" s="91"/>
      <c r="E81" s="91"/>
      <c r="F81" s="91"/>
      <c r="G81" s="91"/>
      <c r="H81" s="91"/>
      <c r="I81" s="91"/>
    </row>
    <row r="82" spans="4:9">
      <c r="D82" s="91"/>
      <c r="E82" s="91"/>
      <c r="F82" s="91"/>
      <c r="G82" s="91"/>
      <c r="H82" s="91"/>
      <c r="I82" s="91"/>
    </row>
    <row r="83" spans="4:9">
      <c r="D83" s="91"/>
      <c r="E83" s="91"/>
      <c r="F83" s="91"/>
      <c r="G83" s="91"/>
      <c r="H83" s="91"/>
      <c r="I83" s="91"/>
    </row>
    <row r="84" spans="4:9">
      <c r="D84" s="91"/>
      <c r="E84" s="91"/>
      <c r="F84" s="91"/>
      <c r="G84" s="91"/>
      <c r="H84" s="91"/>
      <c r="I84" s="91"/>
    </row>
    <row r="85" spans="4:9">
      <c r="D85" s="91"/>
      <c r="E85" s="91"/>
      <c r="F85" s="91"/>
      <c r="G85" s="91"/>
      <c r="H85" s="91"/>
      <c r="I85" s="91"/>
    </row>
    <row r="86" spans="4:9">
      <c r="D86" s="91"/>
      <c r="E86" s="91"/>
      <c r="F86" s="91"/>
      <c r="G86" s="91"/>
      <c r="H86" s="91"/>
      <c r="I86" s="91"/>
    </row>
    <row r="87" spans="4:9">
      <c r="D87" s="91"/>
      <c r="E87" s="91"/>
      <c r="F87" s="91"/>
      <c r="G87" s="91"/>
      <c r="H87" s="91"/>
      <c r="I87" s="91"/>
    </row>
    <row r="88" spans="4:9">
      <c r="D88" s="91"/>
      <c r="E88" s="91"/>
      <c r="F88" s="91"/>
      <c r="G88" s="91"/>
      <c r="H88" s="91"/>
      <c r="I88" s="91"/>
    </row>
    <row r="89" spans="4:9">
      <c r="D89" s="91"/>
      <c r="E89" s="91"/>
      <c r="F89" s="91"/>
      <c r="G89" s="91"/>
      <c r="H89" s="91"/>
      <c r="I89" s="91"/>
    </row>
    <row r="90" spans="4:9">
      <c r="D90" s="91"/>
      <c r="E90" s="91"/>
      <c r="F90" s="91"/>
      <c r="G90" s="91"/>
      <c r="H90" s="91"/>
      <c r="I90" s="91"/>
    </row>
    <row r="91" spans="4:9">
      <c r="D91" s="91"/>
      <c r="E91" s="91"/>
      <c r="F91" s="91"/>
      <c r="G91" s="91"/>
      <c r="H91" s="91"/>
      <c r="I91" s="91"/>
    </row>
    <row r="92" spans="4:9">
      <c r="D92" s="91"/>
      <c r="E92" s="91"/>
      <c r="F92" s="91"/>
      <c r="G92" s="91"/>
      <c r="H92" s="91"/>
      <c r="I92" s="91"/>
    </row>
    <row r="93" spans="4:9">
      <c r="D93" s="91"/>
      <c r="E93" s="91"/>
      <c r="F93" s="91"/>
      <c r="G93" s="91"/>
      <c r="H93" s="91"/>
      <c r="I93" s="91"/>
    </row>
    <row r="94" spans="4:9">
      <c r="D94" s="91"/>
      <c r="E94" s="91"/>
      <c r="F94" s="91"/>
      <c r="G94" s="91"/>
      <c r="H94" s="91"/>
      <c r="I94" s="91"/>
    </row>
    <row r="95" spans="4:9">
      <c r="D95" s="91"/>
      <c r="E95" s="91"/>
      <c r="F95" s="91"/>
      <c r="G95" s="91"/>
      <c r="H95" s="91"/>
      <c r="I95" s="91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60" zoomScaleNormal="50" workbookViewId="0">
      <pane xSplit="3" ySplit="5" topLeftCell="AP54" activePane="bottomRight" state="frozen"/>
      <selection pane="topRight" activeCell="D1" sqref="D1"/>
      <selection pane="bottomLeft" activeCell="A6" sqref="A6"/>
      <selection pane="bottomRight" activeCell="X63" sqref="X63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6" t="str">
        <f>B2</f>
        <v>8月</v>
      </c>
      <c r="AC2" s="65"/>
      <c r="AD2" s="65"/>
      <c r="AE2" s="362"/>
      <c r="AF2" s="362"/>
      <c r="AG2" s="362"/>
      <c r="AH2" s="4"/>
      <c r="AI2" s="65"/>
      <c r="AJ2" s="65"/>
      <c r="AK2" s="65"/>
      <c r="AL2" s="65"/>
      <c r="AM2" s="65"/>
      <c r="AN2" s="362"/>
      <c r="AO2" s="362"/>
      <c r="AP2" s="362"/>
      <c r="AQ2" s="5"/>
      <c r="AR2" s="5"/>
      <c r="AS2" s="5"/>
      <c r="AT2" s="4"/>
      <c r="AU2" s="4"/>
      <c r="AV2" s="6"/>
    </row>
    <row r="3" spans="1:49" ht="21.95" customHeight="1">
      <c r="A3" s="7"/>
      <c r="D3" s="359" t="s">
        <v>2</v>
      </c>
      <c r="E3" s="357"/>
      <c r="F3" s="358"/>
      <c r="G3" s="354" t="s">
        <v>3</v>
      </c>
      <c r="H3" s="355"/>
      <c r="I3" s="360"/>
      <c r="J3" s="9" t="s">
        <v>4</v>
      </c>
      <c r="K3" s="93"/>
      <c r="L3" s="93"/>
      <c r="M3" s="354" t="s">
        <v>99</v>
      </c>
      <c r="N3" s="355"/>
      <c r="O3" s="360"/>
      <c r="P3" s="354" t="s">
        <v>5</v>
      </c>
      <c r="Q3" s="355"/>
      <c r="R3" s="360"/>
      <c r="S3" s="354" t="s">
        <v>6</v>
      </c>
      <c r="T3" s="355"/>
      <c r="U3" s="356"/>
      <c r="V3" s="93" t="s">
        <v>7</v>
      </c>
      <c r="W3" s="93"/>
      <c r="X3" s="8"/>
      <c r="Y3" s="354" t="s">
        <v>8</v>
      </c>
      <c r="Z3" s="355"/>
      <c r="AA3" s="360"/>
      <c r="AB3" s="357" t="s">
        <v>9</v>
      </c>
      <c r="AC3" s="357"/>
      <c r="AD3" s="358"/>
      <c r="AE3" s="354" t="s">
        <v>10</v>
      </c>
      <c r="AF3" s="355"/>
      <c r="AG3" s="360"/>
      <c r="AH3" s="354" t="s">
        <v>11</v>
      </c>
      <c r="AI3" s="355"/>
      <c r="AJ3" s="360"/>
      <c r="AK3" s="354" t="s">
        <v>12</v>
      </c>
      <c r="AL3" s="355"/>
      <c r="AM3" s="360"/>
      <c r="AN3" s="354" t="s">
        <v>13</v>
      </c>
      <c r="AO3" s="355"/>
      <c r="AP3" s="360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0" t="s">
        <v>15</v>
      </c>
      <c r="E4" s="120" t="s">
        <v>16</v>
      </c>
      <c r="F4" s="163" t="s">
        <v>17</v>
      </c>
      <c r="G4" s="13" t="s">
        <v>15</v>
      </c>
      <c r="H4" s="13" t="s">
        <v>16</v>
      </c>
      <c r="I4" s="13" t="s">
        <v>17</v>
      </c>
      <c r="J4" s="106" t="s">
        <v>15</v>
      </c>
      <c r="K4" s="106" t="s">
        <v>16</v>
      </c>
      <c r="L4" s="106" t="s">
        <v>17</v>
      </c>
      <c r="M4" s="120" t="s">
        <v>15</v>
      </c>
      <c r="N4" s="120" t="s">
        <v>16</v>
      </c>
      <c r="O4" s="120" t="s">
        <v>17</v>
      </c>
      <c r="P4" s="120" t="s">
        <v>15</v>
      </c>
      <c r="Q4" s="120" t="s">
        <v>16</v>
      </c>
      <c r="R4" s="120" t="s">
        <v>17</v>
      </c>
      <c r="S4" s="106" t="s">
        <v>15</v>
      </c>
      <c r="T4" s="106" t="s">
        <v>16</v>
      </c>
      <c r="U4" s="106" t="s">
        <v>17</v>
      </c>
      <c r="V4" s="106" t="s">
        <v>15</v>
      </c>
      <c r="W4" s="106" t="s">
        <v>16</v>
      </c>
      <c r="X4" s="106" t="s">
        <v>17</v>
      </c>
      <c r="Y4" s="105" t="s">
        <v>15</v>
      </c>
      <c r="Z4" s="120" t="s">
        <v>16</v>
      </c>
      <c r="AA4" s="163" t="s">
        <v>17</v>
      </c>
      <c r="AB4" s="280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0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0" t="s">
        <v>107</v>
      </c>
      <c r="AQ4" s="105" t="s">
        <v>15</v>
      </c>
      <c r="AR4" s="105" t="s">
        <v>16</v>
      </c>
      <c r="AS4" s="105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1" t="s">
        <v>18</v>
      </c>
      <c r="E5" s="121" t="s">
        <v>19</v>
      </c>
      <c r="F5" s="164" t="s">
        <v>20</v>
      </c>
      <c r="G5" s="17" t="s">
        <v>18</v>
      </c>
      <c r="H5" s="17" t="s">
        <v>19</v>
      </c>
      <c r="I5" s="202" t="s">
        <v>20</v>
      </c>
      <c r="J5" s="97" t="s">
        <v>18</v>
      </c>
      <c r="K5" s="97" t="s">
        <v>19</v>
      </c>
      <c r="L5" s="97" t="s">
        <v>20</v>
      </c>
      <c r="M5" s="121" t="s">
        <v>18</v>
      </c>
      <c r="N5" s="121" t="s">
        <v>19</v>
      </c>
      <c r="O5" s="134" t="s">
        <v>20</v>
      </c>
      <c r="P5" s="121" t="s">
        <v>18</v>
      </c>
      <c r="Q5" s="121" t="s">
        <v>19</v>
      </c>
      <c r="R5" s="121" t="s">
        <v>20</v>
      </c>
      <c r="S5" s="97" t="s">
        <v>18</v>
      </c>
      <c r="T5" s="97" t="s">
        <v>19</v>
      </c>
      <c r="U5" s="97" t="s">
        <v>20</v>
      </c>
      <c r="V5" s="97" t="s">
        <v>18</v>
      </c>
      <c r="W5" s="97" t="s">
        <v>19</v>
      </c>
      <c r="X5" s="97" t="s">
        <v>20</v>
      </c>
      <c r="Y5" s="164" t="s">
        <v>18</v>
      </c>
      <c r="Z5" s="121" t="s">
        <v>19</v>
      </c>
      <c r="AA5" s="164" t="s">
        <v>20</v>
      </c>
      <c r="AB5" s="236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1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1" t="s">
        <v>108</v>
      </c>
      <c r="AQ5" s="98" t="s">
        <v>18</v>
      </c>
      <c r="AR5" s="98" t="s">
        <v>19</v>
      </c>
      <c r="AS5" s="98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325" t="s">
        <v>22</v>
      </c>
      <c r="C6" s="99" t="s">
        <v>23</v>
      </c>
      <c r="D6" s="78">
        <v>0</v>
      </c>
      <c r="E6" s="78">
        <v>76.405000000000001</v>
      </c>
      <c r="F6" s="78">
        <v>57267.151024890292</v>
      </c>
      <c r="G6" s="78">
        <v>2</v>
      </c>
      <c r="H6" s="78">
        <v>127.458</v>
      </c>
      <c r="I6" s="78">
        <v>94574.066999999995</v>
      </c>
      <c r="J6" s="25">
        <v>2</v>
      </c>
      <c r="K6" s="25">
        <v>203.863</v>
      </c>
      <c r="L6" s="25">
        <v>151841.21802489029</v>
      </c>
      <c r="M6" s="76">
        <v>22</v>
      </c>
      <c r="N6" s="76">
        <v>615.65650000000005</v>
      </c>
      <c r="O6" s="254">
        <v>247484.93599999999</v>
      </c>
      <c r="P6" s="167">
        <v>6</v>
      </c>
      <c r="Q6" s="167">
        <v>368.65800000000002</v>
      </c>
      <c r="R6" s="167">
        <v>109703.053</v>
      </c>
      <c r="S6" s="25"/>
      <c r="T6" s="25"/>
      <c r="U6" s="25"/>
      <c r="V6" s="25">
        <v>6</v>
      </c>
      <c r="W6" s="25">
        <v>368.65800000000002</v>
      </c>
      <c r="X6" s="25">
        <v>109703.053</v>
      </c>
      <c r="Y6" s="167">
        <v>1</v>
      </c>
      <c r="Z6" s="167">
        <v>60.171999999999997</v>
      </c>
      <c r="AA6" s="107">
        <v>17471.856</v>
      </c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107">
        <f>SUM(J6,M6,V6,Y6,AB6,AE6,AH6,AK6,AN6)</f>
        <v>31</v>
      </c>
      <c r="AR6" s="107">
        <f t="shared" ref="AR6:AS21" si="0">SUM(K6,N6,W6,Z6,AC6,AF6,AI6,AL6,AO6)</f>
        <v>1248.3495000000003</v>
      </c>
      <c r="AS6" s="107">
        <f t="shared" si="0"/>
        <v>526501.06302489026</v>
      </c>
      <c r="AT6" s="32" t="s">
        <v>23</v>
      </c>
      <c r="AU6" s="327" t="s">
        <v>22</v>
      </c>
      <c r="AV6" s="49" t="s">
        <v>21</v>
      </c>
      <c r="AW6" s="12"/>
    </row>
    <row r="7" spans="1:49" ht="24" customHeight="1">
      <c r="A7" s="48"/>
      <c r="B7" s="326"/>
      <c r="C7" s="100" t="s">
        <v>24</v>
      </c>
      <c r="D7" s="79">
        <v>8</v>
      </c>
      <c r="E7" s="79">
        <v>285.08600000000001</v>
      </c>
      <c r="F7" s="147">
        <v>342286.504953367</v>
      </c>
      <c r="G7" s="79">
        <v>3</v>
      </c>
      <c r="H7" s="79">
        <v>179.619</v>
      </c>
      <c r="I7" s="79">
        <v>165210.71100000001</v>
      </c>
      <c r="J7" s="114">
        <v>11</v>
      </c>
      <c r="K7" s="114">
        <v>464.70500000000004</v>
      </c>
      <c r="L7" s="114">
        <v>507497.21595336701</v>
      </c>
      <c r="M7" s="77">
        <v>53</v>
      </c>
      <c r="N7" s="77">
        <v>1659.3681999999999</v>
      </c>
      <c r="O7" s="255">
        <v>669308.04099999997</v>
      </c>
      <c r="P7" s="210">
        <v>16</v>
      </c>
      <c r="Q7" s="210">
        <v>616.07299999999998</v>
      </c>
      <c r="R7" s="210">
        <v>203660.908</v>
      </c>
      <c r="S7" s="24"/>
      <c r="T7" s="24"/>
      <c r="U7" s="24"/>
      <c r="V7" s="114">
        <v>16</v>
      </c>
      <c r="W7" s="114">
        <v>616.07299999999998</v>
      </c>
      <c r="X7" s="114">
        <v>203660.908</v>
      </c>
      <c r="Y7" s="210">
        <v>1</v>
      </c>
      <c r="Z7" s="210">
        <v>24.510999999999999</v>
      </c>
      <c r="AA7" s="108">
        <v>7538.0379999999996</v>
      </c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45">
        <f>SUM(J7,M7,V7,Y7,AB7,AE7,AH7,AK7,AN7)</f>
        <v>81</v>
      </c>
      <c r="AR7" s="45">
        <f>SUM(K7,N7,W7,Z7,AC7,AF7,AI7,AL7,AO7)</f>
        <v>2764.6571999999996</v>
      </c>
      <c r="AS7" s="45">
        <f t="shared" si="0"/>
        <v>1388004.202953367</v>
      </c>
      <c r="AT7" s="61" t="s">
        <v>24</v>
      </c>
      <c r="AU7" s="328"/>
      <c r="AV7" s="49"/>
      <c r="AW7" s="12"/>
    </row>
    <row r="8" spans="1:49" ht="24" customHeight="1">
      <c r="A8" s="48" t="s">
        <v>25</v>
      </c>
      <c r="B8" s="325" t="s">
        <v>26</v>
      </c>
      <c r="C8" s="101" t="s">
        <v>23</v>
      </c>
      <c r="D8" s="78" t="s">
        <v>64</v>
      </c>
      <c r="E8" s="78" t="s">
        <v>64</v>
      </c>
      <c r="F8" s="78" t="s">
        <v>64</v>
      </c>
      <c r="G8" s="78"/>
      <c r="H8" s="78"/>
      <c r="I8" s="78"/>
      <c r="J8" s="25">
        <v>0</v>
      </c>
      <c r="K8" s="25">
        <v>0</v>
      </c>
      <c r="L8" s="25">
        <v>0</v>
      </c>
      <c r="M8" s="76"/>
      <c r="N8" s="76"/>
      <c r="O8" s="254"/>
      <c r="P8" s="167"/>
      <c r="Q8" s="167"/>
      <c r="R8" s="167"/>
      <c r="S8" s="25"/>
      <c r="T8" s="25"/>
      <c r="U8" s="25"/>
      <c r="V8" s="25"/>
      <c r="W8" s="25"/>
      <c r="X8" s="25"/>
      <c r="Y8" s="167"/>
      <c r="Z8" s="167"/>
      <c r="AA8" s="107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107">
        <f t="shared" ref="AQ8:AS57" si="1">SUM(J8,M8,V8,Y8,AB8,AE8,AH8,AK8,AN8)</f>
        <v>0</v>
      </c>
      <c r="AR8" s="107">
        <f t="shared" si="1"/>
        <v>0</v>
      </c>
      <c r="AS8" s="107">
        <f t="shared" si="0"/>
        <v>0</v>
      </c>
      <c r="AT8" s="32" t="s">
        <v>23</v>
      </c>
      <c r="AU8" s="327" t="s">
        <v>26</v>
      </c>
      <c r="AV8" s="49" t="s">
        <v>25</v>
      </c>
      <c r="AW8" s="12"/>
    </row>
    <row r="9" spans="1:49" ht="24" customHeight="1">
      <c r="A9" s="48"/>
      <c r="B9" s="326"/>
      <c r="C9" s="100" t="s">
        <v>24</v>
      </c>
      <c r="D9" s="79" t="s">
        <v>64</v>
      </c>
      <c r="E9" s="79" t="s">
        <v>64</v>
      </c>
      <c r="F9" s="79" t="s">
        <v>64</v>
      </c>
      <c r="G9" s="79"/>
      <c r="H9" s="79"/>
      <c r="I9" s="79"/>
      <c r="J9" s="114">
        <v>0</v>
      </c>
      <c r="K9" s="114">
        <v>0</v>
      </c>
      <c r="L9" s="114">
        <v>0</v>
      </c>
      <c r="M9" s="77"/>
      <c r="N9" s="77"/>
      <c r="O9" s="255"/>
      <c r="P9" s="210">
        <v>1</v>
      </c>
      <c r="Q9" s="210">
        <v>48.615000000000002</v>
      </c>
      <c r="R9" s="210">
        <v>3817.056</v>
      </c>
      <c r="S9" s="24"/>
      <c r="T9" s="24"/>
      <c r="U9" s="24"/>
      <c r="V9" s="114">
        <v>1</v>
      </c>
      <c r="W9" s="114">
        <v>48.615000000000002</v>
      </c>
      <c r="X9" s="114">
        <v>3817.056</v>
      </c>
      <c r="Y9" s="210"/>
      <c r="Z9" s="210"/>
      <c r="AA9" s="108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45">
        <f t="shared" si="1"/>
        <v>1</v>
      </c>
      <c r="AR9" s="45">
        <f t="shared" si="1"/>
        <v>48.615000000000002</v>
      </c>
      <c r="AS9" s="45">
        <f t="shared" si="0"/>
        <v>3817.056</v>
      </c>
      <c r="AT9" s="61" t="s">
        <v>24</v>
      </c>
      <c r="AU9" s="328"/>
      <c r="AV9" s="49"/>
      <c r="AW9" s="12"/>
    </row>
    <row r="10" spans="1:49" ht="24" customHeight="1">
      <c r="A10" s="48" t="s">
        <v>27</v>
      </c>
      <c r="B10" s="325" t="s">
        <v>28</v>
      </c>
      <c r="C10" s="101" t="s">
        <v>23</v>
      </c>
      <c r="D10" s="78" t="s">
        <v>64</v>
      </c>
      <c r="E10" s="78" t="s">
        <v>64</v>
      </c>
      <c r="F10" s="78" t="s">
        <v>64</v>
      </c>
      <c r="G10" s="78"/>
      <c r="H10" s="78"/>
      <c r="I10" s="78"/>
      <c r="J10" s="25">
        <v>0</v>
      </c>
      <c r="K10" s="25">
        <v>0</v>
      </c>
      <c r="L10" s="25">
        <v>0</v>
      </c>
      <c r="M10" s="76"/>
      <c r="N10" s="76"/>
      <c r="O10" s="254"/>
      <c r="P10" s="167"/>
      <c r="Q10" s="167"/>
      <c r="R10" s="167"/>
      <c r="S10" s="25"/>
      <c r="T10" s="25"/>
      <c r="U10" s="25"/>
      <c r="V10" s="25"/>
      <c r="W10" s="25"/>
      <c r="X10" s="25"/>
      <c r="Y10" s="167"/>
      <c r="Z10" s="167"/>
      <c r="AA10" s="10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107">
        <f t="shared" si="1"/>
        <v>0</v>
      </c>
      <c r="AR10" s="107">
        <f t="shared" si="1"/>
        <v>0</v>
      </c>
      <c r="AS10" s="107">
        <f t="shared" si="0"/>
        <v>0</v>
      </c>
      <c r="AT10" s="32" t="s">
        <v>23</v>
      </c>
      <c r="AU10" s="327" t="s">
        <v>28</v>
      </c>
      <c r="AV10" s="49" t="s">
        <v>27</v>
      </c>
      <c r="AW10" s="12"/>
    </row>
    <row r="11" spans="1:49" ht="24" customHeight="1">
      <c r="A11" s="26"/>
      <c r="B11" s="326"/>
      <c r="C11" s="100" t="s">
        <v>24</v>
      </c>
      <c r="D11" s="79" t="s">
        <v>64</v>
      </c>
      <c r="E11" s="79" t="s">
        <v>64</v>
      </c>
      <c r="F11" s="79" t="s">
        <v>64</v>
      </c>
      <c r="G11" s="79"/>
      <c r="H11" s="79"/>
      <c r="I11" s="79"/>
      <c r="J11" s="114">
        <v>0</v>
      </c>
      <c r="K11" s="114">
        <v>0</v>
      </c>
      <c r="L11" s="114">
        <v>0</v>
      </c>
      <c r="M11" s="77"/>
      <c r="N11" s="77"/>
      <c r="O11" s="255"/>
      <c r="P11" s="210"/>
      <c r="Q11" s="210"/>
      <c r="R11" s="210"/>
      <c r="S11" s="24"/>
      <c r="T11" s="24"/>
      <c r="U11" s="24"/>
      <c r="V11" s="114"/>
      <c r="W11" s="114"/>
      <c r="X11" s="114"/>
      <c r="Y11" s="210"/>
      <c r="Z11" s="210"/>
      <c r="AA11" s="10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45">
        <f t="shared" si="1"/>
        <v>0</v>
      </c>
      <c r="AR11" s="45">
        <f t="shared" si="1"/>
        <v>0</v>
      </c>
      <c r="AS11" s="45">
        <f t="shared" si="0"/>
        <v>0</v>
      </c>
      <c r="AT11" s="56" t="s">
        <v>24</v>
      </c>
      <c r="AU11" s="328"/>
      <c r="AV11" s="27"/>
      <c r="AW11" s="12"/>
    </row>
    <row r="12" spans="1:49" ht="24" customHeight="1">
      <c r="A12" s="48"/>
      <c r="B12" s="325" t="s">
        <v>29</v>
      </c>
      <c r="C12" s="101" t="s">
        <v>23</v>
      </c>
      <c r="D12" s="78" t="s">
        <v>64</v>
      </c>
      <c r="E12" s="78" t="s">
        <v>64</v>
      </c>
      <c r="F12" s="78" t="s">
        <v>64</v>
      </c>
      <c r="G12" s="78"/>
      <c r="H12" s="78"/>
      <c r="I12" s="78"/>
      <c r="J12" s="25">
        <v>0</v>
      </c>
      <c r="K12" s="25">
        <v>0</v>
      </c>
      <c r="L12" s="25">
        <v>0</v>
      </c>
      <c r="M12" s="76"/>
      <c r="N12" s="76"/>
      <c r="O12" s="254"/>
      <c r="P12" s="167"/>
      <c r="Q12" s="167"/>
      <c r="R12" s="167"/>
      <c r="S12" s="25"/>
      <c r="T12" s="25"/>
      <c r="U12" s="25"/>
      <c r="V12" s="25"/>
      <c r="W12" s="25"/>
      <c r="X12" s="25"/>
      <c r="Y12" s="167"/>
      <c r="Z12" s="167"/>
      <c r="AA12" s="10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107">
        <f t="shared" si="1"/>
        <v>0</v>
      </c>
      <c r="AR12" s="107">
        <f t="shared" si="1"/>
        <v>0</v>
      </c>
      <c r="AS12" s="107">
        <f t="shared" si="0"/>
        <v>0</v>
      </c>
      <c r="AT12" s="32" t="s">
        <v>23</v>
      </c>
      <c r="AU12" s="327" t="s">
        <v>29</v>
      </c>
      <c r="AV12" s="49"/>
      <c r="AW12" s="12"/>
    </row>
    <row r="13" spans="1:49" ht="24" customHeight="1">
      <c r="A13" s="48" t="s">
        <v>30</v>
      </c>
      <c r="B13" s="326"/>
      <c r="C13" s="100" t="s">
        <v>24</v>
      </c>
      <c r="D13" s="79" t="s">
        <v>64</v>
      </c>
      <c r="E13" s="79" t="s">
        <v>64</v>
      </c>
      <c r="F13" s="79" t="s">
        <v>64</v>
      </c>
      <c r="G13" s="79"/>
      <c r="H13" s="79"/>
      <c r="I13" s="79"/>
      <c r="J13" s="114">
        <v>0</v>
      </c>
      <c r="K13" s="114">
        <v>0</v>
      </c>
      <c r="L13" s="114">
        <v>0</v>
      </c>
      <c r="M13" s="77"/>
      <c r="N13" s="77"/>
      <c r="O13" s="255"/>
      <c r="P13" s="210"/>
      <c r="Q13" s="210"/>
      <c r="R13" s="210"/>
      <c r="S13" s="24"/>
      <c r="T13" s="24"/>
      <c r="U13" s="24"/>
      <c r="V13" s="114"/>
      <c r="W13" s="114"/>
      <c r="X13" s="114"/>
      <c r="Y13" s="210"/>
      <c r="Z13" s="210"/>
      <c r="AA13" s="108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45">
        <f t="shared" si="1"/>
        <v>0</v>
      </c>
      <c r="AR13" s="45">
        <f t="shared" si="1"/>
        <v>0</v>
      </c>
      <c r="AS13" s="45">
        <f t="shared" si="0"/>
        <v>0</v>
      </c>
      <c r="AT13" s="61" t="s">
        <v>24</v>
      </c>
      <c r="AU13" s="328"/>
      <c r="AV13" s="49" t="s">
        <v>30</v>
      </c>
      <c r="AW13" s="12"/>
    </row>
    <row r="14" spans="1:49" ht="24" customHeight="1">
      <c r="A14" s="48"/>
      <c r="B14" s="325" t="s">
        <v>31</v>
      </c>
      <c r="C14" s="101" t="s">
        <v>23</v>
      </c>
      <c r="D14" s="78" t="s">
        <v>64</v>
      </c>
      <c r="E14" s="78" t="s">
        <v>64</v>
      </c>
      <c r="F14" s="78" t="s">
        <v>64</v>
      </c>
      <c r="G14" s="78"/>
      <c r="H14" s="78"/>
      <c r="I14" s="78"/>
      <c r="J14" s="25">
        <v>0</v>
      </c>
      <c r="K14" s="25">
        <v>0</v>
      </c>
      <c r="L14" s="25">
        <v>0</v>
      </c>
      <c r="M14" s="76"/>
      <c r="N14" s="76"/>
      <c r="O14" s="254"/>
      <c r="P14" s="167"/>
      <c r="Q14" s="167"/>
      <c r="R14" s="167"/>
      <c r="S14" s="40"/>
      <c r="T14" s="40"/>
      <c r="U14" s="40"/>
      <c r="V14" s="25"/>
      <c r="W14" s="25"/>
      <c r="X14" s="25"/>
      <c r="Y14" s="167"/>
      <c r="Z14" s="167"/>
      <c r="AA14" s="107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107">
        <f t="shared" si="1"/>
        <v>0</v>
      </c>
      <c r="AR14" s="107">
        <f t="shared" si="1"/>
        <v>0</v>
      </c>
      <c r="AS14" s="107">
        <f t="shared" si="0"/>
        <v>0</v>
      </c>
      <c r="AT14" s="62" t="s">
        <v>23</v>
      </c>
      <c r="AU14" s="327" t="s">
        <v>31</v>
      </c>
      <c r="AV14" s="49"/>
      <c r="AW14" s="12"/>
    </row>
    <row r="15" spans="1:49" ht="24" customHeight="1">
      <c r="A15" s="48" t="s">
        <v>25</v>
      </c>
      <c r="B15" s="326"/>
      <c r="C15" s="100" t="s">
        <v>24</v>
      </c>
      <c r="D15" s="79" t="s">
        <v>64</v>
      </c>
      <c r="E15" s="79" t="s">
        <v>64</v>
      </c>
      <c r="F15" s="79" t="s">
        <v>64</v>
      </c>
      <c r="G15" s="79"/>
      <c r="H15" s="79"/>
      <c r="I15" s="79"/>
      <c r="J15" s="114">
        <v>0</v>
      </c>
      <c r="K15" s="114">
        <v>0</v>
      </c>
      <c r="L15" s="114">
        <v>0</v>
      </c>
      <c r="M15" s="77"/>
      <c r="N15" s="77"/>
      <c r="O15" s="255"/>
      <c r="P15" s="210"/>
      <c r="Q15" s="210"/>
      <c r="R15" s="210"/>
      <c r="S15" s="41"/>
      <c r="T15" s="41"/>
      <c r="U15" s="41"/>
      <c r="V15" s="114"/>
      <c r="W15" s="114"/>
      <c r="X15" s="114"/>
      <c r="Y15" s="210"/>
      <c r="Z15" s="210"/>
      <c r="AA15" s="108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45">
        <f t="shared" si="1"/>
        <v>0</v>
      </c>
      <c r="AR15" s="45">
        <f t="shared" si="1"/>
        <v>0</v>
      </c>
      <c r="AS15" s="45">
        <f t="shared" si="0"/>
        <v>0</v>
      </c>
      <c r="AT15" s="57" t="s">
        <v>24</v>
      </c>
      <c r="AU15" s="328"/>
      <c r="AV15" s="49" t="s">
        <v>25</v>
      </c>
      <c r="AW15" s="12"/>
    </row>
    <row r="16" spans="1:49" ht="24" customHeight="1">
      <c r="A16" s="48"/>
      <c r="B16" s="325" t="s">
        <v>32</v>
      </c>
      <c r="C16" s="101" t="s">
        <v>23</v>
      </c>
      <c r="D16" s="78" t="s">
        <v>64</v>
      </c>
      <c r="E16" s="78" t="s">
        <v>64</v>
      </c>
      <c r="F16" s="78" t="s">
        <v>64</v>
      </c>
      <c r="G16" s="78"/>
      <c r="H16" s="78"/>
      <c r="I16" s="78"/>
      <c r="J16" s="25">
        <v>0</v>
      </c>
      <c r="K16" s="25">
        <v>0</v>
      </c>
      <c r="L16" s="25">
        <v>0</v>
      </c>
      <c r="M16" s="76"/>
      <c r="N16" s="76"/>
      <c r="O16" s="254"/>
      <c r="P16" s="167"/>
      <c r="Q16" s="167"/>
      <c r="R16" s="167"/>
      <c r="S16" s="40"/>
      <c r="T16" s="40"/>
      <c r="U16" s="40"/>
      <c r="V16" s="25"/>
      <c r="W16" s="25"/>
      <c r="X16" s="25"/>
      <c r="Y16" s="167"/>
      <c r="Z16" s="167"/>
      <c r="AA16" s="107"/>
      <c r="AB16" s="291"/>
      <c r="AC16" s="291"/>
      <c r="AD16" s="291"/>
      <c r="AE16" s="291"/>
      <c r="AF16" s="291"/>
      <c r="AG16" s="291"/>
      <c r="AH16" s="291">
        <v>38</v>
      </c>
      <c r="AI16" s="291">
        <v>27.226500000000001</v>
      </c>
      <c r="AJ16" s="291">
        <v>15363.679</v>
      </c>
      <c r="AK16" s="291"/>
      <c r="AL16" s="291"/>
      <c r="AM16" s="291"/>
      <c r="AN16" s="291"/>
      <c r="AO16" s="291"/>
      <c r="AP16" s="291"/>
      <c r="AQ16" s="107">
        <f t="shared" si="1"/>
        <v>38</v>
      </c>
      <c r="AR16" s="107">
        <f t="shared" si="1"/>
        <v>27.226500000000001</v>
      </c>
      <c r="AS16" s="107">
        <f t="shared" si="0"/>
        <v>15363.679</v>
      </c>
      <c r="AT16" s="32" t="s">
        <v>23</v>
      </c>
      <c r="AU16" s="327" t="s">
        <v>32</v>
      </c>
      <c r="AV16" s="49"/>
      <c r="AW16" s="12"/>
    </row>
    <row r="17" spans="1:49" ht="24" customHeight="1">
      <c r="A17" s="48" t="s">
        <v>27</v>
      </c>
      <c r="B17" s="326"/>
      <c r="C17" s="100" t="s">
        <v>24</v>
      </c>
      <c r="D17" s="79" t="s">
        <v>64</v>
      </c>
      <c r="E17" s="79" t="s">
        <v>64</v>
      </c>
      <c r="F17" s="79" t="s">
        <v>64</v>
      </c>
      <c r="G17" s="79"/>
      <c r="H17" s="79"/>
      <c r="I17" s="79"/>
      <c r="J17" s="114">
        <v>0</v>
      </c>
      <c r="K17" s="114">
        <v>0</v>
      </c>
      <c r="L17" s="114">
        <v>0</v>
      </c>
      <c r="M17" s="77"/>
      <c r="N17" s="77"/>
      <c r="O17" s="255"/>
      <c r="P17" s="210"/>
      <c r="Q17" s="210"/>
      <c r="R17" s="210"/>
      <c r="S17" s="92"/>
      <c r="T17" s="41"/>
      <c r="U17" s="41"/>
      <c r="V17" s="114"/>
      <c r="W17" s="114"/>
      <c r="X17" s="114"/>
      <c r="Y17" s="210"/>
      <c r="Z17" s="210"/>
      <c r="AA17" s="108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45">
        <f t="shared" si="1"/>
        <v>0</v>
      </c>
      <c r="AR17" s="45">
        <f t="shared" si="1"/>
        <v>0</v>
      </c>
      <c r="AS17" s="45">
        <f t="shared" si="0"/>
        <v>0</v>
      </c>
      <c r="AT17" s="61" t="s">
        <v>24</v>
      </c>
      <c r="AU17" s="328"/>
      <c r="AV17" s="49" t="s">
        <v>27</v>
      </c>
      <c r="AW17" s="12"/>
    </row>
    <row r="18" spans="1:49" ht="24" customHeight="1">
      <c r="A18" s="48"/>
      <c r="B18" s="325" t="s">
        <v>33</v>
      </c>
      <c r="C18" s="101" t="s">
        <v>23</v>
      </c>
      <c r="D18" s="78" t="s">
        <v>64</v>
      </c>
      <c r="E18" s="78" t="s">
        <v>64</v>
      </c>
      <c r="F18" s="78" t="s">
        <v>64</v>
      </c>
      <c r="G18" s="78"/>
      <c r="H18" s="78"/>
      <c r="I18" s="78"/>
      <c r="J18" s="25">
        <v>0</v>
      </c>
      <c r="K18" s="25">
        <v>0</v>
      </c>
      <c r="L18" s="25">
        <v>0</v>
      </c>
      <c r="M18" s="76"/>
      <c r="N18" s="76"/>
      <c r="O18" s="254"/>
      <c r="P18" s="167">
        <v>156</v>
      </c>
      <c r="Q18" s="167">
        <v>228.62960000000001</v>
      </c>
      <c r="R18" s="167">
        <v>93073.476999999999</v>
      </c>
      <c r="S18" s="109"/>
      <c r="T18" s="40"/>
      <c r="U18" s="40"/>
      <c r="V18" s="25">
        <v>156</v>
      </c>
      <c r="W18" s="25">
        <v>228.62960000000001</v>
      </c>
      <c r="X18" s="25">
        <v>93073.476999999999</v>
      </c>
      <c r="Y18" s="167"/>
      <c r="Z18" s="167"/>
      <c r="AA18" s="107"/>
      <c r="AB18" s="291"/>
      <c r="AC18" s="291"/>
      <c r="AD18" s="291"/>
      <c r="AE18" s="291"/>
      <c r="AF18" s="291"/>
      <c r="AG18" s="291"/>
      <c r="AH18" s="291">
        <v>7</v>
      </c>
      <c r="AI18" s="291">
        <v>1.2150000000000001</v>
      </c>
      <c r="AJ18" s="291">
        <v>508.68</v>
      </c>
      <c r="AK18" s="291"/>
      <c r="AL18" s="291"/>
      <c r="AM18" s="291"/>
      <c r="AN18" s="291"/>
      <c r="AO18" s="291"/>
      <c r="AP18" s="291"/>
      <c r="AQ18" s="107">
        <f t="shared" si="1"/>
        <v>163</v>
      </c>
      <c r="AR18" s="107">
        <f t="shared" si="1"/>
        <v>229.84460000000001</v>
      </c>
      <c r="AS18" s="107">
        <f t="shared" si="0"/>
        <v>93582.156999999992</v>
      </c>
      <c r="AT18" s="32" t="s">
        <v>23</v>
      </c>
      <c r="AU18" s="327" t="s">
        <v>33</v>
      </c>
      <c r="AV18" s="49"/>
      <c r="AW18" s="12"/>
    </row>
    <row r="19" spans="1:49" ht="24" customHeight="1">
      <c r="A19" s="26"/>
      <c r="B19" s="326"/>
      <c r="C19" s="100" t="s">
        <v>24</v>
      </c>
      <c r="D19" s="79" t="s">
        <v>64</v>
      </c>
      <c r="E19" s="79" t="s">
        <v>64</v>
      </c>
      <c r="F19" s="79" t="s">
        <v>64</v>
      </c>
      <c r="G19" s="79"/>
      <c r="H19" s="79"/>
      <c r="I19" s="79"/>
      <c r="J19" s="114">
        <v>0</v>
      </c>
      <c r="K19" s="114">
        <v>0</v>
      </c>
      <c r="L19" s="114">
        <v>0</v>
      </c>
      <c r="M19" s="77"/>
      <c r="N19" s="77"/>
      <c r="O19" s="255"/>
      <c r="P19" s="210"/>
      <c r="Q19" s="210"/>
      <c r="R19" s="210"/>
      <c r="S19" s="41"/>
      <c r="T19" s="41"/>
      <c r="U19" s="41"/>
      <c r="V19" s="114"/>
      <c r="W19" s="114"/>
      <c r="X19" s="114"/>
      <c r="Y19" s="210"/>
      <c r="Z19" s="210"/>
      <c r="AA19" s="108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45">
        <f t="shared" si="1"/>
        <v>0</v>
      </c>
      <c r="AR19" s="45">
        <f t="shared" si="1"/>
        <v>0</v>
      </c>
      <c r="AS19" s="45">
        <f t="shared" si="0"/>
        <v>0</v>
      </c>
      <c r="AT19" s="56" t="s">
        <v>24</v>
      </c>
      <c r="AU19" s="328"/>
      <c r="AV19" s="27"/>
      <c r="AW19" s="12"/>
    </row>
    <row r="20" spans="1:49" ht="24" customHeight="1">
      <c r="A20" s="48" t="s">
        <v>34</v>
      </c>
      <c r="B20" s="325" t="s">
        <v>35</v>
      </c>
      <c r="C20" s="101" t="s">
        <v>23</v>
      </c>
      <c r="D20" s="78" t="s">
        <v>64</v>
      </c>
      <c r="E20" s="78" t="s">
        <v>64</v>
      </c>
      <c r="F20" s="78" t="s">
        <v>64</v>
      </c>
      <c r="G20" s="78"/>
      <c r="H20" s="78"/>
      <c r="I20" s="78"/>
      <c r="J20" s="25">
        <v>0</v>
      </c>
      <c r="K20" s="25">
        <v>0</v>
      </c>
      <c r="L20" s="25">
        <v>0</v>
      </c>
      <c r="M20" s="76"/>
      <c r="N20" s="76"/>
      <c r="O20" s="254"/>
      <c r="P20" s="167"/>
      <c r="Q20" s="167"/>
      <c r="R20" s="167"/>
      <c r="S20" s="40"/>
      <c r="T20" s="40"/>
      <c r="U20" s="40"/>
      <c r="V20" s="25"/>
      <c r="W20" s="25"/>
      <c r="X20" s="25"/>
      <c r="Y20" s="167"/>
      <c r="Z20" s="167"/>
      <c r="AA20" s="10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107">
        <f t="shared" si="1"/>
        <v>0</v>
      </c>
      <c r="AR20" s="107">
        <f t="shared" si="1"/>
        <v>0</v>
      </c>
      <c r="AS20" s="107">
        <f t="shared" si="0"/>
        <v>0</v>
      </c>
      <c r="AT20" s="32" t="s">
        <v>23</v>
      </c>
      <c r="AU20" s="327" t="s">
        <v>35</v>
      </c>
      <c r="AV20" s="49" t="s">
        <v>34</v>
      </c>
      <c r="AW20" s="12"/>
    </row>
    <row r="21" spans="1:49" ht="24" customHeight="1">
      <c r="A21" s="48" t="s">
        <v>25</v>
      </c>
      <c r="B21" s="326"/>
      <c r="C21" s="100" t="s">
        <v>24</v>
      </c>
      <c r="D21" s="79" t="s">
        <v>64</v>
      </c>
      <c r="E21" s="79" t="s">
        <v>64</v>
      </c>
      <c r="F21" s="79" t="s">
        <v>64</v>
      </c>
      <c r="G21" s="79"/>
      <c r="H21" s="79"/>
      <c r="I21" s="79"/>
      <c r="J21" s="114">
        <v>0</v>
      </c>
      <c r="K21" s="114">
        <v>0</v>
      </c>
      <c r="L21" s="114">
        <v>0</v>
      </c>
      <c r="M21" s="77">
        <v>3</v>
      </c>
      <c r="N21" s="77">
        <v>113.63500000000001</v>
      </c>
      <c r="O21" s="255">
        <v>62667.28</v>
      </c>
      <c r="P21" s="210"/>
      <c r="Q21" s="210"/>
      <c r="R21" s="210"/>
      <c r="S21" s="41"/>
      <c r="T21" s="41"/>
      <c r="U21" s="41"/>
      <c r="V21" s="114"/>
      <c r="W21" s="114"/>
      <c r="X21" s="114"/>
      <c r="Y21" s="210"/>
      <c r="Z21" s="210"/>
      <c r="AA21" s="108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45">
        <f t="shared" si="1"/>
        <v>3</v>
      </c>
      <c r="AR21" s="45">
        <f t="shared" si="1"/>
        <v>113.63500000000001</v>
      </c>
      <c r="AS21" s="45">
        <f t="shared" si="0"/>
        <v>62667.28</v>
      </c>
      <c r="AT21" s="61" t="s">
        <v>24</v>
      </c>
      <c r="AU21" s="328"/>
      <c r="AV21" s="49" t="s">
        <v>25</v>
      </c>
      <c r="AW21" s="12"/>
    </row>
    <row r="22" spans="1:49" ht="24" customHeight="1">
      <c r="A22" s="48" t="s">
        <v>27</v>
      </c>
      <c r="B22" s="325" t="s">
        <v>36</v>
      </c>
      <c r="C22" s="101" t="s">
        <v>23</v>
      </c>
      <c r="D22" s="78" t="s">
        <v>64</v>
      </c>
      <c r="E22" s="78" t="s">
        <v>64</v>
      </c>
      <c r="F22" s="78" t="s">
        <v>64</v>
      </c>
      <c r="G22" s="78"/>
      <c r="H22" s="78"/>
      <c r="I22" s="78"/>
      <c r="J22" s="25">
        <v>0</v>
      </c>
      <c r="K22" s="25">
        <v>0</v>
      </c>
      <c r="L22" s="25">
        <v>0</v>
      </c>
      <c r="M22" s="76"/>
      <c r="N22" s="76"/>
      <c r="O22" s="254"/>
      <c r="P22" s="167"/>
      <c r="Q22" s="167"/>
      <c r="R22" s="167"/>
      <c r="S22" s="40"/>
      <c r="T22" s="40"/>
      <c r="U22" s="40"/>
      <c r="V22" s="25"/>
      <c r="W22" s="25"/>
      <c r="X22" s="25"/>
      <c r="Y22" s="167"/>
      <c r="Z22" s="167"/>
      <c r="AA22" s="10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107">
        <f t="shared" si="1"/>
        <v>0</v>
      </c>
      <c r="AR22" s="107">
        <f t="shared" si="1"/>
        <v>0</v>
      </c>
      <c r="AS22" s="107">
        <f t="shared" si="1"/>
        <v>0</v>
      </c>
      <c r="AT22" s="32" t="s">
        <v>23</v>
      </c>
      <c r="AU22" s="327" t="s">
        <v>36</v>
      </c>
      <c r="AV22" s="49" t="s">
        <v>27</v>
      </c>
      <c r="AW22" s="12"/>
    </row>
    <row r="23" spans="1:49" ht="24" customHeight="1">
      <c r="A23" s="26"/>
      <c r="B23" s="326"/>
      <c r="C23" s="100" t="s">
        <v>24</v>
      </c>
      <c r="D23" s="79" t="s">
        <v>64</v>
      </c>
      <c r="E23" s="79" t="s">
        <v>64</v>
      </c>
      <c r="F23" s="79" t="s">
        <v>64</v>
      </c>
      <c r="G23" s="79"/>
      <c r="H23" s="79"/>
      <c r="I23" s="79"/>
      <c r="J23" s="114">
        <v>0</v>
      </c>
      <c r="K23" s="114">
        <v>0</v>
      </c>
      <c r="L23" s="114">
        <v>0</v>
      </c>
      <c r="M23" s="77"/>
      <c r="N23" s="77"/>
      <c r="O23" s="255"/>
      <c r="P23" s="210"/>
      <c r="Q23" s="210"/>
      <c r="R23" s="210"/>
      <c r="S23" s="41"/>
      <c r="T23" s="41"/>
      <c r="U23" s="41"/>
      <c r="V23" s="114"/>
      <c r="W23" s="114"/>
      <c r="X23" s="114"/>
      <c r="Y23" s="210"/>
      <c r="Z23" s="210"/>
      <c r="AA23" s="10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45">
        <f t="shared" si="1"/>
        <v>0</v>
      </c>
      <c r="AR23" s="45">
        <f t="shared" si="1"/>
        <v>0</v>
      </c>
      <c r="AS23" s="45">
        <f t="shared" si="1"/>
        <v>0</v>
      </c>
      <c r="AT23" s="56" t="s">
        <v>24</v>
      </c>
      <c r="AU23" s="328"/>
      <c r="AV23" s="27"/>
      <c r="AW23" s="12"/>
    </row>
    <row r="24" spans="1:49" ht="24" customHeight="1">
      <c r="A24" s="48"/>
      <c r="B24" s="325" t="s">
        <v>37</v>
      </c>
      <c r="C24" s="101" t="s">
        <v>23</v>
      </c>
      <c r="D24" s="78" t="s">
        <v>64</v>
      </c>
      <c r="E24" s="78" t="s">
        <v>64</v>
      </c>
      <c r="F24" s="78" t="s">
        <v>64</v>
      </c>
      <c r="G24" s="78"/>
      <c r="H24" s="78"/>
      <c r="I24" s="78"/>
      <c r="J24" s="25">
        <v>0</v>
      </c>
      <c r="K24" s="25">
        <v>0</v>
      </c>
      <c r="L24" s="25">
        <v>0</v>
      </c>
      <c r="M24" s="76">
        <v>25</v>
      </c>
      <c r="N24" s="76">
        <v>85.1845</v>
      </c>
      <c r="O24" s="254">
        <v>43540.313000000002</v>
      </c>
      <c r="P24" s="167"/>
      <c r="Q24" s="167"/>
      <c r="R24" s="167"/>
      <c r="S24" s="40"/>
      <c r="T24" s="40"/>
      <c r="U24" s="40"/>
      <c r="V24" s="25"/>
      <c r="W24" s="25"/>
      <c r="X24" s="25"/>
      <c r="Y24" s="167"/>
      <c r="Z24" s="167"/>
      <c r="AA24" s="107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107">
        <f t="shared" si="1"/>
        <v>25</v>
      </c>
      <c r="AR24" s="107">
        <f t="shared" si="1"/>
        <v>85.1845</v>
      </c>
      <c r="AS24" s="107">
        <f t="shared" si="1"/>
        <v>43540.313000000002</v>
      </c>
      <c r="AT24" s="32" t="s">
        <v>23</v>
      </c>
      <c r="AU24" s="327" t="s">
        <v>37</v>
      </c>
      <c r="AV24" s="49"/>
      <c r="AW24" s="12"/>
    </row>
    <row r="25" spans="1:49" ht="24" customHeight="1">
      <c r="A25" s="48" t="s">
        <v>38</v>
      </c>
      <c r="B25" s="326"/>
      <c r="C25" s="100" t="s">
        <v>24</v>
      </c>
      <c r="D25" s="79" t="s">
        <v>64</v>
      </c>
      <c r="E25" s="79" t="s">
        <v>64</v>
      </c>
      <c r="F25" s="79" t="s">
        <v>64</v>
      </c>
      <c r="G25" s="79"/>
      <c r="H25" s="79"/>
      <c r="I25" s="79"/>
      <c r="J25" s="114">
        <v>0</v>
      </c>
      <c r="K25" s="114">
        <v>0</v>
      </c>
      <c r="L25" s="114">
        <v>0</v>
      </c>
      <c r="M25" s="77">
        <v>16</v>
      </c>
      <c r="N25" s="77">
        <v>109.4461</v>
      </c>
      <c r="O25" s="255">
        <v>42827.398000000001</v>
      </c>
      <c r="P25" s="210"/>
      <c r="Q25" s="210"/>
      <c r="R25" s="210"/>
      <c r="S25" s="41"/>
      <c r="T25" s="41"/>
      <c r="U25" s="41"/>
      <c r="V25" s="114"/>
      <c r="W25" s="114"/>
      <c r="X25" s="114"/>
      <c r="Y25" s="210"/>
      <c r="Z25" s="210"/>
      <c r="AA25" s="108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45">
        <f t="shared" si="1"/>
        <v>16</v>
      </c>
      <c r="AR25" s="45">
        <f t="shared" si="1"/>
        <v>109.4461</v>
      </c>
      <c r="AS25" s="45">
        <f t="shared" si="1"/>
        <v>42827.398000000001</v>
      </c>
      <c r="AT25" s="61" t="s">
        <v>24</v>
      </c>
      <c r="AU25" s="328"/>
      <c r="AV25" s="49" t="s">
        <v>38</v>
      </c>
      <c r="AW25" s="12"/>
    </row>
    <row r="26" spans="1:49" ht="24" customHeight="1">
      <c r="A26" s="48"/>
      <c r="B26" s="325" t="s">
        <v>39</v>
      </c>
      <c r="C26" s="101" t="s">
        <v>23</v>
      </c>
      <c r="D26" s="78" t="s">
        <v>64</v>
      </c>
      <c r="E26" s="78" t="s">
        <v>64</v>
      </c>
      <c r="F26" s="78" t="s">
        <v>64</v>
      </c>
      <c r="G26" s="78"/>
      <c r="H26" s="78"/>
      <c r="I26" s="78"/>
      <c r="J26" s="25">
        <v>0</v>
      </c>
      <c r="K26" s="25">
        <v>0</v>
      </c>
      <c r="L26" s="25">
        <v>0</v>
      </c>
      <c r="M26" s="76"/>
      <c r="N26" s="76"/>
      <c r="O26" s="254"/>
      <c r="P26" s="167"/>
      <c r="Q26" s="167"/>
      <c r="R26" s="167"/>
      <c r="S26" s="40"/>
      <c r="T26" s="40"/>
      <c r="U26" s="40"/>
      <c r="V26" s="25"/>
      <c r="W26" s="25"/>
      <c r="X26" s="25"/>
      <c r="Y26" s="167"/>
      <c r="Z26" s="167"/>
      <c r="AA26" s="10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107">
        <f t="shared" si="1"/>
        <v>0</v>
      </c>
      <c r="AR26" s="107">
        <f t="shared" si="1"/>
        <v>0</v>
      </c>
      <c r="AS26" s="107">
        <f t="shared" si="1"/>
        <v>0</v>
      </c>
      <c r="AT26" s="32" t="s">
        <v>23</v>
      </c>
      <c r="AU26" s="327" t="s">
        <v>39</v>
      </c>
      <c r="AV26" s="49"/>
      <c r="AW26" s="12"/>
    </row>
    <row r="27" spans="1:49" ht="24" customHeight="1">
      <c r="A27" s="48" t="s">
        <v>25</v>
      </c>
      <c r="B27" s="326"/>
      <c r="C27" s="100" t="s">
        <v>24</v>
      </c>
      <c r="D27" s="79" t="s">
        <v>64</v>
      </c>
      <c r="E27" s="79" t="s">
        <v>64</v>
      </c>
      <c r="F27" s="79" t="s">
        <v>64</v>
      </c>
      <c r="G27" s="79"/>
      <c r="H27" s="79"/>
      <c r="I27" s="79"/>
      <c r="J27" s="114">
        <v>0</v>
      </c>
      <c r="K27" s="114">
        <v>0</v>
      </c>
      <c r="L27" s="114">
        <v>0</v>
      </c>
      <c r="M27" s="77"/>
      <c r="N27" s="77"/>
      <c r="O27" s="255"/>
      <c r="P27" s="210"/>
      <c r="Q27" s="210"/>
      <c r="R27" s="210"/>
      <c r="S27" s="41"/>
      <c r="T27" s="41"/>
      <c r="U27" s="41"/>
      <c r="V27" s="114"/>
      <c r="W27" s="114"/>
      <c r="X27" s="114"/>
      <c r="Y27" s="210"/>
      <c r="Z27" s="210"/>
      <c r="AA27" s="108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45">
        <f t="shared" si="1"/>
        <v>0</v>
      </c>
      <c r="AR27" s="45">
        <f t="shared" si="1"/>
        <v>0</v>
      </c>
      <c r="AS27" s="45">
        <f t="shared" si="1"/>
        <v>0</v>
      </c>
      <c r="AT27" s="61" t="s">
        <v>24</v>
      </c>
      <c r="AU27" s="328"/>
      <c r="AV27" s="49" t="s">
        <v>25</v>
      </c>
      <c r="AW27" s="12"/>
    </row>
    <row r="28" spans="1:49" ht="24" customHeight="1">
      <c r="A28" s="48"/>
      <c r="B28" s="325" t="s">
        <v>40</v>
      </c>
      <c r="C28" s="101" t="s">
        <v>23</v>
      </c>
      <c r="D28" s="78" t="s">
        <v>64</v>
      </c>
      <c r="E28" s="78" t="s">
        <v>64</v>
      </c>
      <c r="F28" s="78" t="s">
        <v>64</v>
      </c>
      <c r="G28" s="78"/>
      <c r="H28" s="78"/>
      <c r="I28" s="78"/>
      <c r="J28" s="25">
        <v>0</v>
      </c>
      <c r="K28" s="25">
        <v>0</v>
      </c>
      <c r="L28" s="25">
        <v>0</v>
      </c>
      <c r="M28" s="76"/>
      <c r="N28" s="76"/>
      <c r="O28" s="254"/>
      <c r="P28" s="167"/>
      <c r="Q28" s="167"/>
      <c r="R28" s="167"/>
      <c r="S28" s="40"/>
      <c r="T28" s="40"/>
      <c r="U28" s="40"/>
      <c r="V28" s="25"/>
      <c r="W28" s="25"/>
      <c r="X28" s="25"/>
      <c r="Y28" s="167"/>
      <c r="Z28" s="167"/>
      <c r="AA28" s="10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107">
        <f t="shared" si="1"/>
        <v>0</v>
      </c>
      <c r="AR28" s="107">
        <f t="shared" si="1"/>
        <v>0</v>
      </c>
      <c r="AS28" s="107">
        <f t="shared" si="1"/>
        <v>0</v>
      </c>
      <c r="AT28" s="62" t="s">
        <v>23</v>
      </c>
      <c r="AU28" s="327" t="s">
        <v>40</v>
      </c>
      <c r="AV28" s="49"/>
      <c r="AW28" s="12"/>
    </row>
    <row r="29" spans="1:49" ht="24" customHeight="1">
      <c r="A29" s="48" t="s">
        <v>27</v>
      </c>
      <c r="B29" s="326"/>
      <c r="C29" s="100" t="s">
        <v>24</v>
      </c>
      <c r="D29" s="79" t="s">
        <v>64</v>
      </c>
      <c r="E29" s="79" t="s">
        <v>64</v>
      </c>
      <c r="F29" s="79" t="s">
        <v>64</v>
      </c>
      <c r="G29" s="79"/>
      <c r="H29" s="79"/>
      <c r="I29" s="79"/>
      <c r="J29" s="114">
        <v>0</v>
      </c>
      <c r="K29" s="114">
        <v>0</v>
      </c>
      <c r="L29" s="114">
        <v>0</v>
      </c>
      <c r="M29" s="77"/>
      <c r="N29" s="77"/>
      <c r="O29" s="255"/>
      <c r="P29" s="210"/>
      <c r="Q29" s="210"/>
      <c r="R29" s="210"/>
      <c r="S29" s="92"/>
      <c r="T29" s="41"/>
      <c r="U29" s="41"/>
      <c r="V29" s="114"/>
      <c r="W29" s="114"/>
      <c r="X29" s="114"/>
      <c r="Y29" s="210"/>
      <c r="Z29" s="210"/>
      <c r="AA29" s="108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45">
        <f t="shared" si="1"/>
        <v>0</v>
      </c>
      <c r="AR29" s="45">
        <f t="shared" si="1"/>
        <v>0</v>
      </c>
      <c r="AS29" s="45">
        <f t="shared" si="1"/>
        <v>0</v>
      </c>
      <c r="AT29" s="57" t="s">
        <v>24</v>
      </c>
      <c r="AU29" s="328"/>
      <c r="AV29" s="49" t="s">
        <v>27</v>
      </c>
      <c r="AW29" s="12"/>
    </row>
    <row r="30" spans="1:49" ht="24" customHeight="1">
      <c r="A30" s="48"/>
      <c r="B30" s="325" t="s">
        <v>41</v>
      </c>
      <c r="C30" s="101" t="s">
        <v>23</v>
      </c>
      <c r="D30" s="78">
        <v>20</v>
      </c>
      <c r="E30" s="78">
        <v>2.0560999999999998</v>
      </c>
      <c r="F30" s="78">
        <v>3237.8302700994636</v>
      </c>
      <c r="G30" s="78">
        <v>56</v>
      </c>
      <c r="H30" s="78">
        <v>8.7440999999999995</v>
      </c>
      <c r="I30" s="78">
        <v>13523.913</v>
      </c>
      <c r="J30" s="25">
        <v>76</v>
      </c>
      <c r="K30" s="25">
        <v>10.8002</v>
      </c>
      <c r="L30" s="25">
        <v>16761.743270099465</v>
      </c>
      <c r="M30" s="76"/>
      <c r="N30" s="76"/>
      <c r="O30" s="254"/>
      <c r="P30" s="167"/>
      <c r="Q30" s="167"/>
      <c r="R30" s="167"/>
      <c r="S30" s="109"/>
      <c r="T30" s="40"/>
      <c r="U30" s="40"/>
      <c r="V30" s="25"/>
      <c r="W30" s="25"/>
      <c r="X30" s="25"/>
      <c r="Y30" s="167">
        <v>13</v>
      </c>
      <c r="Z30" s="167">
        <v>0.51080000000000003</v>
      </c>
      <c r="AA30" s="107">
        <v>219.25200000000001</v>
      </c>
      <c r="AB30" s="291">
        <v>301</v>
      </c>
      <c r="AC30" s="291">
        <v>4.0121000000000002</v>
      </c>
      <c r="AD30" s="291">
        <v>4939.0990000000002</v>
      </c>
      <c r="AE30" s="291"/>
      <c r="AF30" s="291"/>
      <c r="AG30" s="291"/>
      <c r="AH30" s="291">
        <v>189</v>
      </c>
      <c r="AI30" s="291">
        <v>36.157400000000003</v>
      </c>
      <c r="AJ30" s="291">
        <v>39954.404000000002</v>
      </c>
      <c r="AK30" s="291">
        <v>128</v>
      </c>
      <c r="AL30" s="291">
        <v>4.8571999999999997</v>
      </c>
      <c r="AM30" s="291">
        <v>5356.3190000000004</v>
      </c>
      <c r="AN30" s="291">
        <v>309</v>
      </c>
      <c r="AO30" s="291">
        <v>43.219499999999996</v>
      </c>
      <c r="AP30" s="291">
        <v>44271.114999999998</v>
      </c>
      <c r="AQ30" s="107">
        <f t="shared" si="1"/>
        <v>1016</v>
      </c>
      <c r="AR30" s="107">
        <f t="shared" si="1"/>
        <v>99.557199999999995</v>
      </c>
      <c r="AS30" s="107">
        <f t="shared" si="1"/>
        <v>111501.93227009947</v>
      </c>
      <c r="AT30" s="32" t="s">
        <v>23</v>
      </c>
      <c r="AU30" s="327" t="s">
        <v>41</v>
      </c>
      <c r="AV30" s="28"/>
      <c r="AW30" s="12"/>
    </row>
    <row r="31" spans="1:49" ht="24" customHeight="1">
      <c r="A31" s="26"/>
      <c r="B31" s="326"/>
      <c r="C31" s="100" t="s">
        <v>24</v>
      </c>
      <c r="D31" s="79" t="s">
        <v>64</v>
      </c>
      <c r="E31" s="79" t="s">
        <v>64</v>
      </c>
      <c r="F31" s="79" t="s">
        <v>64</v>
      </c>
      <c r="G31" s="79"/>
      <c r="H31" s="79"/>
      <c r="I31" s="79"/>
      <c r="J31" s="114">
        <v>0</v>
      </c>
      <c r="K31" s="114">
        <v>0</v>
      </c>
      <c r="L31" s="114">
        <v>0</v>
      </c>
      <c r="M31" s="77"/>
      <c r="N31" s="77"/>
      <c r="O31" s="255"/>
      <c r="P31" s="210"/>
      <c r="Q31" s="210"/>
      <c r="R31" s="210"/>
      <c r="S31" s="41"/>
      <c r="T31" s="41"/>
      <c r="U31" s="41"/>
      <c r="V31" s="114"/>
      <c r="W31" s="114"/>
      <c r="X31" s="114"/>
      <c r="Y31" s="210"/>
      <c r="Z31" s="210"/>
      <c r="AA31" s="108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45">
        <f t="shared" si="1"/>
        <v>0</v>
      </c>
      <c r="AR31" s="45">
        <f t="shared" si="1"/>
        <v>0</v>
      </c>
      <c r="AS31" s="45">
        <f t="shared" si="1"/>
        <v>0</v>
      </c>
      <c r="AT31" s="56" t="s">
        <v>24</v>
      </c>
      <c r="AU31" s="328"/>
      <c r="AV31" s="27"/>
      <c r="AW31" s="12"/>
    </row>
    <row r="32" spans="1:49" ht="24" customHeight="1">
      <c r="A32" s="48" t="s">
        <v>42</v>
      </c>
      <c r="B32" s="325" t="s">
        <v>43</v>
      </c>
      <c r="C32" s="101" t="s">
        <v>23</v>
      </c>
      <c r="D32" s="78" t="s">
        <v>64</v>
      </c>
      <c r="E32" s="78" t="s">
        <v>64</v>
      </c>
      <c r="F32" s="78" t="s">
        <v>64</v>
      </c>
      <c r="G32" s="78"/>
      <c r="H32" s="78"/>
      <c r="I32" s="78"/>
      <c r="J32" s="25">
        <v>0</v>
      </c>
      <c r="K32" s="25">
        <v>0</v>
      </c>
      <c r="L32" s="25">
        <v>0</v>
      </c>
      <c r="M32" s="76">
        <v>155</v>
      </c>
      <c r="N32" s="76">
        <v>209.58510000000001</v>
      </c>
      <c r="O32" s="254">
        <v>27551.471000000001</v>
      </c>
      <c r="P32" s="167">
        <v>191</v>
      </c>
      <c r="Q32" s="167">
        <v>1014.0785</v>
      </c>
      <c r="R32" s="167">
        <v>197104.38099999999</v>
      </c>
      <c r="S32" s="40"/>
      <c r="T32" s="40"/>
      <c r="U32" s="40"/>
      <c r="V32" s="25">
        <v>191</v>
      </c>
      <c r="W32" s="25">
        <v>1014.0785</v>
      </c>
      <c r="X32" s="25">
        <v>197104.38099999999</v>
      </c>
      <c r="Y32" s="167">
        <v>113</v>
      </c>
      <c r="Z32" s="167">
        <v>210.1985</v>
      </c>
      <c r="AA32" s="107">
        <v>36810.536999999997</v>
      </c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107">
        <f t="shared" si="1"/>
        <v>459</v>
      </c>
      <c r="AR32" s="107">
        <f t="shared" si="1"/>
        <v>1433.8620999999998</v>
      </c>
      <c r="AS32" s="107">
        <f t="shared" si="1"/>
        <v>261466.38899999997</v>
      </c>
      <c r="AT32" s="53" t="s">
        <v>23</v>
      </c>
      <c r="AU32" s="327" t="s">
        <v>43</v>
      </c>
      <c r="AV32" s="49" t="s">
        <v>42</v>
      </c>
      <c r="AW32" s="12"/>
    </row>
    <row r="33" spans="1:49" ht="24" customHeight="1">
      <c r="A33" s="48" t="s">
        <v>44</v>
      </c>
      <c r="B33" s="326"/>
      <c r="C33" s="100" t="s">
        <v>24</v>
      </c>
      <c r="D33" s="79" t="s">
        <v>64</v>
      </c>
      <c r="E33" s="79" t="s">
        <v>64</v>
      </c>
      <c r="F33" s="79" t="s">
        <v>64</v>
      </c>
      <c r="G33" s="79"/>
      <c r="H33" s="79"/>
      <c r="I33" s="79"/>
      <c r="J33" s="114">
        <v>0</v>
      </c>
      <c r="K33" s="114">
        <v>0</v>
      </c>
      <c r="L33" s="114">
        <v>0</v>
      </c>
      <c r="M33" s="77"/>
      <c r="N33" s="77"/>
      <c r="O33" s="255"/>
      <c r="P33" s="210"/>
      <c r="Q33" s="210"/>
      <c r="R33" s="210"/>
      <c r="S33" s="41"/>
      <c r="T33" s="41"/>
      <c r="U33" s="41"/>
      <c r="V33" s="114"/>
      <c r="W33" s="114"/>
      <c r="X33" s="114"/>
      <c r="Y33" s="210"/>
      <c r="Z33" s="210"/>
      <c r="AA33" s="108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45">
        <f t="shared" si="1"/>
        <v>0</v>
      </c>
      <c r="AR33" s="45">
        <f t="shared" si="1"/>
        <v>0</v>
      </c>
      <c r="AS33" s="45">
        <f t="shared" si="1"/>
        <v>0</v>
      </c>
      <c r="AT33" s="57" t="s">
        <v>24</v>
      </c>
      <c r="AU33" s="328"/>
      <c r="AV33" s="49" t="s">
        <v>44</v>
      </c>
      <c r="AW33" s="12"/>
    </row>
    <row r="34" spans="1:49" ht="24" customHeight="1">
      <c r="A34" s="48" t="s">
        <v>25</v>
      </c>
      <c r="B34" s="325" t="s">
        <v>45</v>
      </c>
      <c r="C34" s="101" t="s">
        <v>23</v>
      </c>
      <c r="D34" s="78" t="s">
        <v>64</v>
      </c>
      <c r="E34" s="78" t="s">
        <v>64</v>
      </c>
      <c r="F34" s="78" t="s">
        <v>64</v>
      </c>
      <c r="G34" s="78"/>
      <c r="H34" s="78"/>
      <c r="I34" s="78"/>
      <c r="J34" s="25">
        <v>0</v>
      </c>
      <c r="K34" s="25">
        <v>0</v>
      </c>
      <c r="L34" s="25">
        <v>0</v>
      </c>
      <c r="M34" s="76">
        <v>97</v>
      </c>
      <c r="N34" s="76">
        <v>77.149100000000004</v>
      </c>
      <c r="O34" s="254">
        <v>10057.523999999999</v>
      </c>
      <c r="P34" s="167"/>
      <c r="Q34" s="167"/>
      <c r="R34" s="167"/>
      <c r="S34" s="40"/>
      <c r="T34" s="40"/>
      <c r="U34" s="40"/>
      <c r="V34" s="25"/>
      <c r="W34" s="25"/>
      <c r="X34" s="25"/>
      <c r="Y34" s="167"/>
      <c r="Z34" s="167"/>
      <c r="AA34" s="107"/>
      <c r="AB34" s="291">
        <v>157</v>
      </c>
      <c r="AC34" s="291">
        <v>55.542099999999998</v>
      </c>
      <c r="AD34" s="291">
        <v>5706.6509999999998</v>
      </c>
      <c r="AE34" s="291"/>
      <c r="AF34" s="291"/>
      <c r="AG34" s="291"/>
      <c r="AH34" s="291">
        <v>6</v>
      </c>
      <c r="AI34" s="291">
        <v>0.66139999999999999</v>
      </c>
      <c r="AJ34" s="291">
        <v>293.78800000000001</v>
      </c>
      <c r="AK34" s="291"/>
      <c r="AL34" s="291"/>
      <c r="AM34" s="291"/>
      <c r="AN34" s="291">
        <v>1</v>
      </c>
      <c r="AO34" s="291">
        <v>5.5300000000000002E-2</v>
      </c>
      <c r="AP34" s="291">
        <v>29.753</v>
      </c>
      <c r="AQ34" s="107">
        <f t="shared" si="1"/>
        <v>261</v>
      </c>
      <c r="AR34" s="107">
        <f t="shared" si="1"/>
        <v>133.40789999999998</v>
      </c>
      <c r="AS34" s="107">
        <f t="shared" si="1"/>
        <v>16087.716</v>
      </c>
      <c r="AT34" s="62" t="s">
        <v>23</v>
      </c>
      <c r="AU34" s="327" t="s">
        <v>45</v>
      </c>
      <c r="AV34" s="49" t="s">
        <v>25</v>
      </c>
      <c r="AW34" s="12"/>
    </row>
    <row r="35" spans="1:49" ht="24" customHeight="1">
      <c r="A35" s="26" t="s">
        <v>27</v>
      </c>
      <c r="B35" s="326"/>
      <c r="C35" s="100" t="s">
        <v>24</v>
      </c>
      <c r="D35" s="79" t="s">
        <v>64</v>
      </c>
      <c r="E35" s="79" t="s">
        <v>64</v>
      </c>
      <c r="F35" s="79" t="s">
        <v>64</v>
      </c>
      <c r="G35" s="79"/>
      <c r="H35" s="79"/>
      <c r="I35" s="79"/>
      <c r="J35" s="114">
        <v>0</v>
      </c>
      <c r="K35" s="114">
        <v>0</v>
      </c>
      <c r="L35" s="114">
        <v>0</v>
      </c>
      <c r="M35" s="77"/>
      <c r="N35" s="77"/>
      <c r="O35" s="255"/>
      <c r="P35" s="210"/>
      <c r="Q35" s="210"/>
      <c r="R35" s="210"/>
      <c r="S35" s="41"/>
      <c r="T35" s="41"/>
      <c r="U35" s="41"/>
      <c r="V35" s="114"/>
      <c r="W35" s="114"/>
      <c r="X35" s="114"/>
      <c r="Y35" s="210"/>
      <c r="Z35" s="210"/>
      <c r="AA35" s="108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45">
        <f t="shared" si="1"/>
        <v>0</v>
      </c>
      <c r="AR35" s="45">
        <f t="shared" si="1"/>
        <v>0</v>
      </c>
      <c r="AS35" s="45">
        <f t="shared" si="1"/>
        <v>0</v>
      </c>
      <c r="AT35" s="22" t="s">
        <v>24</v>
      </c>
      <c r="AU35" s="328"/>
      <c r="AV35" s="27" t="s">
        <v>27</v>
      </c>
      <c r="AW35" s="12"/>
    </row>
    <row r="36" spans="1:49" ht="24" customHeight="1">
      <c r="A36" s="48" t="s">
        <v>46</v>
      </c>
      <c r="B36" s="325" t="s">
        <v>47</v>
      </c>
      <c r="C36" s="101" t="s">
        <v>23</v>
      </c>
      <c r="D36" s="78" t="s">
        <v>64</v>
      </c>
      <c r="E36" s="78" t="s">
        <v>64</v>
      </c>
      <c r="F36" s="78" t="s">
        <v>64</v>
      </c>
      <c r="G36" s="78"/>
      <c r="H36" s="78"/>
      <c r="I36" s="78"/>
      <c r="J36" s="25">
        <v>0</v>
      </c>
      <c r="K36" s="25">
        <v>0</v>
      </c>
      <c r="L36" s="25">
        <v>0</v>
      </c>
      <c r="M36" s="76"/>
      <c r="N36" s="76"/>
      <c r="O36" s="254"/>
      <c r="P36" s="167"/>
      <c r="Q36" s="167"/>
      <c r="R36" s="167"/>
      <c r="S36" s="40"/>
      <c r="T36" s="40"/>
      <c r="U36" s="40"/>
      <c r="V36" s="25"/>
      <c r="W36" s="25"/>
      <c r="X36" s="25"/>
      <c r="Y36" s="167"/>
      <c r="Z36" s="167"/>
      <c r="AA36" s="10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107">
        <f t="shared" si="1"/>
        <v>0</v>
      </c>
      <c r="AR36" s="107">
        <f t="shared" si="1"/>
        <v>0</v>
      </c>
      <c r="AS36" s="107">
        <f t="shared" si="1"/>
        <v>0</v>
      </c>
      <c r="AT36" s="32" t="s">
        <v>23</v>
      </c>
      <c r="AU36" s="327" t="s">
        <v>47</v>
      </c>
      <c r="AV36" s="49" t="s">
        <v>46</v>
      </c>
      <c r="AW36" s="12"/>
    </row>
    <row r="37" spans="1:49" ht="24" customHeight="1">
      <c r="A37" s="48" t="s">
        <v>25</v>
      </c>
      <c r="B37" s="326"/>
      <c r="C37" s="100" t="s">
        <v>24</v>
      </c>
      <c r="D37" s="79" t="s">
        <v>64</v>
      </c>
      <c r="E37" s="79" t="s">
        <v>64</v>
      </c>
      <c r="F37" s="79" t="s">
        <v>64</v>
      </c>
      <c r="G37" s="79"/>
      <c r="H37" s="79"/>
      <c r="I37" s="79"/>
      <c r="J37" s="114">
        <v>0</v>
      </c>
      <c r="K37" s="114">
        <v>0</v>
      </c>
      <c r="L37" s="114">
        <v>0</v>
      </c>
      <c r="M37" s="77"/>
      <c r="N37" s="77"/>
      <c r="O37" s="255"/>
      <c r="P37" s="210"/>
      <c r="Q37" s="210"/>
      <c r="R37" s="210"/>
      <c r="S37" s="41"/>
      <c r="T37" s="41"/>
      <c r="U37" s="41"/>
      <c r="V37" s="114"/>
      <c r="W37" s="114"/>
      <c r="X37" s="114"/>
      <c r="Y37" s="210"/>
      <c r="Z37" s="210"/>
      <c r="AA37" s="108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45">
        <f t="shared" si="1"/>
        <v>0</v>
      </c>
      <c r="AR37" s="45">
        <f t="shared" si="1"/>
        <v>0</v>
      </c>
      <c r="AS37" s="45">
        <f t="shared" si="1"/>
        <v>0</v>
      </c>
      <c r="AT37" s="61" t="s">
        <v>24</v>
      </c>
      <c r="AU37" s="328"/>
      <c r="AV37" s="49" t="s">
        <v>25</v>
      </c>
      <c r="AW37" s="12"/>
    </row>
    <row r="38" spans="1:49" ht="24" customHeight="1">
      <c r="A38" s="48" t="s">
        <v>27</v>
      </c>
      <c r="B38" s="325" t="s">
        <v>48</v>
      </c>
      <c r="C38" s="101" t="s">
        <v>23</v>
      </c>
      <c r="D38" s="78">
        <v>15</v>
      </c>
      <c r="E38" s="78">
        <v>0.51939999999999997</v>
      </c>
      <c r="F38" s="78">
        <v>262.48859919737055</v>
      </c>
      <c r="G38" s="78"/>
      <c r="H38" s="78"/>
      <c r="I38" s="78"/>
      <c r="J38" s="25">
        <v>15</v>
      </c>
      <c r="K38" s="25">
        <v>0.51939999999999997</v>
      </c>
      <c r="L38" s="25">
        <v>262.48859919737055</v>
      </c>
      <c r="M38" s="76"/>
      <c r="N38" s="76"/>
      <c r="O38" s="254"/>
      <c r="P38" s="167"/>
      <c r="Q38" s="167"/>
      <c r="R38" s="167"/>
      <c r="S38" s="40"/>
      <c r="T38" s="40"/>
      <c r="U38" s="40"/>
      <c r="V38" s="25"/>
      <c r="W38" s="25"/>
      <c r="X38" s="25"/>
      <c r="Y38" s="167"/>
      <c r="Z38" s="167"/>
      <c r="AA38" s="107"/>
      <c r="AB38" s="291">
        <v>24</v>
      </c>
      <c r="AC38" s="291">
        <v>0.90990000000000004</v>
      </c>
      <c r="AD38" s="291">
        <v>191.68600000000001</v>
      </c>
      <c r="AE38" s="291">
        <v>40</v>
      </c>
      <c r="AF38" s="291">
        <v>9.8310999999999993</v>
      </c>
      <c r="AG38" s="291">
        <v>4869.058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107">
        <f t="shared" si="1"/>
        <v>79</v>
      </c>
      <c r="AR38" s="107">
        <f t="shared" si="1"/>
        <v>11.260399999999999</v>
      </c>
      <c r="AS38" s="107">
        <f t="shared" si="1"/>
        <v>5323.2325991973703</v>
      </c>
      <c r="AT38" s="32" t="s">
        <v>23</v>
      </c>
      <c r="AU38" s="327" t="s">
        <v>48</v>
      </c>
      <c r="AV38" s="49" t="s">
        <v>27</v>
      </c>
      <c r="AW38" s="12"/>
    </row>
    <row r="39" spans="1:49" ht="24" customHeight="1">
      <c r="A39" s="26" t="s">
        <v>49</v>
      </c>
      <c r="B39" s="326"/>
      <c r="C39" s="100" t="s">
        <v>24</v>
      </c>
      <c r="D39" s="79" t="s">
        <v>64</v>
      </c>
      <c r="E39" s="79" t="s">
        <v>64</v>
      </c>
      <c r="F39" s="79" t="s">
        <v>64</v>
      </c>
      <c r="G39" s="79"/>
      <c r="H39" s="79"/>
      <c r="I39" s="79"/>
      <c r="J39" s="114">
        <v>0</v>
      </c>
      <c r="K39" s="114">
        <v>0</v>
      </c>
      <c r="L39" s="114">
        <v>0</v>
      </c>
      <c r="M39" s="77"/>
      <c r="N39" s="77"/>
      <c r="O39" s="255"/>
      <c r="P39" s="210"/>
      <c r="Q39" s="210"/>
      <c r="R39" s="210"/>
      <c r="S39" s="41"/>
      <c r="T39" s="41"/>
      <c r="U39" s="41"/>
      <c r="V39" s="114"/>
      <c r="W39" s="114"/>
      <c r="X39" s="114"/>
      <c r="Y39" s="210"/>
      <c r="Z39" s="210"/>
      <c r="AA39" s="108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45">
        <f t="shared" si="1"/>
        <v>0</v>
      </c>
      <c r="AR39" s="45">
        <f t="shared" si="1"/>
        <v>0</v>
      </c>
      <c r="AS39" s="45">
        <f t="shared" si="1"/>
        <v>0</v>
      </c>
      <c r="AT39" s="56" t="s">
        <v>24</v>
      </c>
      <c r="AU39" s="328"/>
      <c r="AV39" s="27" t="s">
        <v>49</v>
      </c>
      <c r="AW39" s="12"/>
    </row>
    <row r="40" spans="1:49" ht="24" customHeight="1">
      <c r="A40" s="48"/>
      <c r="B40" s="325" t="s">
        <v>50</v>
      </c>
      <c r="C40" s="101" t="s">
        <v>23</v>
      </c>
      <c r="D40" s="78" t="s">
        <v>64</v>
      </c>
      <c r="E40" s="78" t="s">
        <v>64</v>
      </c>
      <c r="F40" s="78" t="s">
        <v>64</v>
      </c>
      <c r="G40" s="78"/>
      <c r="H40" s="78"/>
      <c r="I40" s="78"/>
      <c r="J40" s="25">
        <v>0</v>
      </c>
      <c r="K40" s="25">
        <v>0</v>
      </c>
      <c r="L40" s="25">
        <v>0</v>
      </c>
      <c r="M40" s="76"/>
      <c r="N40" s="76"/>
      <c r="O40" s="254"/>
      <c r="P40" s="167"/>
      <c r="Q40" s="167"/>
      <c r="R40" s="167"/>
      <c r="S40" s="40"/>
      <c r="T40" s="40"/>
      <c r="U40" s="40"/>
      <c r="V40" s="25"/>
      <c r="W40" s="25"/>
      <c r="X40" s="25"/>
      <c r="Y40" s="167"/>
      <c r="Z40" s="167"/>
      <c r="AA40" s="107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107">
        <f t="shared" si="1"/>
        <v>0</v>
      </c>
      <c r="AR40" s="107">
        <f t="shared" si="1"/>
        <v>0</v>
      </c>
      <c r="AS40" s="107">
        <f t="shared" si="1"/>
        <v>0</v>
      </c>
      <c r="AT40" s="53" t="s">
        <v>23</v>
      </c>
      <c r="AU40" s="327" t="s">
        <v>50</v>
      </c>
      <c r="AV40" s="49"/>
      <c r="AW40" s="12"/>
    </row>
    <row r="41" spans="1:49" ht="24" customHeight="1">
      <c r="A41" s="48" t="s">
        <v>51</v>
      </c>
      <c r="B41" s="326"/>
      <c r="C41" s="100" t="s">
        <v>24</v>
      </c>
      <c r="D41" s="79" t="s">
        <v>64</v>
      </c>
      <c r="E41" s="79" t="s">
        <v>64</v>
      </c>
      <c r="F41" s="79" t="s">
        <v>64</v>
      </c>
      <c r="G41" s="79"/>
      <c r="H41" s="79"/>
      <c r="I41" s="79"/>
      <c r="J41" s="114">
        <v>0</v>
      </c>
      <c r="K41" s="114">
        <v>0</v>
      </c>
      <c r="L41" s="114">
        <v>0</v>
      </c>
      <c r="M41" s="77"/>
      <c r="N41" s="77"/>
      <c r="O41" s="255"/>
      <c r="P41" s="210"/>
      <c r="Q41" s="210"/>
      <c r="R41" s="210"/>
      <c r="S41" s="92"/>
      <c r="T41" s="41"/>
      <c r="U41" s="41"/>
      <c r="V41" s="114"/>
      <c r="W41" s="114"/>
      <c r="X41" s="114"/>
      <c r="Y41" s="210"/>
      <c r="Z41" s="210"/>
      <c r="AA41" s="108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45">
        <f t="shared" si="1"/>
        <v>0</v>
      </c>
      <c r="AR41" s="45">
        <f t="shared" si="1"/>
        <v>0</v>
      </c>
      <c r="AS41" s="45">
        <f t="shared" si="1"/>
        <v>0</v>
      </c>
      <c r="AT41" s="57" t="s">
        <v>24</v>
      </c>
      <c r="AU41" s="328"/>
      <c r="AV41" s="49" t="s">
        <v>51</v>
      </c>
      <c r="AW41" s="12"/>
    </row>
    <row r="42" spans="1:49" ht="24" customHeight="1">
      <c r="A42" s="48"/>
      <c r="B42" s="325" t="s">
        <v>52</v>
      </c>
      <c r="C42" s="101" t="s">
        <v>23</v>
      </c>
      <c r="D42" s="78" t="s">
        <v>64</v>
      </c>
      <c r="E42" s="78" t="s">
        <v>64</v>
      </c>
      <c r="F42" s="78" t="s">
        <v>64</v>
      </c>
      <c r="G42" s="78">
        <v>2</v>
      </c>
      <c r="H42" s="78">
        <v>15.2036</v>
      </c>
      <c r="I42" s="78">
        <v>8396.4950000000008</v>
      </c>
      <c r="J42" s="25">
        <v>2</v>
      </c>
      <c r="K42" s="25">
        <v>15.2036</v>
      </c>
      <c r="L42" s="25">
        <v>8396.4950000000008</v>
      </c>
      <c r="M42" s="76">
        <v>9</v>
      </c>
      <c r="N42" s="76">
        <v>318.44880000000001</v>
      </c>
      <c r="O42" s="254">
        <v>69040.066999999995</v>
      </c>
      <c r="P42" s="167"/>
      <c r="Q42" s="167"/>
      <c r="R42" s="167"/>
      <c r="S42" s="109"/>
      <c r="T42" s="40"/>
      <c r="U42" s="40"/>
      <c r="V42" s="25"/>
      <c r="W42" s="25"/>
      <c r="X42" s="25"/>
      <c r="Y42" s="167"/>
      <c r="Z42" s="167"/>
      <c r="AA42" s="107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107">
        <f t="shared" si="1"/>
        <v>11</v>
      </c>
      <c r="AR42" s="107">
        <f t="shared" si="1"/>
        <v>333.6524</v>
      </c>
      <c r="AS42" s="107">
        <f t="shared" si="1"/>
        <v>77436.561999999991</v>
      </c>
      <c r="AT42" s="32" t="s">
        <v>23</v>
      </c>
      <c r="AU42" s="327" t="s">
        <v>52</v>
      </c>
      <c r="AV42" s="49"/>
      <c r="AW42" s="12"/>
    </row>
    <row r="43" spans="1:49" ht="24" customHeight="1">
      <c r="A43" s="48" t="s">
        <v>53</v>
      </c>
      <c r="B43" s="326"/>
      <c r="C43" s="100" t="s">
        <v>24</v>
      </c>
      <c r="D43" s="79">
        <v>11</v>
      </c>
      <c r="E43" s="79">
        <v>74.706999999999994</v>
      </c>
      <c r="F43" s="79">
        <v>83225.469345515754</v>
      </c>
      <c r="G43" s="79">
        <v>17</v>
      </c>
      <c r="H43" s="79">
        <v>161.6318</v>
      </c>
      <c r="I43" s="79">
        <v>141995.28200000001</v>
      </c>
      <c r="J43" s="114">
        <v>28</v>
      </c>
      <c r="K43" s="114">
        <v>236.33879999999999</v>
      </c>
      <c r="L43" s="114">
        <v>225220.75134551578</v>
      </c>
      <c r="M43" s="77">
        <v>12</v>
      </c>
      <c r="N43" s="77">
        <v>163.0224</v>
      </c>
      <c r="O43" s="255">
        <v>29480.756000000001</v>
      </c>
      <c r="P43" s="210"/>
      <c r="Q43" s="210"/>
      <c r="R43" s="210"/>
      <c r="S43" s="41"/>
      <c r="T43" s="41"/>
      <c r="U43" s="41"/>
      <c r="V43" s="114"/>
      <c r="W43" s="114"/>
      <c r="X43" s="114"/>
      <c r="Y43" s="210"/>
      <c r="Z43" s="210"/>
      <c r="AA43" s="108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45">
        <f t="shared" si="1"/>
        <v>40</v>
      </c>
      <c r="AR43" s="45">
        <f t="shared" si="1"/>
        <v>399.3612</v>
      </c>
      <c r="AS43" s="45">
        <f t="shared" si="1"/>
        <v>254701.50734551577</v>
      </c>
      <c r="AT43" s="61" t="s">
        <v>24</v>
      </c>
      <c r="AU43" s="328"/>
      <c r="AV43" s="49" t="s">
        <v>53</v>
      </c>
      <c r="AW43" s="12"/>
    </row>
    <row r="44" spans="1:49" ht="24" customHeight="1">
      <c r="A44" s="48"/>
      <c r="B44" s="325" t="s">
        <v>54</v>
      </c>
      <c r="C44" s="101" t="s">
        <v>23</v>
      </c>
      <c r="D44" s="78" t="s">
        <v>64</v>
      </c>
      <c r="E44" s="78" t="s">
        <v>64</v>
      </c>
      <c r="F44" s="78" t="s">
        <v>64</v>
      </c>
      <c r="G44" s="78"/>
      <c r="H44" s="78"/>
      <c r="I44" s="78"/>
      <c r="J44" s="25">
        <v>0</v>
      </c>
      <c r="K44" s="25">
        <v>0</v>
      </c>
      <c r="L44" s="25">
        <v>0</v>
      </c>
      <c r="M44" s="76">
        <v>2</v>
      </c>
      <c r="N44" s="76">
        <v>6.0600000000000001E-2</v>
      </c>
      <c r="O44" s="254">
        <v>14.821</v>
      </c>
      <c r="P44" s="167"/>
      <c r="Q44" s="167"/>
      <c r="R44" s="167"/>
      <c r="S44" s="40"/>
      <c r="T44" s="40"/>
      <c r="U44" s="40"/>
      <c r="V44" s="25"/>
      <c r="W44" s="25"/>
      <c r="X44" s="25"/>
      <c r="Y44" s="167"/>
      <c r="Z44" s="167"/>
      <c r="AA44" s="107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107">
        <f t="shared" si="1"/>
        <v>2</v>
      </c>
      <c r="AR44" s="107">
        <f t="shared" si="1"/>
        <v>6.0600000000000001E-2</v>
      </c>
      <c r="AS44" s="107">
        <f t="shared" si="1"/>
        <v>14.821</v>
      </c>
      <c r="AT44" s="62" t="s">
        <v>23</v>
      </c>
      <c r="AU44" s="327" t="s">
        <v>54</v>
      </c>
      <c r="AV44" s="49"/>
      <c r="AW44" s="12"/>
    </row>
    <row r="45" spans="1:49" ht="24" customHeight="1">
      <c r="A45" s="48" t="s">
        <v>27</v>
      </c>
      <c r="B45" s="326"/>
      <c r="C45" s="100" t="s">
        <v>24</v>
      </c>
      <c r="D45" s="79" t="s">
        <v>64</v>
      </c>
      <c r="E45" s="79" t="s">
        <v>64</v>
      </c>
      <c r="F45" s="79" t="s">
        <v>64</v>
      </c>
      <c r="G45" s="79"/>
      <c r="H45" s="79"/>
      <c r="I45" s="79"/>
      <c r="J45" s="114">
        <v>0</v>
      </c>
      <c r="K45" s="114">
        <v>0</v>
      </c>
      <c r="L45" s="114">
        <v>0</v>
      </c>
      <c r="M45" s="77"/>
      <c r="N45" s="77"/>
      <c r="O45" s="255"/>
      <c r="P45" s="210"/>
      <c r="Q45" s="210"/>
      <c r="R45" s="210"/>
      <c r="S45" s="41"/>
      <c r="T45" s="41"/>
      <c r="U45" s="41"/>
      <c r="V45" s="114"/>
      <c r="W45" s="114"/>
      <c r="X45" s="114"/>
      <c r="Y45" s="210"/>
      <c r="Z45" s="210"/>
      <c r="AA45" s="108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45">
        <f t="shared" si="1"/>
        <v>0</v>
      </c>
      <c r="AR45" s="45">
        <f t="shared" si="1"/>
        <v>0</v>
      </c>
      <c r="AS45" s="45">
        <f t="shared" si="1"/>
        <v>0</v>
      </c>
      <c r="AT45" s="57" t="s">
        <v>24</v>
      </c>
      <c r="AU45" s="328"/>
      <c r="AV45" s="29" t="s">
        <v>27</v>
      </c>
      <c r="AW45" s="12"/>
    </row>
    <row r="46" spans="1:49" ht="24" customHeight="1">
      <c r="A46" s="48"/>
      <c r="B46" s="325" t="s">
        <v>55</v>
      </c>
      <c r="C46" s="101" t="s">
        <v>23</v>
      </c>
      <c r="D46" s="78" t="s">
        <v>64</v>
      </c>
      <c r="E46" s="78" t="s">
        <v>64</v>
      </c>
      <c r="F46" s="78" t="s">
        <v>64</v>
      </c>
      <c r="G46" s="78"/>
      <c r="H46" s="78"/>
      <c r="I46" s="78"/>
      <c r="J46" s="25">
        <v>0</v>
      </c>
      <c r="K46" s="25">
        <v>0</v>
      </c>
      <c r="L46" s="25">
        <v>0</v>
      </c>
      <c r="M46" s="76"/>
      <c r="N46" s="76"/>
      <c r="O46" s="254"/>
      <c r="P46" s="167"/>
      <c r="Q46" s="167"/>
      <c r="R46" s="167"/>
      <c r="S46" s="40"/>
      <c r="T46" s="40"/>
      <c r="U46" s="40"/>
      <c r="V46" s="25"/>
      <c r="W46" s="25"/>
      <c r="X46" s="25"/>
      <c r="Y46" s="167"/>
      <c r="Z46" s="167"/>
      <c r="AA46" s="107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107">
        <f t="shared" si="1"/>
        <v>0</v>
      </c>
      <c r="AR46" s="107">
        <f t="shared" si="1"/>
        <v>0</v>
      </c>
      <c r="AS46" s="107">
        <f t="shared" si="1"/>
        <v>0</v>
      </c>
      <c r="AT46" s="32" t="s">
        <v>23</v>
      </c>
      <c r="AU46" s="327" t="s">
        <v>55</v>
      </c>
      <c r="AV46" s="29"/>
      <c r="AW46" s="12"/>
    </row>
    <row r="47" spans="1:49" ht="24" customHeight="1">
      <c r="A47" s="26"/>
      <c r="B47" s="326"/>
      <c r="C47" s="100" t="s">
        <v>24</v>
      </c>
      <c r="D47" s="79" t="s">
        <v>64</v>
      </c>
      <c r="E47" s="79" t="s">
        <v>64</v>
      </c>
      <c r="F47" s="79" t="s">
        <v>64</v>
      </c>
      <c r="G47" s="79"/>
      <c r="H47" s="79"/>
      <c r="I47" s="79"/>
      <c r="J47" s="114">
        <v>0</v>
      </c>
      <c r="K47" s="114">
        <v>0</v>
      </c>
      <c r="L47" s="114">
        <v>0</v>
      </c>
      <c r="M47" s="77"/>
      <c r="N47" s="77"/>
      <c r="O47" s="255"/>
      <c r="P47" s="210"/>
      <c r="Q47" s="210"/>
      <c r="R47" s="210"/>
      <c r="S47" s="41"/>
      <c r="T47" s="41"/>
      <c r="U47" s="41"/>
      <c r="V47" s="114"/>
      <c r="W47" s="114"/>
      <c r="X47" s="114"/>
      <c r="Y47" s="210"/>
      <c r="Z47" s="210"/>
      <c r="AA47" s="108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45">
        <f t="shared" si="1"/>
        <v>0</v>
      </c>
      <c r="AR47" s="45">
        <f t="shared" si="1"/>
        <v>0</v>
      </c>
      <c r="AS47" s="45">
        <f t="shared" si="1"/>
        <v>0</v>
      </c>
      <c r="AT47" s="56" t="s">
        <v>24</v>
      </c>
      <c r="AU47" s="328"/>
      <c r="AV47" s="30"/>
      <c r="AW47" s="12"/>
    </row>
    <row r="48" spans="1:49" ht="24" customHeight="1">
      <c r="A48" s="48"/>
      <c r="B48" s="325" t="s">
        <v>56</v>
      </c>
      <c r="C48" s="101" t="s">
        <v>23</v>
      </c>
      <c r="D48" s="78" t="s">
        <v>64</v>
      </c>
      <c r="E48" s="78" t="s">
        <v>64</v>
      </c>
      <c r="F48" s="78" t="s">
        <v>64</v>
      </c>
      <c r="G48" s="78"/>
      <c r="H48" s="78"/>
      <c r="I48" s="78"/>
      <c r="J48" s="25">
        <v>0</v>
      </c>
      <c r="K48" s="25">
        <v>0</v>
      </c>
      <c r="L48" s="25">
        <v>0</v>
      </c>
      <c r="M48" s="76">
        <v>24</v>
      </c>
      <c r="N48" s="76">
        <v>1.6485000000000001</v>
      </c>
      <c r="O48" s="254">
        <v>1040.777</v>
      </c>
      <c r="P48" s="167">
        <v>14</v>
      </c>
      <c r="Q48" s="167">
        <v>1.1599999999999999</v>
      </c>
      <c r="R48" s="167">
        <v>734.83199999999999</v>
      </c>
      <c r="S48" s="110"/>
      <c r="T48" s="40"/>
      <c r="U48" s="40"/>
      <c r="V48" s="25">
        <v>14</v>
      </c>
      <c r="W48" s="25">
        <v>1.1599999999999999</v>
      </c>
      <c r="X48" s="25">
        <v>734.83199999999999</v>
      </c>
      <c r="Y48" s="167"/>
      <c r="Z48" s="167"/>
      <c r="AA48" s="107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107">
        <f t="shared" si="1"/>
        <v>38</v>
      </c>
      <c r="AR48" s="107">
        <f t="shared" si="1"/>
        <v>2.8085</v>
      </c>
      <c r="AS48" s="107">
        <f t="shared" si="1"/>
        <v>1775.6089999999999</v>
      </c>
      <c r="AT48" s="32" t="s">
        <v>23</v>
      </c>
      <c r="AU48" s="327" t="s">
        <v>56</v>
      </c>
      <c r="AV48" s="29"/>
      <c r="AW48" s="12"/>
    </row>
    <row r="49" spans="1:49" ht="24" customHeight="1">
      <c r="A49" s="48" t="s">
        <v>57</v>
      </c>
      <c r="B49" s="326"/>
      <c r="C49" s="100" t="s">
        <v>24</v>
      </c>
      <c r="D49" s="79" t="s">
        <v>64</v>
      </c>
      <c r="E49" s="79" t="s">
        <v>64</v>
      </c>
      <c r="F49" s="79" t="s">
        <v>64</v>
      </c>
      <c r="G49" s="79"/>
      <c r="H49" s="79"/>
      <c r="I49" s="79"/>
      <c r="J49" s="114">
        <v>0</v>
      </c>
      <c r="K49" s="114">
        <v>0</v>
      </c>
      <c r="L49" s="114">
        <v>0</v>
      </c>
      <c r="M49" s="77"/>
      <c r="N49" s="77"/>
      <c r="O49" s="255"/>
      <c r="P49" s="210"/>
      <c r="Q49" s="210"/>
      <c r="R49" s="210"/>
      <c r="S49" s="41"/>
      <c r="T49" s="41"/>
      <c r="U49" s="41"/>
      <c r="V49" s="114"/>
      <c r="W49" s="114"/>
      <c r="X49" s="114"/>
      <c r="Y49" s="210"/>
      <c r="Z49" s="210"/>
      <c r="AA49" s="108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45">
        <f t="shared" si="1"/>
        <v>0</v>
      </c>
      <c r="AR49" s="45">
        <f t="shared" si="1"/>
        <v>0</v>
      </c>
      <c r="AS49" s="45">
        <f t="shared" si="1"/>
        <v>0</v>
      </c>
      <c r="AT49" s="61" t="s">
        <v>24</v>
      </c>
      <c r="AU49" s="328"/>
      <c r="AV49" s="29" t="s">
        <v>57</v>
      </c>
      <c r="AW49" s="12"/>
    </row>
    <row r="50" spans="1:49" ht="24" customHeight="1">
      <c r="A50" s="48"/>
      <c r="B50" s="325" t="s">
        <v>58</v>
      </c>
      <c r="C50" s="101" t="s">
        <v>23</v>
      </c>
      <c r="D50" s="78" t="s">
        <v>64</v>
      </c>
      <c r="E50" s="78" t="s">
        <v>64</v>
      </c>
      <c r="F50" s="78" t="s">
        <v>64</v>
      </c>
      <c r="G50" s="78"/>
      <c r="H50" s="78"/>
      <c r="I50" s="78"/>
      <c r="J50" s="25">
        <v>0</v>
      </c>
      <c r="K50" s="25">
        <v>0</v>
      </c>
      <c r="L50" s="25">
        <v>0</v>
      </c>
      <c r="M50" s="76"/>
      <c r="N50" s="76"/>
      <c r="O50" s="254"/>
      <c r="P50" s="167"/>
      <c r="Q50" s="167"/>
      <c r="R50" s="167"/>
      <c r="S50" s="110"/>
      <c r="T50" s="40"/>
      <c r="U50" s="40"/>
      <c r="V50" s="25"/>
      <c r="W50" s="25"/>
      <c r="X50" s="25"/>
      <c r="Y50" s="167"/>
      <c r="Z50" s="167"/>
      <c r="AA50" s="107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107">
        <f t="shared" si="1"/>
        <v>0</v>
      </c>
      <c r="AR50" s="107">
        <f t="shared" si="1"/>
        <v>0</v>
      </c>
      <c r="AS50" s="107">
        <f t="shared" si="1"/>
        <v>0</v>
      </c>
      <c r="AT50" s="32" t="s">
        <v>23</v>
      </c>
      <c r="AU50" s="327" t="s">
        <v>58</v>
      </c>
      <c r="AV50" s="28"/>
      <c r="AW50" s="12"/>
    </row>
    <row r="51" spans="1:49" ht="24" customHeight="1">
      <c r="A51" s="48"/>
      <c r="B51" s="326"/>
      <c r="C51" s="100" t="s">
        <v>24</v>
      </c>
      <c r="D51" s="79">
        <v>1</v>
      </c>
      <c r="E51" s="79">
        <v>268.11</v>
      </c>
      <c r="F51" s="79">
        <v>83932.927663352515</v>
      </c>
      <c r="G51" s="79"/>
      <c r="H51" s="79"/>
      <c r="I51" s="79"/>
      <c r="J51" s="114">
        <v>1</v>
      </c>
      <c r="K51" s="114">
        <v>268.11</v>
      </c>
      <c r="L51" s="114">
        <v>83932.927663352515</v>
      </c>
      <c r="M51" s="77"/>
      <c r="N51" s="77"/>
      <c r="O51" s="255"/>
      <c r="P51" s="210"/>
      <c r="Q51" s="210"/>
      <c r="R51" s="210"/>
      <c r="S51" s="41"/>
      <c r="T51" s="41"/>
      <c r="U51" s="41"/>
      <c r="V51" s="114"/>
      <c r="W51" s="114"/>
      <c r="X51" s="114"/>
      <c r="Y51" s="210"/>
      <c r="Z51" s="210"/>
      <c r="AA51" s="108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45">
        <f t="shared" si="1"/>
        <v>1</v>
      </c>
      <c r="AR51" s="45">
        <f t="shared" si="1"/>
        <v>268.11</v>
      </c>
      <c r="AS51" s="45">
        <f t="shared" si="1"/>
        <v>83932.927663352515</v>
      </c>
      <c r="AT51" s="61" t="s">
        <v>24</v>
      </c>
      <c r="AU51" s="328"/>
      <c r="AV51" s="29"/>
      <c r="AW51" s="12"/>
    </row>
    <row r="52" spans="1:49" ht="24" customHeight="1">
      <c r="A52" s="48"/>
      <c r="B52" s="325" t="s">
        <v>59</v>
      </c>
      <c r="C52" s="101" t="s">
        <v>23</v>
      </c>
      <c r="D52" s="78" t="s">
        <v>64</v>
      </c>
      <c r="E52" s="78" t="s">
        <v>64</v>
      </c>
      <c r="F52" s="78" t="s">
        <v>64</v>
      </c>
      <c r="G52" s="78"/>
      <c r="H52" s="78"/>
      <c r="I52" s="78"/>
      <c r="J52" s="25">
        <v>0</v>
      </c>
      <c r="K52" s="25">
        <v>0</v>
      </c>
      <c r="L52" s="25">
        <v>0</v>
      </c>
      <c r="M52" s="76"/>
      <c r="N52" s="76"/>
      <c r="O52" s="254"/>
      <c r="P52" s="167"/>
      <c r="Q52" s="167"/>
      <c r="R52" s="167"/>
      <c r="S52" s="110"/>
      <c r="T52" s="40"/>
      <c r="U52" s="40"/>
      <c r="V52" s="25"/>
      <c r="W52" s="25"/>
      <c r="X52" s="25"/>
      <c r="Y52" s="167"/>
      <c r="Z52" s="167"/>
      <c r="AA52" s="107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107">
        <f t="shared" si="1"/>
        <v>0</v>
      </c>
      <c r="AR52" s="107">
        <f t="shared" si="1"/>
        <v>0</v>
      </c>
      <c r="AS52" s="107">
        <f t="shared" si="1"/>
        <v>0</v>
      </c>
      <c r="AT52" s="32" t="s">
        <v>23</v>
      </c>
      <c r="AU52" s="327" t="s">
        <v>59</v>
      </c>
      <c r="AV52" s="29"/>
      <c r="AW52" s="12"/>
    </row>
    <row r="53" spans="1:49" ht="24" customHeight="1">
      <c r="A53" s="48" t="s">
        <v>27</v>
      </c>
      <c r="B53" s="326"/>
      <c r="C53" s="100" t="s">
        <v>24</v>
      </c>
      <c r="D53" s="79" t="s">
        <v>64</v>
      </c>
      <c r="E53" s="79" t="s">
        <v>64</v>
      </c>
      <c r="F53" s="79" t="s">
        <v>64</v>
      </c>
      <c r="G53" s="79"/>
      <c r="H53" s="79"/>
      <c r="I53" s="79"/>
      <c r="J53" s="114">
        <v>0</v>
      </c>
      <c r="K53" s="114">
        <v>0</v>
      </c>
      <c r="L53" s="114">
        <v>0</v>
      </c>
      <c r="M53" s="77">
        <v>210</v>
      </c>
      <c r="N53" s="77">
        <v>3845.4</v>
      </c>
      <c r="O53" s="255">
        <v>1242645.7549999999</v>
      </c>
      <c r="P53" s="210"/>
      <c r="Q53" s="210"/>
      <c r="R53" s="210"/>
      <c r="S53" s="41"/>
      <c r="T53" s="41"/>
      <c r="U53" s="41"/>
      <c r="V53" s="114"/>
      <c r="W53" s="114"/>
      <c r="X53" s="114"/>
      <c r="Y53" s="210"/>
      <c r="Z53" s="210"/>
      <c r="AA53" s="108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45">
        <f t="shared" si="1"/>
        <v>210</v>
      </c>
      <c r="AR53" s="45">
        <f t="shared" si="1"/>
        <v>3845.4</v>
      </c>
      <c r="AS53" s="45">
        <f t="shared" si="1"/>
        <v>1242645.7549999999</v>
      </c>
      <c r="AT53" s="61" t="s">
        <v>24</v>
      </c>
      <c r="AU53" s="328"/>
      <c r="AV53" s="29" t="s">
        <v>27</v>
      </c>
      <c r="AW53" s="12"/>
    </row>
    <row r="54" spans="1:49" ht="24" customHeight="1">
      <c r="A54" s="48"/>
      <c r="B54" s="325" t="s">
        <v>60</v>
      </c>
      <c r="C54" s="101" t="s">
        <v>23</v>
      </c>
      <c r="D54" s="78" t="s">
        <v>64</v>
      </c>
      <c r="E54" s="78" t="s">
        <v>64</v>
      </c>
      <c r="F54" s="78" t="s">
        <v>64</v>
      </c>
      <c r="G54" s="78"/>
      <c r="H54" s="78"/>
      <c r="I54" s="78"/>
      <c r="J54" s="25">
        <v>0</v>
      </c>
      <c r="K54" s="25">
        <v>0</v>
      </c>
      <c r="L54" s="25">
        <v>0</v>
      </c>
      <c r="M54" s="76"/>
      <c r="N54" s="76"/>
      <c r="O54" s="254"/>
      <c r="P54" s="167"/>
      <c r="Q54" s="167"/>
      <c r="R54" s="167"/>
      <c r="S54" s="110"/>
      <c r="T54" s="40"/>
      <c r="U54" s="40"/>
      <c r="V54" s="25"/>
      <c r="W54" s="25"/>
      <c r="X54" s="25"/>
      <c r="Y54" s="167"/>
      <c r="Z54" s="167"/>
      <c r="AA54" s="107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>
        <v>10</v>
      </c>
      <c r="AL54" s="291">
        <v>0.15540000000000001</v>
      </c>
      <c r="AM54" s="291">
        <v>128.63999999999999</v>
      </c>
      <c r="AN54" s="291">
        <v>3</v>
      </c>
      <c r="AO54" s="291">
        <v>4.7E-2</v>
      </c>
      <c r="AP54" s="291">
        <v>74.248999999999995</v>
      </c>
      <c r="AQ54" s="107">
        <f t="shared" si="1"/>
        <v>13</v>
      </c>
      <c r="AR54" s="107">
        <f t="shared" si="1"/>
        <v>0.20240000000000002</v>
      </c>
      <c r="AS54" s="107">
        <f t="shared" si="1"/>
        <v>202.88899999999998</v>
      </c>
      <c r="AT54" s="62" t="s">
        <v>23</v>
      </c>
      <c r="AU54" s="327" t="s">
        <v>60</v>
      </c>
      <c r="AV54" s="49"/>
      <c r="AW54" s="12"/>
    </row>
    <row r="55" spans="1:49" ht="24" customHeight="1">
      <c r="A55" s="26"/>
      <c r="B55" s="326"/>
      <c r="C55" s="100" t="s">
        <v>24</v>
      </c>
      <c r="D55" s="79" t="s">
        <v>64</v>
      </c>
      <c r="E55" s="79" t="s">
        <v>64</v>
      </c>
      <c r="F55" s="79" t="s">
        <v>64</v>
      </c>
      <c r="G55" s="79"/>
      <c r="H55" s="79"/>
      <c r="I55" s="79"/>
      <c r="J55" s="114">
        <v>0</v>
      </c>
      <c r="K55" s="114">
        <v>0</v>
      </c>
      <c r="L55" s="114">
        <v>0</v>
      </c>
      <c r="M55" s="77"/>
      <c r="N55" s="77"/>
      <c r="O55" s="255"/>
      <c r="P55" s="210"/>
      <c r="Q55" s="210"/>
      <c r="R55" s="210"/>
      <c r="S55" s="41"/>
      <c r="T55" s="41"/>
      <c r="U55" s="41"/>
      <c r="V55" s="114"/>
      <c r="W55" s="114"/>
      <c r="X55" s="114"/>
      <c r="Y55" s="210"/>
      <c r="Z55" s="210"/>
      <c r="AA55" s="108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45">
        <f t="shared" si="1"/>
        <v>0</v>
      </c>
      <c r="AR55" s="45">
        <f t="shared" si="1"/>
        <v>0</v>
      </c>
      <c r="AS55" s="45">
        <f t="shared" si="1"/>
        <v>0</v>
      </c>
      <c r="AT55" s="22" t="s">
        <v>24</v>
      </c>
      <c r="AU55" s="328"/>
      <c r="AV55" s="27"/>
      <c r="AW55" s="12"/>
    </row>
    <row r="56" spans="1:49" ht="24" customHeight="1">
      <c r="A56" s="347" t="s">
        <v>61</v>
      </c>
      <c r="B56" s="327" t="s">
        <v>62</v>
      </c>
      <c r="C56" s="101" t="s">
        <v>23</v>
      </c>
      <c r="D56" s="78" t="s">
        <v>64</v>
      </c>
      <c r="E56" s="78" t="s">
        <v>64</v>
      </c>
      <c r="F56" s="78" t="s">
        <v>64</v>
      </c>
      <c r="G56" s="78"/>
      <c r="H56" s="78"/>
      <c r="I56" s="78"/>
      <c r="J56" s="25">
        <v>0</v>
      </c>
      <c r="K56" s="25">
        <v>0</v>
      </c>
      <c r="L56" s="25">
        <v>0</v>
      </c>
      <c r="M56" s="76">
        <v>119</v>
      </c>
      <c r="N56" s="76">
        <v>49.174900000000001</v>
      </c>
      <c r="O56" s="254">
        <v>47966.014999999999</v>
      </c>
      <c r="P56" s="167"/>
      <c r="Q56" s="167"/>
      <c r="R56" s="167"/>
      <c r="S56" s="110"/>
      <c r="T56" s="40"/>
      <c r="U56" s="40"/>
      <c r="V56" s="25"/>
      <c r="W56" s="25"/>
      <c r="X56" s="25"/>
      <c r="Y56" s="167"/>
      <c r="Z56" s="167"/>
      <c r="AA56" s="107"/>
      <c r="AB56" s="291">
        <v>2</v>
      </c>
      <c r="AC56" s="291">
        <v>7.17E-2</v>
      </c>
      <c r="AD56" s="291">
        <v>35.040999999999997</v>
      </c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107">
        <f t="shared" si="1"/>
        <v>121</v>
      </c>
      <c r="AR56" s="107">
        <f t="shared" si="1"/>
        <v>49.246600000000001</v>
      </c>
      <c r="AS56" s="107">
        <f t="shared" si="1"/>
        <v>48001.055999999997</v>
      </c>
      <c r="AT56" s="31" t="s">
        <v>23</v>
      </c>
      <c r="AU56" s="349" t="s">
        <v>61</v>
      </c>
      <c r="AV56" s="350" t="s">
        <v>64</v>
      </c>
      <c r="AW56" s="12"/>
    </row>
    <row r="57" spans="1:49" ht="24" customHeight="1">
      <c r="A57" s="348"/>
      <c r="B57" s="328"/>
      <c r="C57" s="100" t="s">
        <v>24</v>
      </c>
      <c r="D57" s="79" t="s">
        <v>64</v>
      </c>
      <c r="E57" s="79" t="s">
        <v>64</v>
      </c>
      <c r="F57" s="79" t="s">
        <v>64</v>
      </c>
      <c r="G57" s="79"/>
      <c r="H57" s="79"/>
      <c r="I57" s="79"/>
      <c r="J57" s="114">
        <v>0</v>
      </c>
      <c r="K57" s="114">
        <v>0</v>
      </c>
      <c r="L57" s="114">
        <v>0</v>
      </c>
      <c r="M57" s="77">
        <v>70</v>
      </c>
      <c r="N57" s="77">
        <v>32.451599999999999</v>
      </c>
      <c r="O57" s="255">
        <v>35580.625</v>
      </c>
      <c r="P57" s="210"/>
      <c r="Q57" s="210"/>
      <c r="R57" s="210"/>
      <c r="S57" s="41"/>
      <c r="T57" s="41"/>
      <c r="U57" s="41"/>
      <c r="V57" s="114"/>
      <c r="W57" s="114"/>
      <c r="X57" s="114"/>
      <c r="Y57" s="210"/>
      <c r="Z57" s="210"/>
      <c r="AA57" s="108"/>
      <c r="AB57" s="292"/>
      <c r="AC57" s="292"/>
      <c r="AD57" s="292"/>
      <c r="AE57" s="292"/>
      <c r="AF57" s="292"/>
      <c r="AG57" s="292"/>
      <c r="AH57" s="314"/>
      <c r="AI57" s="292"/>
      <c r="AJ57" s="292"/>
      <c r="AK57" s="292"/>
      <c r="AL57" s="292"/>
      <c r="AM57" s="292"/>
      <c r="AN57" s="292"/>
      <c r="AO57" s="292"/>
      <c r="AP57" s="292"/>
      <c r="AQ57" s="45">
        <f t="shared" si="1"/>
        <v>70</v>
      </c>
      <c r="AR57" s="45">
        <f t="shared" si="1"/>
        <v>32.451599999999999</v>
      </c>
      <c r="AS57" s="45">
        <f t="shared" si="1"/>
        <v>35580.625</v>
      </c>
      <c r="AT57" s="22" t="s">
        <v>24</v>
      </c>
      <c r="AU57" s="351"/>
      <c r="AV57" s="352"/>
      <c r="AW57" s="12"/>
    </row>
    <row r="58" spans="1:49" ht="24" customHeight="1">
      <c r="A58" s="7" t="s">
        <v>64</v>
      </c>
      <c r="C58" s="102" t="s">
        <v>23</v>
      </c>
      <c r="D58" s="80" t="s">
        <v>64</v>
      </c>
      <c r="E58" s="149" t="s">
        <v>64</v>
      </c>
      <c r="F58" s="80" t="s">
        <v>64</v>
      </c>
      <c r="G58" s="203"/>
      <c r="H58" s="198"/>
      <c r="I58" s="198"/>
      <c r="J58" s="25">
        <v>0</v>
      </c>
      <c r="K58" s="25">
        <v>0</v>
      </c>
      <c r="L58" s="25">
        <v>0</v>
      </c>
      <c r="M58" s="256">
        <v>922</v>
      </c>
      <c r="N58" s="257">
        <v>22.292200000000001</v>
      </c>
      <c r="O58" s="258">
        <v>20665.026000000002</v>
      </c>
      <c r="P58" s="213"/>
      <c r="Q58" s="213"/>
      <c r="R58" s="213"/>
      <c r="S58" s="51"/>
      <c r="T58" s="51"/>
      <c r="U58" s="42"/>
      <c r="V58" s="25"/>
      <c r="W58" s="25"/>
      <c r="X58" s="25"/>
      <c r="Y58" s="213">
        <v>135</v>
      </c>
      <c r="Z58" s="213">
        <v>20.095500000000001</v>
      </c>
      <c r="AA58" s="281">
        <v>8938.491</v>
      </c>
      <c r="AB58" s="293">
        <v>557</v>
      </c>
      <c r="AC58" s="293">
        <v>69.309600000000003</v>
      </c>
      <c r="AD58" s="293">
        <v>26588.53</v>
      </c>
      <c r="AE58" s="313">
        <v>13</v>
      </c>
      <c r="AF58" s="293">
        <v>1.3955</v>
      </c>
      <c r="AG58" s="293">
        <v>942.57</v>
      </c>
      <c r="AH58" s="315"/>
      <c r="AI58" s="297"/>
      <c r="AJ58" s="297"/>
      <c r="AK58" s="297">
        <v>58</v>
      </c>
      <c r="AL58" s="297">
        <v>1.8680000000000001</v>
      </c>
      <c r="AM58" s="297">
        <v>1466.749</v>
      </c>
      <c r="AN58" s="293">
        <v>22</v>
      </c>
      <c r="AO58" s="293">
        <v>2.5577000000000001</v>
      </c>
      <c r="AP58" s="293">
        <v>1609.395</v>
      </c>
      <c r="AQ58" s="107">
        <f t="shared" ref="AQ58:AS71" si="2">SUM(J58,M58,V58,Y58,AB58,AE58,AH58,AK58,AN58)</f>
        <v>1707</v>
      </c>
      <c r="AR58" s="107">
        <f t="shared" si="2"/>
        <v>117.5185</v>
      </c>
      <c r="AS58" s="107">
        <f t="shared" si="2"/>
        <v>60210.760999999999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41" t="s">
        <v>65</v>
      </c>
      <c r="B59" s="342"/>
      <c r="C59" s="103" t="s">
        <v>66</v>
      </c>
      <c r="D59" s="150" t="s">
        <v>64</v>
      </c>
      <c r="E59" s="78" t="s">
        <v>64</v>
      </c>
      <c r="F59" s="150" t="s">
        <v>64</v>
      </c>
      <c r="G59" s="145"/>
      <c r="H59" s="78"/>
      <c r="I59" s="158"/>
      <c r="J59" s="94">
        <v>0</v>
      </c>
      <c r="K59" s="94">
        <v>0</v>
      </c>
      <c r="L59" s="94">
        <v>0</v>
      </c>
      <c r="M59" s="205"/>
      <c r="N59" s="76"/>
      <c r="O59" s="259"/>
      <c r="P59" s="167"/>
      <c r="Q59" s="212"/>
      <c r="R59" s="167"/>
      <c r="S59" s="40"/>
      <c r="T59" s="40"/>
      <c r="U59" s="50"/>
      <c r="V59" s="94"/>
      <c r="W59" s="94"/>
      <c r="X59" s="94"/>
      <c r="Y59" s="167"/>
      <c r="Z59" s="212"/>
      <c r="AA59" s="107"/>
      <c r="AB59" s="291"/>
      <c r="AC59" s="291"/>
      <c r="AD59" s="291"/>
      <c r="AE59" s="302"/>
      <c r="AF59" s="291"/>
      <c r="AG59" s="291"/>
      <c r="AH59" s="302"/>
      <c r="AI59" s="291"/>
      <c r="AJ59" s="291"/>
      <c r="AK59" s="291"/>
      <c r="AL59" s="291"/>
      <c r="AM59" s="291"/>
      <c r="AN59" s="291"/>
      <c r="AO59" s="291"/>
      <c r="AP59" s="291"/>
      <c r="AQ59" s="107">
        <f t="shared" si="2"/>
        <v>0</v>
      </c>
      <c r="AR59" s="107">
        <f t="shared" si="2"/>
        <v>0</v>
      </c>
      <c r="AS59" s="107">
        <f t="shared" si="2"/>
        <v>0</v>
      </c>
      <c r="AT59" s="54" t="s">
        <v>66</v>
      </c>
      <c r="AU59" s="343" t="s">
        <v>65</v>
      </c>
      <c r="AV59" s="344"/>
      <c r="AW59" s="12"/>
    </row>
    <row r="60" spans="1:49" ht="24" customHeight="1">
      <c r="A60" s="15"/>
      <c r="B60" s="16"/>
      <c r="C60" s="100" t="s">
        <v>24</v>
      </c>
      <c r="D60" s="79" t="s">
        <v>64</v>
      </c>
      <c r="E60" s="79" t="s">
        <v>64</v>
      </c>
      <c r="F60" s="79" t="s">
        <v>64</v>
      </c>
      <c r="G60" s="146"/>
      <c r="H60" s="79"/>
      <c r="I60" s="159"/>
      <c r="J60" s="111">
        <v>0</v>
      </c>
      <c r="K60" s="111">
        <v>0</v>
      </c>
      <c r="L60" s="111">
        <v>0</v>
      </c>
      <c r="M60" s="260">
        <v>138</v>
      </c>
      <c r="N60" s="77">
        <v>4.9153000000000002</v>
      </c>
      <c r="O60" s="261">
        <v>4143.098</v>
      </c>
      <c r="P60" s="210"/>
      <c r="Q60" s="210"/>
      <c r="R60" s="210"/>
      <c r="S60" s="41"/>
      <c r="T60" s="41"/>
      <c r="U60" s="41"/>
      <c r="V60" s="111"/>
      <c r="W60" s="111"/>
      <c r="X60" s="111"/>
      <c r="Y60" s="210"/>
      <c r="Z60" s="210"/>
      <c r="AA60" s="108"/>
      <c r="AB60" s="292"/>
      <c r="AC60" s="292"/>
      <c r="AD60" s="292"/>
      <c r="AE60" s="314"/>
      <c r="AF60" s="292"/>
      <c r="AG60" s="292"/>
      <c r="AH60" s="314"/>
      <c r="AI60" s="292"/>
      <c r="AJ60" s="292"/>
      <c r="AK60" s="292"/>
      <c r="AL60" s="292"/>
      <c r="AM60" s="292"/>
      <c r="AN60" s="292"/>
      <c r="AO60" s="292"/>
      <c r="AP60" s="292"/>
      <c r="AQ60" s="45">
        <f t="shared" si="2"/>
        <v>138</v>
      </c>
      <c r="AR60" s="45">
        <f t="shared" si="2"/>
        <v>4.9153000000000002</v>
      </c>
      <c r="AS60" s="45">
        <f t="shared" si="2"/>
        <v>4143.098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4" t="s">
        <v>23</v>
      </c>
      <c r="D61" s="149">
        <v>35</v>
      </c>
      <c r="E61" s="80">
        <v>78.980500000000006</v>
      </c>
      <c r="F61" s="80">
        <v>60767.469894187125</v>
      </c>
      <c r="G61" s="204">
        <v>60</v>
      </c>
      <c r="H61" s="149">
        <v>151.4057</v>
      </c>
      <c r="I61" s="157">
        <v>116494.47499999999</v>
      </c>
      <c r="J61" s="25">
        <v>95</v>
      </c>
      <c r="K61" s="25">
        <v>230.3862</v>
      </c>
      <c r="L61" s="25">
        <v>177261.94489418712</v>
      </c>
      <c r="M61" s="262">
        <v>1375</v>
      </c>
      <c r="N61" s="263">
        <v>1379.2002</v>
      </c>
      <c r="O61" s="258">
        <v>467360.95</v>
      </c>
      <c r="P61" s="171">
        <v>367</v>
      </c>
      <c r="Q61" s="171">
        <v>1612.5261</v>
      </c>
      <c r="R61" s="171">
        <v>400615.74299999996</v>
      </c>
      <c r="S61" s="52"/>
      <c r="T61" s="52"/>
      <c r="U61" s="52"/>
      <c r="V61" s="25">
        <v>367</v>
      </c>
      <c r="W61" s="25">
        <v>1612.5261</v>
      </c>
      <c r="X61" s="25">
        <v>400615.74299999996</v>
      </c>
      <c r="Y61" s="213">
        <v>262</v>
      </c>
      <c r="Z61" s="213">
        <v>290.97680000000003</v>
      </c>
      <c r="AA61" s="281">
        <v>63440.135999999999</v>
      </c>
      <c r="AB61" s="293">
        <v>1041</v>
      </c>
      <c r="AC61" s="293">
        <v>129.84540000000001</v>
      </c>
      <c r="AD61" s="293">
        <v>37461.006999999998</v>
      </c>
      <c r="AE61" s="297">
        <f t="shared" ref="AE61:AG61" si="3">SUM(AE6,AE8,AE10,AE12,AE14,AE16,AE18,AE20,AE22,AE24,AE26,AE28,AE30,AE32,AE34,AE36,AE38,AE40,AE42,AE44,AE46,AE48,AE50,AE52,AE54,AE56,AE58,)</f>
        <v>53</v>
      </c>
      <c r="AF61" s="297">
        <f t="shared" si="3"/>
        <v>11.226599999999999</v>
      </c>
      <c r="AG61" s="297">
        <f t="shared" si="3"/>
        <v>5811.6279999999997</v>
      </c>
      <c r="AH61" s="293">
        <f t="shared" ref="AH61:AP61" si="4">SUM(AH6,AH8,AH10,AH12,AH14,AH16,AH18,AH20,AH22,AH24,AH26,AH28,AH30,AH32,AH34,AH36,AH38,AH40,AH42,AH44,AH46,AH48,AH50,AH52,AH54,AH56,AH58,)</f>
        <v>240</v>
      </c>
      <c r="AI61" s="293">
        <f t="shared" si="4"/>
        <v>65.260300000000001</v>
      </c>
      <c r="AJ61" s="293">
        <f t="shared" si="4"/>
        <v>56120.551000000007</v>
      </c>
      <c r="AK61" s="297">
        <f t="shared" si="4"/>
        <v>196</v>
      </c>
      <c r="AL61" s="297">
        <f t="shared" si="4"/>
        <v>6.8806000000000003</v>
      </c>
      <c r="AM61" s="297">
        <f t="shared" si="4"/>
        <v>6951.7080000000005</v>
      </c>
      <c r="AN61" s="293">
        <f t="shared" si="4"/>
        <v>335</v>
      </c>
      <c r="AO61" s="293">
        <f t="shared" si="4"/>
        <v>45.879499999999993</v>
      </c>
      <c r="AP61" s="293">
        <f t="shared" si="4"/>
        <v>45984.511999999995</v>
      </c>
      <c r="AQ61" s="107">
        <f t="shared" si="2"/>
        <v>3964</v>
      </c>
      <c r="AR61" s="107">
        <f t="shared" si="2"/>
        <v>3772.1817000000001</v>
      </c>
      <c r="AS61" s="107">
        <f t="shared" si="2"/>
        <v>1261008.1798941873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45" t="s">
        <v>67</v>
      </c>
      <c r="B62" s="346" t="s">
        <v>68</v>
      </c>
      <c r="C62" s="101" t="s">
        <v>66</v>
      </c>
      <c r="D62" s="78" t="s">
        <v>64</v>
      </c>
      <c r="E62" s="150" t="s">
        <v>64</v>
      </c>
      <c r="F62" s="150" t="s">
        <v>64</v>
      </c>
      <c r="G62" s="145"/>
      <c r="H62" s="78"/>
      <c r="I62" s="158"/>
      <c r="J62" s="94"/>
      <c r="K62" s="94"/>
      <c r="L62" s="94"/>
      <c r="M62" s="205"/>
      <c r="N62" s="76"/>
      <c r="O62" s="259"/>
      <c r="P62" s="20"/>
      <c r="Q62" s="20"/>
      <c r="R62" s="20"/>
      <c r="S62" s="43"/>
      <c r="T62" s="43"/>
      <c r="U62" s="43"/>
      <c r="V62" s="94"/>
      <c r="W62" s="94"/>
      <c r="X62" s="94"/>
      <c r="Y62" s="167"/>
      <c r="Z62" s="167"/>
      <c r="AA62" s="107"/>
      <c r="AB62" s="291"/>
      <c r="AC62" s="291"/>
      <c r="AD62" s="291"/>
      <c r="AE62" s="302"/>
      <c r="AF62" s="291"/>
      <c r="AG62" s="291"/>
      <c r="AH62" s="302"/>
      <c r="AI62" s="291"/>
      <c r="AJ62" s="291"/>
      <c r="AK62" s="291"/>
      <c r="AL62" s="291"/>
      <c r="AM62" s="291"/>
      <c r="AN62" s="291"/>
      <c r="AO62" s="291"/>
      <c r="AP62" s="291"/>
      <c r="AQ62" s="107">
        <f t="shared" si="2"/>
        <v>0</v>
      </c>
      <c r="AR62" s="107">
        <f t="shared" si="2"/>
        <v>0</v>
      </c>
      <c r="AS62" s="107">
        <f t="shared" si="2"/>
        <v>0</v>
      </c>
      <c r="AT62" s="55" t="s">
        <v>66</v>
      </c>
      <c r="AU62" s="343" t="s">
        <v>67</v>
      </c>
      <c r="AV62" s="344"/>
      <c r="AW62" s="12"/>
    </row>
    <row r="63" spans="1:49" ht="24" customHeight="1">
      <c r="A63" s="15"/>
      <c r="B63" s="16"/>
      <c r="C63" s="100" t="s">
        <v>24</v>
      </c>
      <c r="D63" s="79">
        <v>20</v>
      </c>
      <c r="E63" s="79">
        <v>627.90300000000002</v>
      </c>
      <c r="F63" s="79">
        <v>509444.90196223528</v>
      </c>
      <c r="G63" s="146">
        <v>20</v>
      </c>
      <c r="H63" s="79">
        <v>341.25080000000003</v>
      </c>
      <c r="I63" s="159">
        <v>307205.99300000002</v>
      </c>
      <c r="J63" s="111">
        <v>40</v>
      </c>
      <c r="K63" s="111">
        <v>969.15380000000005</v>
      </c>
      <c r="L63" s="111">
        <v>816650.89496223535</v>
      </c>
      <c r="M63" s="260">
        <v>502</v>
      </c>
      <c r="N63" s="77">
        <v>5928.2385999999997</v>
      </c>
      <c r="O63" s="261">
        <v>2086652.953</v>
      </c>
      <c r="P63" s="23">
        <v>17</v>
      </c>
      <c r="Q63" s="23">
        <v>664.68799999999999</v>
      </c>
      <c r="R63" s="23">
        <v>207477.96400000001</v>
      </c>
      <c r="S63" s="44"/>
      <c r="T63" s="44"/>
      <c r="U63" s="44"/>
      <c r="V63" s="111">
        <v>17</v>
      </c>
      <c r="W63" s="111">
        <v>664.68799999999999</v>
      </c>
      <c r="X63" s="111">
        <v>207477.96400000001</v>
      </c>
      <c r="Y63" s="210">
        <v>1</v>
      </c>
      <c r="Z63" s="210">
        <v>24.510999999999999</v>
      </c>
      <c r="AA63" s="108">
        <v>7538.0379999999996</v>
      </c>
      <c r="AB63" s="292"/>
      <c r="AC63" s="292"/>
      <c r="AD63" s="292"/>
      <c r="AE63" s="314">
        <f t="shared" ref="AE63:AG63" si="5">SUM(AE7,AE9,AE11,AE13,AE15,AE17,AE19,AE21,AE23,AE25,AE27,AE29,AE31,AE33,AE35,AE37,AE39,AE41,AE43,AE45,AE47,AE49,AE51,AE53,AE55,AE57,AE60,)</f>
        <v>0</v>
      </c>
      <c r="AF63" s="292">
        <f t="shared" si="5"/>
        <v>0</v>
      </c>
      <c r="AG63" s="292">
        <f t="shared" si="5"/>
        <v>0</v>
      </c>
      <c r="AH63" s="314">
        <f t="shared" ref="AH63:AP63" si="6">SUM(AH7,AH9,AH11,AH13,AH15,AH17,AH19,AH21,AH23,AH25,AH27,AH29,AH31,AH33,AH35,AH37,AH39,AH41,AH43,AH45,AH47,AH49,AH51,AH53,AH55,AH57,AH60,)</f>
        <v>0</v>
      </c>
      <c r="AI63" s="292">
        <f t="shared" si="6"/>
        <v>0</v>
      </c>
      <c r="AJ63" s="292">
        <f t="shared" si="6"/>
        <v>0</v>
      </c>
      <c r="AK63" s="292">
        <f t="shared" si="6"/>
        <v>0</v>
      </c>
      <c r="AL63" s="292">
        <f t="shared" si="6"/>
        <v>0</v>
      </c>
      <c r="AM63" s="292">
        <f t="shared" si="6"/>
        <v>0</v>
      </c>
      <c r="AN63" s="292">
        <f t="shared" si="6"/>
        <v>0</v>
      </c>
      <c r="AO63" s="292">
        <f t="shared" si="6"/>
        <v>0</v>
      </c>
      <c r="AP63" s="292">
        <f t="shared" si="6"/>
        <v>0</v>
      </c>
      <c r="AQ63" s="45">
        <f t="shared" si="2"/>
        <v>560</v>
      </c>
      <c r="AR63" s="45">
        <f t="shared" si="2"/>
        <v>7586.5914000000002</v>
      </c>
      <c r="AS63" s="45">
        <f t="shared" si="2"/>
        <v>3118319.8499622354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325" t="s">
        <v>70</v>
      </c>
      <c r="C64" s="101" t="s">
        <v>23</v>
      </c>
      <c r="D64" s="78" t="s">
        <v>64</v>
      </c>
      <c r="E64" s="78" t="s">
        <v>64</v>
      </c>
      <c r="F64" s="78" t="s">
        <v>64</v>
      </c>
      <c r="G64" s="78">
        <v>166</v>
      </c>
      <c r="H64" s="78">
        <v>340.78433999999999</v>
      </c>
      <c r="I64" s="158">
        <v>147013.91</v>
      </c>
      <c r="J64" s="25">
        <v>166</v>
      </c>
      <c r="K64" s="25">
        <v>340.78433999999999</v>
      </c>
      <c r="L64" s="25">
        <v>147013.91</v>
      </c>
      <c r="M64" s="76">
        <v>348</v>
      </c>
      <c r="N64" s="76">
        <v>43.810899999999997</v>
      </c>
      <c r="O64" s="259">
        <v>57320.04</v>
      </c>
      <c r="P64" s="20">
        <v>2905</v>
      </c>
      <c r="Q64" s="20">
        <v>221.28870000000001</v>
      </c>
      <c r="R64" s="20">
        <v>148479.03400000001</v>
      </c>
      <c r="S64" s="110"/>
      <c r="T64" s="40"/>
      <c r="U64" s="40"/>
      <c r="V64" s="25">
        <v>2905</v>
      </c>
      <c r="W64" s="25">
        <v>221.28870000000001</v>
      </c>
      <c r="X64" s="25">
        <v>148479.03400000001</v>
      </c>
      <c r="Y64" s="167">
        <v>30</v>
      </c>
      <c r="Z64" s="167">
        <v>214.93</v>
      </c>
      <c r="AA64" s="107">
        <v>15369.919</v>
      </c>
      <c r="AB64" s="291"/>
      <c r="AC64" s="291"/>
      <c r="AD64" s="291"/>
      <c r="AE64" s="302"/>
      <c r="AF64" s="291"/>
      <c r="AG64" s="291"/>
      <c r="AH64" s="302"/>
      <c r="AI64" s="291"/>
      <c r="AJ64" s="291"/>
      <c r="AK64" s="291"/>
      <c r="AL64" s="291"/>
      <c r="AM64" s="291"/>
      <c r="AN64" s="291"/>
      <c r="AO64" s="291"/>
      <c r="AP64" s="291"/>
      <c r="AQ64" s="107">
        <f t="shared" si="2"/>
        <v>3449</v>
      </c>
      <c r="AR64" s="107">
        <f t="shared" si="2"/>
        <v>820.81394</v>
      </c>
      <c r="AS64" s="107">
        <f t="shared" si="2"/>
        <v>368182.90300000005</v>
      </c>
      <c r="AT64" s="32" t="s">
        <v>23</v>
      </c>
      <c r="AU64" s="327" t="s">
        <v>70</v>
      </c>
      <c r="AV64" s="35" t="s">
        <v>69</v>
      </c>
      <c r="AW64" s="12"/>
    </row>
    <row r="65" spans="1:49" ht="24" customHeight="1">
      <c r="A65" s="48"/>
      <c r="B65" s="326"/>
      <c r="C65" s="100" t="s">
        <v>24</v>
      </c>
      <c r="D65" s="79">
        <v>240</v>
      </c>
      <c r="E65" s="79">
        <v>17.540600000000001</v>
      </c>
      <c r="F65" s="79">
        <v>18452.140143577621</v>
      </c>
      <c r="G65" s="79">
        <v>24</v>
      </c>
      <c r="H65" s="79">
        <v>1.8473999999999999</v>
      </c>
      <c r="I65" s="79">
        <v>2169.1689999999999</v>
      </c>
      <c r="J65" s="114">
        <v>264</v>
      </c>
      <c r="K65" s="114">
        <v>19.388000000000002</v>
      </c>
      <c r="L65" s="114">
        <v>20621.309143577622</v>
      </c>
      <c r="M65" s="77">
        <v>14</v>
      </c>
      <c r="N65" s="77">
        <v>0.32890000000000003</v>
      </c>
      <c r="O65" s="255">
        <v>387.85899999999998</v>
      </c>
      <c r="P65" s="23">
        <v>6</v>
      </c>
      <c r="Q65" s="23">
        <v>17.738900000000001</v>
      </c>
      <c r="R65" s="23">
        <v>7756.4870000000001</v>
      </c>
      <c r="S65" s="41"/>
      <c r="T65" s="41"/>
      <c r="U65" s="41"/>
      <c r="V65" s="114">
        <v>6</v>
      </c>
      <c r="W65" s="114">
        <v>17.738900000000001</v>
      </c>
      <c r="X65" s="114">
        <v>7756.4870000000001</v>
      </c>
      <c r="Y65" s="210"/>
      <c r="Z65" s="210"/>
      <c r="AA65" s="108"/>
      <c r="AB65" s="292"/>
      <c r="AC65" s="292"/>
      <c r="AD65" s="292"/>
      <c r="AE65" s="314"/>
      <c r="AF65" s="292"/>
      <c r="AG65" s="292"/>
      <c r="AH65" s="314"/>
      <c r="AI65" s="292"/>
      <c r="AJ65" s="292"/>
      <c r="AK65" s="292"/>
      <c r="AL65" s="292"/>
      <c r="AM65" s="292"/>
      <c r="AN65" s="292"/>
      <c r="AO65" s="292"/>
      <c r="AP65" s="292"/>
      <c r="AQ65" s="45">
        <f t="shared" si="2"/>
        <v>284</v>
      </c>
      <c r="AR65" s="45">
        <f t="shared" si="2"/>
        <v>37.455800000000004</v>
      </c>
      <c r="AS65" s="45">
        <f t="shared" si="2"/>
        <v>28765.655143577624</v>
      </c>
      <c r="AT65" s="61" t="s">
        <v>24</v>
      </c>
      <c r="AU65" s="328"/>
      <c r="AV65" s="49"/>
      <c r="AW65" s="12"/>
    </row>
    <row r="66" spans="1:49" ht="24" customHeight="1">
      <c r="A66" s="48" t="s">
        <v>71</v>
      </c>
      <c r="B66" s="325" t="s">
        <v>72</v>
      </c>
      <c r="C66" s="101" t="s">
        <v>23</v>
      </c>
      <c r="D66" s="78" t="s">
        <v>64</v>
      </c>
      <c r="E66" s="78" t="s">
        <v>64</v>
      </c>
      <c r="F66" s="78" t="s">
        <v>64</v>
      </c>
      <c r="G66" s="78"/>
      <c r="H66" s="78"/>
      <c r="I66" s="78"/>
      <c r="J66" s="25">
        <v>0</v>
      </c>
      <c r="K66" s="25">
        <v>0</v>
      </c>
      <c r="L66" s="25">
        <v>0</v>
      </c>
      <c r="M66" s="76"/>
      <c r="N66" s="76"/>
      <c r="O66" s="254"/>
      <c r="P66" s="20"/>
      <c r="Q66" s="20"/>
      <c r="R66" s="20"/>
      <c r="S66" s="110"/>
      <c r="T66" s="40"/>
      <c r="U66" s="40"/>
      <c r="V66" s="25"/>
      <c r="W66" s="25"/>
      <c r="X66" s="25"/>
      <c r="Y66" s="167"/>
      <c r="Z66" s="167"/>
      <c r="AA66" s="107"/>
      <c r="AB66" s="291"/>
      <c r="AC66" s="291"/>
      <c r="AD66" s="291"/>
      <c r="AE66" s="302"/>
      <c r="AF66" s="291"/>
      <c r="AG66" s="291"/>
      <c r="AH66" s="302"/>
      <c r="AI66" s="291"/>
      <c r="AJ66" s="291"/>
      <c r="AK66" s="291"/>
      <c r="AL66" s="291"/>
      <c r="AM66" s="291"/>
      <c r="AN66" s="291"/>
      <c r="AO66" s="291"/>
      <c r="AP66" s="291"/>
      <c r="AQ66" s="107">
        <f t="shared" si="2"/>
        <v>0</v>
      </c>
      <c r="AR66" s="107">
        <f t="shared" si="2"/>
        <v>0</v>
      </c>
      <c r="AS66" s="107">
        <f t="shared" si="2"/>
        <v>0</v>
      </c>
      <c r="AT66" s="32" t="s">
        <v>23</v>
      </c>
      <c r="AU66" s="327" t="s">
        <v>72</v>
      </c>
      <c r="AV66" s="49" t="s">
        <v>71</v>
      </c>
      <c r="AW66" s="12"/>
    </row>
    <row r="67" spans="1:49" ht="24" customHeight="1">
      <c r="A67" s="26" t="s">
        <v>49</v>
      </c>
      <c r="B67" s="326"/>
      <c r="C67" s="100" t="s">
        <v>24</v>
      </c>
      <c r="D67" s="79" t="s">
        <v>64</v>
      </c>
      <c r="E67" s="79" t="s">
        <v>64</v>
      </c>
      <c r="F67" s="79" t="s">
        <v>64</v>
      </c>
      <c r="G67" s="79"/>
      <c r="H67" s="79"/>
      <c r="I67" s="79"/>
      <c r="J67" s="114">
        <v>0</v>
      </c>
      <c r="K67" s="114">
        <v>0</v>
      </c>
      <c r="L67" s="114">
        <v>0</v>
      </c>
      <c r="M67" s="77"/>
      <c r="N67" s="77"/>
      <c r="O67" s="255"/>
      <c r="P67" s="23"/>
      <c r="Q67" s="23"/>
      <c r="R67" s="23"/>
      <c r="S67" s="41"/>
      <c r="T67" s="41"/>
      <c r="U67" s="41"/>
      <c r="V67" s="114"/>
      <c r="W67" s="114"/>
      <c r="X67" s="114"/>
      <c r="Y67" s="210"/>
      <c r="Z67" s="210"/>
      <c r="AA67" s="108"/>
      <c r="AB67" s="292"/>
      <c r="AC67" s="292"/>
      <c r="AD67" s="292"/>
      <c r="AE67" s="314"/>
      <c r="AF67" s="292"/>
      <c r="AG67" s="292"/>
      <c r="AH67" s="314"/>
      <c r="AI67" s="292"/>
      <c r="AJ67" s="292"/>
      <c r="AK67" s="292"/>
      <c r="AL67" s="292"/>
      <c r="AM67" s="292"/>
      <c r="AN67" s="292"/>
      <c r="AO67" s="292"/>
      <c r="AP67" s="292"/>
      <c r="AQ67" s="45">
        <f t="shared" si="2"/>
        <v>0</v>
      </c>
      <c r="AR67" s="45">
        <f t="shared" si="2"/>
        <v>0</v>
      </c>
      <c r="AS67" s="45">
        <f t="shared" si="2"/>
        <v>0</v>
      </c>
      <c r="AT67" s="22" t="s">
        <v>24</v>
      </c>
      <c r="AU67" s="328"/>
      <c r="AV67" s="27" t="s">
        <v>49</v>
      </c>
      <c r="AW67" s="12"/>
    </row>
    <row r="68" spans="1:49" ht="24" customHeight="1">
      <c r="A68" s="329" t="s">
        <v>73</v>
      </c>
      <c r="B68" s="330"/>
      <c r="C68" s="101" t="s">
        <v>23</v>
      </c>
      <c r="D68" s="20">
        <v>35</v>
      </c>
      <c r="E68" s="20">
        <v>78.980500000000006</v>
      </c>
      <c r="F68" s="25">
        <v>60767.469894187125</v>
      </c>
      <c r="G68" s="151">
        <v>226</v>
      </c>
      <c r="H68" s="20">
        <v>492.19003999999995</v>
      </c>
      <c r="I68" s="20">
        <v>263508.38500000001</v>
      </c>
      <c r="J68" s="25">
        <v>261</v>
      </c>
      <c r="K68" s="25">
        <v>571.17053999999996</v>
      </c>
      <c r="L68" s="25">
        <v>324275.85489418713</v>
      </c>
      <c r="M68" s="151">
        <v>1723</v>
      </c>
      <c r="N68" s="20">
        <v>1423.0110999999999</v>
      </c>
      <c r="O68" s="20">
        <v>524680.99</v>
      </c>
      <c r="P68" s="20">
        <v>3272</v>
      </c>
      <c r="Q68" s="20">
        <v>1833.8148000000001</v>
      </c>
      <c r="R68" s="20">
        <v>549094.777</v>
      </c>
      <c r="S68" s="25"/>
      <c r="T68" s="25"/>
      <c r="U68" s="25"/>
      <c r="V68" s="25">
        <v>3272</v>
      </c>
      <c r="W68" s="25">
        <v>1833.8148000000001</v>
      </c>
      <c r="X68" s="25">
        <v>549094.777</v>
      </c>
      <c r="Y68" s="167">
        <v>292</v>
      </c>
      <c r="Z68" s="167">
        <v>505.90680000000003</v>
      </c>
      <c r="AA68" s="107">
        <v>78810.054999999993</v>
      </c>
      <c r="AB68" s="291">
        <f t="shared" ref="AB68:AD68" si="7">SUM(AB61,AB64,AB66)</f>
        <v>1041</v>
      </c>
      <c r="AC68" s="291">
        <f t="shared" si="7"/>
        <v>129.84540000000001</v>
      </c>
      <c r="AD68" s="291">
        <f t="shared" si="7"/>
        <v>37461.006999999998</v>
      </c>
      <c r="AE68" s="302">
        <f t="shared" ref="AE68:AP68" si="8">SUM(AE61,AE64,AE66)</f>
        <v>53</v>
      </c>
      <c r="AF68" s="291">
        <f t="shared" si="8"/>
        <v>11.226599999999999</v>
      </c>
      <c r="AG68" s="291">
        <f t="shared" si="8"/>
        <v>5811.6279999999997</v>
      </c>
      <c r="AH68" s="302">
        <f t="shared" si="8"/>
        <v>240</v>
      </c>
      <c r="AI68" s="291">
        <f t="shared" si="8"/>
        <v>65.260300000000001</v>
      </c>
      <c r="AJ68" s="291">
        <f t="shared" si="8"/>
        <v>56120.551000000007</v>
      </c>
      <c r="AK68" s="291">
        <f t="shared" si="8"/>
        <v>196</v>
      </c>
      <c r="AL68" s="291">
        <f t="shared" si="8"/>
        <v>6.8806000000000003</v>
      </c>
      <c r="AM68" s="291">
        <f t="shared" si="8"/>
        <v>6951.7080000000005</v>
      </c>
      <c r="AN68" s="291">
        <f t="shared" si="8"/>
        <v>335</v>
      </c>
      <c r="AO68" s="291">
        <f t="shared" si="8"/>
        <v>45.879499999999993</v>
      </c>
      <c r="AP68" s="291">
        <f t="shared" si="8"/>
        <v>45984.511999999995</v>
      </c>
      <c r="AQ68" s="107">
        <f t="shared" si="2"/>
        <v>7413</v>
      </c>
      <c r="AR68" s="107">
        <f t="shared" si="2"/>
        <v>4592.9956400000001</v>
      </c>
      <c r="AS68" s="107">
        <f t="shared" si="2"/>
        <v>1629191.0828941872</v>
      </c>
      <c r="AT68" s="31" t="s">
        <v>23</v>
      </c>
      <c r="AU68" s="333" t="s">
        <v>73</v>
      </c>
      <c r="AV68" s="334"/>
      <c r="AW68" s="12"/>
    </row>
    <row r="69" spans="1:49" ht="24" customHeight="1">
      <c r="A69" s="331"/>
      <c r="B69" s="332"/>
      <c r="C69" s="100" t="s">
        <v>24</v>
      </c>
      <c r="D69" s="23">
        <v>260</v>
      </c>
      <c r="E69" s="23">
        <v>645.44360000000006</v>
      </c>
      <c r="F69" s="24">
        <v>527897.04210581293</v>
      </c>
      <c r="G69" s="23">
        <v>44</v>
      </c>
      <c r="H69" s="23">
        <v>343.09820000000002</v>
      </c>
      <c r="I69" s="23">
        <v>309375.16200000001</v>
      </c>
      <c r="J69" s="114">
        <v>304</v>
      </c>
      <c r="K69" s="114">
        <v>988.54180000000008</v>
      </c>
      <c r="L69" s="114">
        <v>837272.20410581294</v>
      </c>
      <c r="M69" s="23">
        <v>516</v>
      </c>
      <c r="N69" s="23">
        <v>5928.5675000000001</v>
      </c>
      <c r="O69" s="23">
        <v>2087040.8119999999</v>
      </c>
      <c r="P69" s="23">
        <v>23</v>
      </c>
      <c r="Q69" s="23">
        <v>682.42689999999993</v>
      </c>
      <c r="R69" s="23">
        <v>215234.451</v>
      </c>
      <c r="S69" s="24"/>
      <c r="T69" s="24"/>
      <c r="U69" s="24"/>
      <c r="V69" s="114">
        <v>23</v>
      </c>
      <c r="W69" s="114">
        <v>682.42689999999993</v>
      </c>
      <c r="X69" s="114">
        <v>215234.451</v>
      </c>
      <c r="Y69" s="210">
        <v>1</v>
      </c>
      <c r="Z69" s="210">
        <v>24.510999999999999</v>
      </c>
      <c r="AA69" s="108">
        <v>7538.0379999999996</v>
      </c>
      <c r="AB69" s="292">
        <f t="shared" ref="AB69:AD69" si="9">SUM(AB63,AB65,AB67)</f>
        <v>0</v>
      </c>
      <c r="AC69" s="292">
        <f t="shared" si="9"/>
        <v>0</v>
      </c>
      <c r="AD69" s="292">
        <f t="shared" si="9"/>
        <v>0</v>
      </c>
      <c r="AE69" s="314">
        <f t="shared" ref="AE69:AP69" si="10">SUM(AE63,AE65,AE67)</f>
        <v>0</v>
      </c>
      <c r="AF69" s="292">
        <f t="shared" si="10"/>
        <v>0</v>
      </c>
      <c r="AG69" s="292">
        <f t="shared" si="10"/>
        <v>0</v>
      </c>
      <c r="AH69" s="292">
        <f t="shared" si="10"/>
        <v>0</v>
      </c>
      <c r="AI69" s="292">
        <f t="shared" si="10"/>
        <v>0</v>
      </c>
      <c r="AJ69" s="292">
        <f t="shared" si="10"/>
        <v>0</v>
      </c>
      <c r="AK69" s="292">
        <f t="shared" si="10"/>
        <v>0</v>
      </c>
      <c r="AL69" s="292">
        <f t="shared" si="10"/>
        <v>0</v>
      </c>
      <c r="AM69" s="292">
        <f t="shared" si="10"/>
        <v>0</v>
      </c>
      <c r="AN69" s="292">
        <f t="shared" si="10"/>
        <v>0</v>
      </c>
      <c r="AO69" s="292">
        <f t="shared" si="10"/>
        <v>0</v>
      </c>
      <c r="AP69" s="292">
        <f t="shared" si="10"/>
        <v>0</v>
      </c>
      <c r="AQ69" s="45">
        <f t="shared" si="2"/>
        <v>844</v>
      </c>
      <c r="AR69" s="45">
        <f t="shared" si="2"/>
        <v>7624.0472000000009</v>
      </c>
      <c r="AS69" s="45">
        <f t="shared" si="2"/>
        <v>3147085.505105813</v>
      </c>
      <c r="AT69" s="56" t="s">
        <v>24</v>
      </c>
      <c r="AU69" s="335"/>
      <c r="AV69" s="336"/>
      <c r="AW69" s="12"/>
    </row>
    <row r="70" spans="1:49" ht="24" customHeight="1" thickBot="1">
      <c r="A70" s="337" t="s">
        <v>74</v>
      </c>
      <c r="B70" s="338" t="s">
        <v>75</v>
      </c>
      <c r="C70" s="338"/>
      <c r="D70" s="36"/>
      <c r="E70" s="36"/>
      <c r="F70" s="37"/>
      <c r="G70" s="36"/>
      <c r="H70" s="36"/>
      <c r="I70" s="36"/>
      <c r="J70" s="116"/>
      <c r="K70" s="116"/>
      <c r="L70" s="116"/>
      <c r="M70" s="36"/>
      <c r="N70" s="36"/>
      <c r="O70" s="36"/>
      <c r="P70" s="36"/>
      <c r="Q70" s="36"/>
      <c r="R70" s="36"/>
      <c r="S70" s="37"/>
      <c r="T70" s="37"/>
      <c r="U70" s="37"/>
      <c r="V70" s="116"/>
      <c r="W70" s="116"/>
      <c r="X70" s="116"/>
      <c r="Y70" s="214"/>
      <c r="Z70" s="36"/>
      <c r="AA70" s="37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47">
        <f t="shared" si="2"/>
        <v>0</v>
      </c>
      <c r="AR70" s="47">
        <f t="shared" si="2"/>
        <v>0</v>
      </c>
      <c r="AS70" s="47">
        <f t="shared" si="2"/>
        <v>0</v>
      </c>
      <c r="AT70" s="339" t="s">
        <v>74</v>
      </c>
      <c r="AU70" s="338" t="s">
        <v>75</v>
      </c>
      <c r="AV70" s="340"/>
      <c r="AW70" s="12"/>
    </row>
    <row r="71" spans="1:49" ht="24" customHeight="1" thickBot="1">
      <c r="A71" s="321" t="s">
        <v>76</v>
      </c>
      <c r="B71" s="322" t="s">
        <v>77</v>
      </c>
      <c r="C71" s="322"/>
      <c r="D71" s="36">
        <f t="shared" ref="D71:I71" si="11">D68+D69</f>
        <v>295</v>
      </c>
      <c r="E71" s="36">
        <f t="shared" si="11"/>
        <v>724.42410000000007</v>
      </c>
      <c r="F71" s="37">
        <f t="shared" si="11"/>
        <v>588664.5120000001</v>
      </c>
      <c r="G71" s="36">
        <f t="shared" si="11"/>
        <v>270</v>
      </c>
      <c r="H71" s="36">
        <f t="shared" si="11"/>
        <v>835.28823999999997</v>
      </c>
      <c r="I71" s="36">
        <f t="shared" si="11"/>
        <v>572883.54700000002</v>
      </c>
      <c r="J71" s="115">
        <f t="shared" ref="J71:L71" si="12">SUM(D71,G71)</f>
        <v>565</v>
      </c>
      <c r="K71" s="115">
        <f t="shared" si="12"/>
        <v>1559.71234</v>
      </c>
      <c r="L71" s="115">
        <f t="shared" si="12"/>
        <v>1161548.0590000001</v>
      </c>
      <c r="M71" s="36">
        <f t="shared" ref="M71:R71" si="13">M68+M69</f>
        <v>2239</v>
      </c>
      <c r="N71" s="36">
        <f t="shared" si="13"/>
        <v>7351.5785999999998</v>
      </c>
      <c r="O71" s="36">
        <f t="shared" si="13"/>
        <v>2611721.8020000001</v>
      </c>
      <c r="P71" s="36">
        <f t="shared" si="13"/>
        <v>3295</v>
      </c>
      <c r="Q71" s="36">
        <f t="shared" si="13"/>
        <v>2516.2417</v>
      </c>
      <c r="R71" s="36">
        <f t="shared" si="13"/>
        <v>764329.228</v>
      </c>
      <c r="S71" s="37"/>
      <c r="T71" s="37"/>
      <c r="U71" s="37"/>
      <c r="V71" s="115">
        <f t="shared" ref="V71:X71" si="14">SUM(P71,S71)</f>
        <v>3295</v>
      </c>
      <c r="W71" s="115">
        <f t="shared" si="14"/>
        <v>2516.2417</v>
      </c>
      <c r="X71" s="115">
        <f t="shared" si="14"/>
        <v>764329.228</v>
      </c>
      <c r="Y71" s="214">
        <f t="shared" ref="Y71:AA71" si="15">Y68+Y69</f>
        <v>293</v>
      </c>
      <c r="Z71" s="36">
        <f t="shared" si="15"/>
        <v>530.41780000000006</v>
      </c>
      <c r="AA71" s="37">
        <f t="shared" si="15"/>
        <v>86348.092999999993</v>
      </c>
      <c r="AB71" s="294">
        <f t="shared" ref="AB71:AP71" si="16">SUM(AB68,AB69)</f>
        <v>1041</v>
      </c>
      <c r="AC71" s="294">
        <f t="shared" si="16"/>
        <v>129.84540000000001</v>
      </c>
      <c r="AD71" s="294">
        <f t="shared" si="16"/>
        <v>37461.006999999998</v>
      </c>
      <c r="AE71" s="294">
        <f t="shared" si="16"/>
        <v>53</v>
      </c>
      <c r="AF71" s="294">
        <f t="shared" si="16"/>
        <v>11.226599999999999</v>
      </c>
      <c r="AG71" s="294">
        <f t="shared" si="16"/>
        <v>5811.6279999999997</v>
      </c>
      <c r="AH71" s="294">
        <f t="shared" si="16"/>
        <v>240</v>
      </c>
      <c r="AI71" s="294">
        <f t="shared" si="16"/>
        <v>65.260300000000001</v>
      </c>
      <c r="AJ71" s="294">
        <f t="shared" si="16"/>
        <v>56120.551000000007</v>
      </c>
      <c r="AK71" s="294">
        <f t="shared" si="16"/>
        <v>196</v>
      </c>
      <c r="AL71" s="294">
        <f t="shared" si="16"/>
        <v>6.8806000000000003</v>
      </c>
      <c r="AM71" s="294">
        <f t="shared" si="16"/>
        <v>6951.7080000000005</v>
      </c>
      <c r="AN71" s="294">
        <f t="shared" si="16"/>
        <v>335</v>
      </c>
      <c r="AO71" s="294">
        <f t="shared" si="16"/>
        <v>45.879499999999993</v>
      </c>
      <c r="AP71" s="294">
        <f t="shared" si="16"/>
        <v>45984.511999999995</v>
      </c>
      <c r="AQ71" s="46">
        <f t="shared" si="2"/>
        <v>8257</v>
      </c>
      <c r="AR71" s="46">
        <f t="shared" si="2"/>
        <v>12217.042839999998</v>
      </c>
      <c r="AS71" s="46">
        <f t="shared" si="2"/>
        <v>4776276.5880000005</v>
      </c>
      <c r="AT71" s="323" t="s">
        <v>76</v>
      </c>
      <c r="AU71" s="322" t="s">
        <v>77</v>
      </c>
      <c r="AV71" s="324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80"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2019-04-10T11:24:08Z</dcterms:modified>
</cp:coreProperties>
</file>