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66" windowWidth="15180" windowHeight="6555" activeTab="0"/>
  </bookViews>
  <sheets>
    <sheet name="第６６～６８表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'第６６～６８表'!$A$1:$Y$61</definedName>
    <definedName name="Print_Area_MI" localSheetId="0">'第６６～６８表'!$A$1:$Q$7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<sst xmlns="http://schemas.openxmlformats.org/spreadsheetml/2006/main" count="159" uniqueCount="63">
  <si>
    <t>区    分</t>
  </si>
  <si>
    <t>計</t>
  </si>
  <si>
    <t>女</t>
  </si>
  <si>
    <t>男</t>
  </si>
  <si>
    <t>男</t>
  </si>
  <si>
    <t>女</t>
  </si>
  <si>
    <t>全日制</t>
  </si>
  <si>
    <t>定時制</t>
  </si>
  <si>
    <t>計</t>
  </si>
  <si>
    <t>高等学校等進学率
（％）</t>
  </si>
  <si>
    <t>高等学校本科</t>
  </si>
  <si>
    <t>高等専門学校</t>
  </si>
  <si>
    <t>各種学校</t>
  </si>
  <si>
    <t>通信制</t>
  </si>
  <si>
    <t>大学
(学部）</t>
  </si>
  <si>
    <t>大学・短期大学の通信教育部</t>
  </si>
  <si>
    <t>大学・短期大学（別科）</t>
  </si>
  <si>
    <t>高等学校（専攻科）</t>
  </si>
  <si>
    <t xml:space="preserve">  私立（多賀城市）</t>
  </si>
  <si>
    <t>（単位：人）</t>
  </si>
  <si>
    <t>大学等進学率
（％）</t>
  </si>
  <si>
    <t>専修学校
（一般課程）等</t>
  </si>
  <si>
    <t>&lt;中等教育学校前期課程&gt;</t>
  </si>
  <si>
    <t>&lt;中等教育学校後期課程&gt;</t>
  </si>
  <si>
    <t>&lt;高等学校通信制&gt;</t>
  </si>
  <si>
    <t>Ｂ
専修学校
（高等課程）
進学者</t>
  </si>
  <si>
    <t>Ｄ
公共職業能力開発施設等入学者</t>
  </si>
  <si>
    <t>Ｅ
就職者</t>
  </si>
  <si>
    <t>Ｆ
左記以外の者</t>
  </si>
  <si>
    <t>Ｇ
死亡・不詳の者</t>
  </si>
  <si>
    <t>Ｈ　左記ＡＢＣＤのうち
就職している者（再掲）</t>
  </si>
  <si>
    <t>左記Ａの
うち他県
への
進学者
（再掲）</t>
  </si>
  <si>
    <t>Ａ　大学等進学者</t>
  </si>
  <si>
    <t>Ｈ
死亡・不詳の者</t>
  </si>
  <si>
    <t>Ｉ　左記ＡＢＣＤのうち
就職している者（再掲）</t>
  </si>
  <si>
    <t>Ｆ
一時的
な仕事
に就いた者</t>
  </si>
  <si>
    <t>Ｇ
左記
以外
の者</t>
  </si>
  <si>
    <t>Ａのうち</t>
  </si>
  <si>
    <t>Ｂのうち</t>
  </si>
  <si>
    <t>Ｃのうち</t>
  </si>
  <si>
    <t>Ｄのうち</t>
  </si>
  <si>
    <t>Ａ　高等学校等進学者</t>
  </si>
  <si>
    <t>（つづき）　</t>
  </si>
  <si>
    <t>（つづき）　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</si>
  <si>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</si>
  <si>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</si>
  <si>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</si>
  <si>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特別支援学校高等部本科</t>
  </si>
  <si>
    <t>特別支援学校高等部（専攻科）</t>
  </si>
  <si>
    <t>第６６表　　　市　町　村　別　進　路　別　卒　業　者　数</t>
  </si>
  <si>
    <t>第６７表　　　市　町　村　別　進　路　別　卒　業　者　数</t>
  </si>
  <si>
    <t>第６８表　　　市　町　村　別　進　路　別　卒　業　者　数</t>
  </si>
  <si>
    <r>
      <rPr>
        <b/>
        <sz val="8"/>
        <rFont val="書院細明朝体"/>
        <family val="1"/>
      </rPr>
      <t>中等教育</t>
    </r>
    <r>
      <rPr>
        <b/>
        <sz val="9"/>
        <rFont val="書院細明朝体"/>
        <family val="1"/>
      </rPr>
      <t xml:space="preserve">
</t>
    </r>
    <r>
      <rPr>
        <b/>
        <sz val="8"/>
        <rFont val="書院細明朝体"/>
        <family val="1"/>
      </rPr>
      <t>学校</t>
    </r>
    <r>
      <rPr>
        <b/>
        <sz val="9"/>
        <rFont val="書院細明朝体"/>
        <family val="1"/>
      </rPr>
      <t>（後期）本科
全日制</t>
    </r>
  </si>
  <si>
    <t>公立（青葉区）</t>
  </si>
  <si>
    <t>平成25年度</t>
  </si>
  <si>
    <t>平成26年度</t>
  </si>
  <si>
    <t>平成25年度</t>
  </si>
  <si>
    <t>（泉区）</t>
  </si>
  <si>
    <t>…</t>
  </si>
  <si>
    <t>（宮城野区）</t>
  </si>
  <si>
    <t>公立（名取市）</t>
  </si>
  <si>
    <t>私立</t>
  </si>
  <si>
    <t>卒業者に占める就職者の割合
（Ｅ+Ｈ）/総数
（％）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</si>
</sst>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0.0_);[Red]\(0.0\)"/>
    <numFmt numFmtId="198" formatCode="&quot;¥&quot;#,##0;[Red]&quot;¥&quot;#,##0"/>
    <numFmt numFmtId="199" formatCode="&quot;¥&quot;#,##0.0;[Red]&quot;¥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&quot;#,##0;\-"/>
    <numFmt numFmtId="228" formatCode="#,##0.0;0.0;&quot;－&quot;"/>
    <numFmt numFmtId="229" formatCode="0.000_ "/>
    <numFmt numFmtId="230" formatCode="[$-F400]h:mm:ss\ AM/PM"/>
    <numFmt numFmtId="231" formatCode="0.0E+00"/>
    <numFmt numFmtId="232" formatCode="#,###.0;\-#,###.0;\-"/>
    <numFmt numFmtId="233" formatCode="#,##0.00;&quot;－&quot;#,##0.00;&quot;－&quot;"/>
    <numFmt numFmtId="234" formatCode="#,###.00;\-#,###.00;\-"/>
    <numFmt numFmtId="235" formatCode="#,###.000;\-#,###.000;\-"/>
    <numFmt numFmtId="236" formatCode="_ * #,##0.0_ ;_ * \-#,##0.0_ ;_ * &quot;-&quot;_ ;_ @_ "/>
    <numFmt numFmtId="237" formatCode="#,##0.00;&quot;△ &quot;#,##0.00"/>
  </numFmts>
  <fonts count="4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>
      <alignment horizontal="center" vertical="center" wrapText="1"/>
      <protection/>
    </xf>
    <xf numFmtId="178" fontId="10" fillId="0" borderId="0" xfId="63" applyNumberFormat="1" applyFont="1" applyFill="1" applyBorder="1" applyAlignment="1">
      <alignment vertical="center"/>
      <protection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197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 applyProtection="1">
      <alignment horizontal="left" vertical="center"/>
      <protection/>
    </xf>
    <xf numFmtId="197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horizontal="center" vertical="center" wrapText="1"/>
      <protection/>
    </xf>
    <xf numFmtId="176" fontId="10" fillId="0" borderId="13" xfId="62" applyNumberFormat="1" applyFont="1" applyFill="1" applyBorder="1" applyAlignment="1">
      <alignment horizontal="center" vertical="center" wrapText="1"/>
      <protection/>
    </xf>
    <xf numFmtId="176" fontId="13" fillId="0" borderId="0" xfId="62" applyNumberFormat="1" applyFont="1" applyFill="1" applyBorder="1" applyAlignment="1">
      <alignment horizontal="center" vertical="center" wrapText="1"/>
      <protection/>
    </xf>
    <xf numFmtId="197" fontId="10" fillId="0" borderId="0" xfId="62" applyNumberFormat="1" applyFont="1" applyFill="1" applyBorder="1" applyAlignment="1" applyProtection="1">
      <alignment horizontal="center" vertical="center" wrapText="1"/>
      <protection/>
    </xf>
    <xf numFmtId="197" fontId="10" fillId="0" borderId="0" xfId="62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>
      <alignment vertical="center"/>
    </xf>
    <xf numFmtId="178" fontId="9" fillId="0" borderId="0" xfId="64" applyNumberFormat="1" applyFont="1" applyFill="1" applyBorder="1" applyAlignment="1">
      <alignment vertical="center"/>
      <protection/>
    </xf>
    <xf numFmtId="178" fontId="9" fillId="0" borderId="0" xfId="0" applyNumberFormat="1" applyFont="1" applyFill="1" applyAlignment="1">
      <alignment vertical="center"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3" xfId="0" applyNumberFormat="1" applyFont="1" applyFill="1" applyBorder="1" applyAlignment="1">
      <alignment vertical="center"/>
    </xf>
    <xf numFmtId="178" fontId="10" fillId="0" borderId="13" xfId="64" applyNumberFormat="1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97" fontId="10" fillId="0" borderId="13" xfId="0" applyNumberFormat="1" applyFont="1" applyFill="1" applyBorder="1" applyAlignment="1">
      <alignment vertical="center"/>
    </xf>
    <xf numFmtId="178" fontId="9" fillId="0" borderId="12" xfId="64" applyNumberFormat="1" applyFont="1" applyFill="1" applyBorder="1" applyAlignment="1">
      <alignment vertical="center"/>
      <protection/>
    </xf>
    <xf numFmtId="197" fontId="9" fillId="0" borderId="0" xfId="64" applyNumberFormat="1" applyFont="1" applyFill="1" applyBorder="1" applyAlignment="1">
      <alignment vertical="center"/>
      <protection/>
    </xf>
    <xf numFmtId="178" fontId="10" fillId="0" borderId="15" xfId="0" applyNumberFormat="1" applyFont="1" applyFill="1" applyBorder="1" applyAlignment="1">
      <alignment vertical="center"/>
    </xf>
    <xf numFmtId="178" fontId="9" fillId="0" borderId="0" xfId="64" applyNumberFormat="1" applyFont="1" applyFill="1" applyBorder="1" applyAlignment="1" applyProtection="1">
      <alignment vertical="center"/>
      <protection/>
    </xf>
    <xf numFmtId="0" fontId="10" fillId="0" borderId="0" xfId="64" applyNumberFormat="1" applyFont="1" applyFill="1" applyBorder="1" applyAlignment="1">
      <alignment vertical="center"/>
      <protection/>
    </xf>
    <xf numFmtId="178" fontId="10" fillId="0" borderId="15" xfId="64" applyNumberFormat="1" applyFont="1" applyFill="1" applyBorder="1" applyAlignment="1">
      <alignment horizontal="right" vertical="center"/>
      <protection/>
    </xf>
    <xf numFmtId="197" fontId="10" fillId="0" borderId="0" xfId="64" applyNumberFormat="1" applyFont="1" applyFill="1" applyBorder="1" applyAlignment="1" applyProtection="1">
      <alignment vertical="center"/>
      <protection/>
    </xf>
    <xf numFmtId="178" fontId="10" fillId="0" borderId="12" xfId="64" applyNumberFormat="1" applyFont="1" applyFill="1" applyBorder="1" applyAlignment="1">
      <alignment vertical="center"/>
      <protection/>
    </xf>
    <xf numFmtId="182" fontId="10" fillId="0" borderId="0" xfId="64" applyNumberFormat="1" applyFont="1" applyFill="1" applyBorder="1" applyAlignment="1">
      <alignment vertical="center"/>
      <protection/>
    </xf>
    <xf numFmtId="178" fontId="10" fillId="0" borderId="12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12" xfId="64" applyNumberFormat="1" applyFont="1" applyFill="1" applyBorder="1" applyAlignment="1">
      <alignment horizontal="right" vertical="center"/>
      <protection/>
    </xf>
    <xf numFmtId="197" fontId="10" fillId="0" borderId="0" xfId="64" applyNumberFormat="1" applyFont="1" applyFill="1" applyBorder="1" applyAlignment="1">
      <alignment vertical="center"/>
      <protection/>
    </xf>
    <xf numFmtId="216" fontId="9" fillId="0" borderId="0" xfId="64" applyNumberFormat="1" applyFont="1" applyFill="1" applyBorder="1" applyAlignment="1">
      <alignment vertical="center"/>
      <protection/>
    </xf>
    <xf numFmtId="216" fontId="10" fillId="0" borderId="0" xfId="64" applyNumberFormat="1" applyFont="1" applyFill="1" applyBorder="1" applyAlignment="1">
      <alignment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 wrapText="1"/>
      <protection/>
    </xf>
    <xf numFmtId="176" fontId="10" fillId="0" borderId="17" xfId="62" applyNumberFormat="1" applyFont="1" applyFill="1" applyBorder="1" applyAlignment="1">
      <alignment horizontal="center" vertical="center" wrapText="1"/>
      <protection/>
    </xf>
    <xf numFmtId="176" fontId="10" fillId="0" borderId="18" xfId="62" applyNumberFormat="1" applyFont="1" applyFill="1" applyBorder="1" applyAlignment="1">
      <alignment horizontal="center" vertical="center" wrapText="1"/>
      <protection/>
    </xf>
    <xf numFmtId="176" fontId="10" fillId="0" borderId="19" xfId="62" applyNumberFormat="1" applyFont="1" applyFill="1" applyBorder="1" applyAlignment="1">
      <alignment horizontal="center" vertical="center" wrapText="1"/>
      <protection/>
    </xf>
    <xf numFmtId="176" fontId="10" fillId="0" borderId="20" xfId="62" applyNumberFormat="1" applyFont="1" applyFill="1" applyBorder="1" applyAlignment="1">
      <alignment horizontal="center" vertical="center" wrapText="1"/>
      <protection/>
    </xf>
    <xf numFmtId="176" fontId="10" fillId="0" borderId="21" xfId="62" applyNumberFormat="1" applyFont="1" applyFill="1" applyBorder="1" applyAlignment="1">
      <alignment horizontal="center" vertical="center" wrapText="1"/>
      <protection/>
    </xf>
    <xf numFmtId="176" fontId="10" fillId="0" borderId="22" xfId="62" applyNumberFormat="1" applyFont="1" applyFill="1" applyBorder="1" applyAlignment="1">
      <alignment horizontal="center" vertical="center" wrapText="1"/>
      <protection/>
    </xf>
    <xf numFmtId="176" fontId="10" fillId="0" borderId="23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25" xfId="62" applyNumberFormat="1" applyFont="1" applyFill="1" applyBorder="1" applyAlignment="1" applyProtection="1">
      <alignment horizontal="center" vertical="center" wrapText="1"/>
      <protection/>
    </xf>
    <xf numFmtId="176" fontId="10" fillId="0" borderId="13" xfId="62" applyNumberFormat="1" applyFont="1" applyFill="1" applyBorder="1" applyAlignment="1">
      <alignment horizontal="center" vertical="center" wrapText="1"/>
      <protection/>
    </xf>
    <xf numFmtId="176" fontId="10" fillId="0" borderId="25" xfId="62" applyNumberFormat="1" applyFont="1" applyFill="1" applyBorder="1" applyAlignment="1">
      <alignment horizontal="center" vertical="center" wrapText="1"/>
      <protection/>
    </xf>
    <xf numFmtId="197" fontId="12" fillId="0" borderId="26" xfId="62" applyNumberFormat="1" applyFont="1" applyFill="1" applyBorder="1" applyAlignment="1">
      <alignment horizontal="center" vertical="center" wrapText="1"/>
      <protection/>
    </xf>
    <xf numFmtId="197" fontId="12" fillId="0" borderId="27" xfId="62" applyNumberFormat="1" applyFont="1" applyFill="1" applyBorder="1" applyAlignment="1">
      <alignment horizontal="center" vertical="center"/>
      <protection/>
    </xf>
    <xf numFmtId="197" fontId="12" fillId="0" borderId="28" xfId="62" applyNumberFormat="1" applyFont="1" applyFill="1" applyBorder="1" applyAlignment="1">
      <alignment horizontal="center" vertical="center"/>
      <protection/>
    </xf>
    <xf numFmtId="176" fontId="10" fillId="0" borderId="24" xfId="62" applyNumberFormat="1" applyFont="1" applyFill="1" applyBorder="1" applyAlignment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 wrapText="1"/>
      <protection/>
    </xf>
    <xf numFmtId="178" fontId="10" fillId="0" borderId="0" xfId="0" applyNumberFormat="1" applyFont="1" applyFill="1" applyAlignment="1">
      <alignment horizontal="center" vertical="center"/>
    </xf>
    <xf numFmtId="176" fontId="10" fillId="0" borderId="29" xfId="62" applyNumberFormat="1" applyFont="1" applyFill="1" applyBorder="1" applyAlignment="1">
      <alignment horizontal="center" vertical="center" wrapText="1"/>
      <protection/>
    </xf>
    <xf numFmtId="176" fontId="10" fillId="0" borderId="30" xfId="62" applyNumberFormat="1" applyFont="1" applyFill="1" applyBorder="1" applyAlignment="1">
      <alignment horizontal="center" vertical="center" wrapText="1"/>
      <protection/>
    </xf>
    <xf numFmtId="197" fontId="10" fillId="0" borderId="31" xfId="62" applyNumberFormat="1" applyFont="1" applyFill="1" applyBorder="1" applyAlignment="1" applyProtection="1">
      <alignment horizontal="center" vertical="center" wrapText="1"/>
      <protection/>
    </xf>
    <xf numFmtId="197" fontId="10" fillId="0" borderId="32" xfId="62" applyNumberFormat="1" applyFont="1" applyFill="1" applyBorder="1" applyAlignment="1" applyProtection="1">
      <alignment horizontal="center" vertical="center" wrapText="1"/>
      <protection/>
    </xf>
    <xf numFmtId="197" fontId="10" fillId="0" borderId="33" xfId="62" applyNumberFormat="1" applyFont="1" applyFill="1" applyBorder="1" applyAlignment="1" applyProtection="1">
      <alignment horizontal="center" vertical="center" wrapText="1"/>
      <protection/>
    </xf>
    <xf numFmtId="176" fontId="10" fillId="0" borderId="31" xfId="62" applyNumberFormat="1" applyFont="1" applyFill="1" applyBorder="1" applyAlignment="1">
      <alignment horizontal="center" vertical="center" wrapText="1"/>
      <protection/>
    </xf>
    <xf numFmtId="176" fontId="10" fillId="0" borderId="32" xfId="62" applyNumberFormat="1" applyFont="1" applyFill="1" applyBorder="1" applyAlignment="1">
      <alignment horizontal="center" vertical="center" wrapText="1"/>
      <protection/>
    </xf>
    <xf numFmtId="176" fontId="10" fillId="0" borderId="33" xfId="62" applyNumberFormat="1" applyFont="1" applyFill="1" applyBorder="1" applyAlignment="1">
      <alignment horizontal="center" vertical="center" wrapText="1"/>
      <protection/>
    </xf>
    <xf numFmtId="176" fontId="10" fillId="0" borderId="34" xfId="62" applyNumberFormat="1" applyFont="1" applyFill="1" applyBorder="1" applyAlignment="1">
      <alignment horizontal="center" vertical="center" wrapText="1"/>
      <protection/>
    </xf>
    <xf numFmtId="176" fontId="10" fillId="0" borderId="35" xfId="62" applyNumberFormat="1" applyFont="1" applyFill="1" applyBorder="1" applyAlignment="1">
      <alignment horizontal="center" vertical="center"/>
      <protection/>
    </xf>
    <xf numFmtId="176" fontId="10" fillId="0" borderId="36" xfId="62" applyNumberFormat="1" applyFont="1" applyFill="1" applyBorder="1" applyAlignment="1" applyProtection="1">
      <alignment horizontal="center" vertical="center"/>
      <protection/>
    </xf>
    <xf numFmtId="176" fontId="10" fillId="0" borderId="29" xfId="62" applyNumberFormat="1" applyFont="1" applyFill="1" applyBorder="1" applyAlignment="1" applyProtection="1">
      <alignment horizontal="center" vertical="center"/>
      <protection/>
    </xf>
    <xf numFmtId="176" fontId="10" fillId="0" borderId="30" xfId="62" applyNumberFormat="1" applyFont="1" applyFill="1" applyBorder="1" applyAlignment="1" applyProtection="1">
      <alignment horizontal="center" vertical="center"/>
      <protection/>
    </xf>
    <xf numFmtId="176" fontId="10" fillId="0" borderId="26" xfId="62" applyNumberFormat="1" applyFont="1" applyFill="1" applyBorder="1" applyAlignment="1">
      <alignment horizontal="center" vertical="center" wrapText="1"/>
      <protection/>
    </xf>
    <xf numFmtId="176" fontId="10" fillId="0" borderId="27" xfId="62" applyNumberFormat="1" applyFont="1" applyFill="1" applyBorder="1" applyAlignment="1">
      <alignment horizontal="center" vertical="center" wrapText="1"/>
      <protection/>
    </xf>
    <xf numFmtId="176" fontId="10" fillId="0" borderId="28" xfId="62" applyNumberFormat="1" applyFont="1" applyFill="1" applyBorder="1" applyAlignment="1">
      <alignment horizontal="center" vertical="center" wrapText="1"/>
      <protection/>
    </xf>
    <xf numFmtId="176" fontId="10" fillId="0" borderId="31" xfId="62" applyNumberFormat="1" applyFont="1" applyFill="1" applyBorder="1" applyAlignment="1" applyProtection="1">
      <alignment horizontal="center" vertical="center" wrapText="1"/>
      <protection/>
    </xf>
    <xf numFmtId="176" fontId="10" fillId="0" borderId="32" xfId="62" applyNumberFormat="1" applyFont="1" applyFill="1" applyBorder="1" applyAlignment="1" applyProtection="1">
      <alignment horizontal="center" vertical="center" wrapText="1"/>
      <protection/>
    </xf>
    <xf numFmtId="176" fontId="10" fillId="0" borderId="33" xfId="62" applyNumberFormat="1" applyFont="1" applyFill="1" applyBorder="1" applyAlignment="1" applyProtection="1">
      <alignment horizontal="center" vertical="center" wrapText="1"/>
      <protection/>
    </xf>
    <xf numFmtId="176" fontId="10" fillId="0" borderId="37" xfId="62" applyNumberFormat="1" applyFont="1" applyFill="1" applyBorder="1" applyAlignment="1" applyProtection="1">
      <alignment horizontal="center" vertical="center" wrapText="1"/>
      <protection/>
    </xf>
    <xf numFmtId="176" fontId="10" fillId="0" borderId="38" xfId="62" applyNumberFormat="1" applyFont="1" applyFill="1" applyBorder="1" applyAlignment="1" applyProtection="1">
      <alignment horizontal="center" vertical="center" wrapText="1"/>
      <protection/>
    </xf>
    <xf numFmtId="176" fontId="10" fillId="0" borderId="39" xfId="62" applyNumberFormat="1" applyFont="1" applyFill="1" applyBorder="1" applyAlignment="1" applyProtection="1">
      <alignment horizontal="center" vertical="center" wrapText="1"/>
      <protection/>
    </xf>
    <xf numFmtId="176" fontId="10" fillId="0" borderId="40" xfId="62" applyNumberFormat="1" applyFont="1" applyFill="1" applyBorder="1" applyAlignment="1" applyProtection="1">
      <alignment horizontal="center" vertical="center" wrapText="1"/>
      <protection/>
    </xf>
    <xf numFmtId="178" fontId="10" fillId="0" borderId="16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178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37" xfId="62" applyNumberFormat="1" applyFont="1" applyFill="1" applyBorder="1" applyAlignment="1">
      <alignment horizontal="center" vertical="center" wrapText="1"/>
      <protection/>
    </xf>
    <xf numFmtId="178" fontId="10" fillId="0" borderId="23" xfId="0" applyNumberFormat="1" applyFont="1" applyFill="1" applyBorder="1" applyAlignment="1" applyProtection="1">
      <alignment horizontal="center" vertical="center"/>
      <protection/>
    </xf>
    <xf numFmtId="178" fontId="10" fillId="0" borderId="25" xfId="0" applyNumberFormat="1" applyFont="1" applyFill="1" applyBorder="1" applyAlignment="1" applyProtection="1">
      <alignment horizontal="center" vertical="center"/>
      <protection/>
    </xf>
    <xf numFmtId="176" fontId="10" fillId="0" borderId="41" xfId="62" applyNumberFormat="1" applyFont="1" applyFill="1" applyBorder="1" applyAlignment="1">
      <alignment horizontal="center" vertical="center"/>
      <protection/>
    </xf>
    <xf numFmtId="176" fontId="10" fillId="0" borderId="42" xfId="62" applyNumberFormat="1" applyFont="1" applyFill="1" applyBorder="1" applyAlignment="1">
      <alignment horizontal="center" vertical="center"/>
      <protection/>
    </xf>
    <xf numFmtId="176" fontId="10" fillId="0" borderId="43" xfId="62" applyNumberFormat="1" applyFont="1" applyFill="1" applyBorder="1" applyAlignment="1">
      <alignment horizontal="center" vertical="center" wrapText="1"/>
      <protection/>
    </xf>
    <xf numFmtId="176" fontId="10" fillId="0" borderId="44" xfId="62" applyNumberFormat="1" applyFont="1" applyFill="1" applyBorder="1" applyAlignment="1">
      <alignment horizontal="center" vertical="center" wrapText="1"/>
      <protection/>
    </xf>
    <xf numFmtId="176" fontId="10" fillId="0" borderId="45" xfId="62" applyNumberFormat="1" applyFont="1" applyFill="1" applyBorder="1" applyAlignment="1">
      <alignment horizontal="center" vertical="center" wrapText="1"/>
      <protection/>
    </xf>
    <xf numFmtId="176" fontId="10" fillId="0" borderId="46" xfId="62" applyNumberFormat="1" applyFont="1" applyFill="1" applyBorder="1" applyAlignment="1" applyProtection="1">
      <alignment horizontal="center" vertical="center" wrapText="1"/>
      <protection/>
    </xf>
    <xf numFmtId="176" fontId="10" fillId="0" borderId="47" xfId="62" applyNumberFormat="1" applyFont="1" applyFill="1" applyBorder="1" applyAlignment="1" applyProtection="1">
      <alignment horizontal="center" vertical="center" wrapText="1"/>
      <protection/>
    </xf>
    <xf numFmtId="176" fontId="10" fillId="0" borderId="48" xfId="62" applyNumberFormat="1" applyFont="1" applyFill="1" applyBorder="1" applyAlignment="1" applyProtection="1">
      <alignment horizontal="center" vertical="center" wrapText="1"/>
      <protection/>
    </xf>
    <xf numFmtId="176" fontId="10" fillId="0" borderId="49" xfId="62" applyNumberFormat="1" applyFont="1" applyFill="1" applyBorder="1" applyAlignment="1" applyProtection="1">
      <alignment horizontal="center" vertical="center" wrapText="1"/>
      <protection/>
    </xf>
    <xf numFmtId="176" fontId="10" fillId="0" borderId="50" xfId="62" applyNumberFormat="1" applyFont="1" applyFill="1" applyBorder="1" applyAlignment="1" applyProtection="1">
      <alignment horizontal="center" vertical="center" wrapText="1"/>
      <protection/>
    </xf>
    <xf numFmtId="176" fontId="10" fillId="0" borderId="51" xfId="62" applyNumberFormat="1" applyFont="1" applyFill="1" applyBorder="1" applyAlignment="1">
      <alignment horizontal="center" vertical="center" wrapText="1"/>
      <protection/>
    </xf>
    <xf numFmtId="176" fontId="10" fillId="0" borderId="52" xfId="62" applyNumberFormat="1" applyFont="1" applyFill="1" applyBorder="1" applyAlignment="1">
      <alignment horizontal="center" vertical="center" wrapText="1"/>
      <protection/>
    </xf>
    <xf numFmtId="176" fontId="10" fillId="0" borderId="53" xfId="62" applyNumberFormat="1" applyFont="1" applyFill="1" applyBorder="1" applyAlignment="1">
      <alignment horizontal="center" vertical="center" wrapText="1"/>
      <protection/>
    </xf>
    <xf numFmtId="176" fontId="10" fillId="0" borderId="54" xfId="62" applyNumberFormat="1" applyFont="1" applyFill="1" applyBorder="1" applyAlignment="1">
      <alignment horizontal="center" vertical="center" wrapText="1"/>
      <protection/>
    </xf>
    <xf numFmtId="176" fontId="11" fillId="0" borderId="31" xfId="62" applyNumberFormat="1" applyFont="1" applyFill="1" applyBorder="1" applyAlignment="1">
      <alignment horizontal="center" vertical="center" wrapText="1"/>
      <protection/>
    </xf>
    <xf numFmtId="176" fontId="11" fillId="0" borderId="32" xfId="62" applyNumberFormat="1" applyFont="1" applyFill="1" applyBorder="1" applyAlignment="1">
      <alignment horizontal="center" vertical="center" wrapText="1"/>
      <protection/>
    </xf>
    <xf numFmtId="176" fontId="11" fillId="0" borderId="33" xfId="62" applyNumberFormat="1" applyFont="1" applyFill="1" applyBorder="1" applyAlignment="1">
      <alignment horizontal="center" vertical="center" wrapText="1"/>
      <protection/>
    </xf>
    <xf numFmtId="197" fontId="10" fillId="0" borderId="17" xfId="62" applyNumberFormat="1" applyFont="1" applyFill="1" applyBorder="1" applyAlignment="1" applyProtection="1">
      <alignment horizontal="center" vertical="center" wrapText="1"/>
      <protection/>
    </xf>
    <xf numFmtId="197" fontId="10" fillId="0" borderId="18" xfId="62" applyNumberFormat="1" applyFont="1" applyFill="1" applyBorder="1" applyAlignment="1" applyProtection="1">
      <alignment horizontal="center" vertical="center" wrapText="1"/>
      <protection/>
    </xf>
    <xf numFmtId="197" fontId="10" fillId="0" borderId="19" xfId="62" applyNumberFormat="1" applyFont="1" applyFill="1" applyBorder="1" applyAlignment="1" applyProtection="1">
      <alignment horizontal="center" vertical="center" wrapText="1"/>
      <protection/>
    </xf>
    <xf numFmtId="176" fontId="10" fillId="0" borderId="0" xfId="61" applyNumberFormat="1" applyFont="1" applyFill="1" applyBorder="1" applyAlignment="1" applyProtection="1">
      <alignment horizontal="center" vertical="center"/>
      <protection/>
    </xf>
    <xf numFmtId="176" fontId="10" fillId="0" borderId="38" xfId="62" applyNumberFormat="1" applyFont="1" applyFill="1" applyBorder="1" applyAlignment="1">
      <alignment horizontal="center" vertical="center" wrapText="1"/>
      <protection/>
    </xf>
    <xf numFmtId="176" fontId="10" fillId="0" borderId="41" xfId="62" applyNumberFormat="1" applyFont="1" applyFill="1" applyBorder="1" applyAlignment="1">
      <alignment horizontal="center" vertical="center" wrapText="1"/>
      <protection/>
    </xf>
    <xf numFmtId="176" fontId="10" fillId="0" borderId="49" xfId="62" applyNumberFormat="1" applyFont="1" applyFill="1" applyBorder="1" applyAlignment="1">
      <alignment horizontal="center" vertical="center" wrapText="1"/>
      <protection/>
    </xf>
    <xf numFmtId="176" fontId="10" fillId="0" borderId="50" xfId="62" applyNumberFormat="1" applyFont="1" applyFill="1" applyBorder="1" applyAlignment="1">
      <alignment horizontal="center" vertical="center" wrapText="1"/>
      <protection/>
    </xf>
    <xf numFmtId="176" fontId="10" fillId="0" borderId="55" xfId="62" applyNumberFormat="1" applyFont="1" applyFill="1" applyBorder="1" applyAlignment="1" applyProtection="1">
      <alignment horizontal="center" vertical="center" wrapText="1"/>
      <protection/>
    </xf>
    <xf numFmtId="176" fontId="10" fillId="0" borderId="56" xfId="62" applyNumberFormat="1" applyFont="1" applyFill="1" applyBorder="1" applyAlignment="1" applyProtection="1">
      <alignment horizontal="center" vertical="center" wrapText="1"/>
      <protection/>
    </xf>
    <xf numFmtId="176" fontId="10" fillId="0" borderId="57" xfId="62" applyNumberFormat="1" applyFont="1" applyFill="1" applyBorder="1" applyAlignment="1" applyProtection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58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45表 H14" xfId="63"/>
    <cellStyle name="標準_第51表 H1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D61"/>
  <sheetViews>
    <sheetView showGridLines="0" tabSelected="1" view="pageBreakPreview" zoomScaleSheetLayoutView="100" workbookViewId="0" topLeftCell="A1">
      <selection activeCell="A2" sqref="A2"/>
    </sheetView>
  </sheetViews>
  <sheetFormatPr defaultColWidth="12.75" defaultRowHeight="15" customHeight="1"/>
  <cols>
    <col min="1" max="1" width="2.08203125" style="9" customWidth="1"/>
    <col min="2" max="2" width="11.08203125" style="9" customWidth="1"/>
    <col min="3" max="11" width="6.58203125" style="9" customWidth="1"/>
    <col min="12" max="12" width="7.58203125" style="9" customWidth="1"/>
    <col min="13" max="22" width="6.58203125" style="9" customWidth="1"/>
    <col min="23" max="23" width="6.83203125" style="13" customWidth="1"/>
    <col min="24" max="24" width="6.58203125" style="13" customWidth="1"/>
    <col min="25" max="25" width="6.58203125" style="9" customWidth="1"/>
    <col min="26" max="16384" width="12.75" style="9" customWidth="1"/>
  </cols>
  <sheetData>
    <row r="1" spans="1:17" ht="1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2"/>
      <c r="P1" s="12"/>
      <c r="Q1" s="12"/>
    </row>
    <row r="2" spans="1:25" ht="15" customHeight="1">
      <c r="A2" s="10" t="s">
        <v>24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" t="s">
        <v>42</v>
      </c>
      <c r="O2" s="8"/>
      <c r="Q2" s="14"/>
      <c r="R2" s="14"/>
      <c r="W2" s="15"/>
      <c r="X2" s="16" t="s">
        <v>19</v>
      </c>
      <c r="Y2" s="11"/>
    </row>
    <row r="3" spans="1:25" ht="17.25" customHeight="1">
      <c r="A3" s="93" t="s">
        <v>0</v>
      </c>
      <c r="B3" s="93"/>
      <c r="C3" s="80" t="s">
        <v>1</v>
      </c>
      <c r="D3" s="109" t="s">
        <v>32</v>
      </c>
      <c r="E3" s="110"/>
      <c r="F3" s="110"/>
      <c r="G3" s="110"/>
      <c r="H3" s="110"/>
      <c r="I3" s="110"/>
      <c r="J3" s="111"/>
      <c r="K3" s="83" t="s">
        <v>45</v>
      </c>
      <c r="L3" s="78" t="s">
        <v>46</v>
      </c>
      <c r="M3" s="79"/>
      <c r="N3" s="83" t="s">
        <v>26</v>
      </c>
      <c r="O3" s="75" t="s">
        <v>27</v>
      </c>
      <c r="P3" s="75" t="s">
        <v>28</v>
      </c>
      <c r="Q3" s="101" t="s">
        <v>29</v>
      </c>
      <c r="R3" s="104" t="s">
        <v>30</v>
      </c>
      <c r="S3" s="89"/>
      <c r="T3" s="89"/>
      <c r="U3" s="89"/>
      <c r="V3" s="90"/>
      <c r="W3" s="72" t="s">
        <v>20</v>
      </c>
      <c r="X3" s="64" t="s">
        <v>62</v>
      </c>
      <c r="Y3" s="11"/>
    </row>
    <row r="4" spans="1:25" ht="18" customHeight="1">
      <c r="A4" s="94"/>
      <c r="B4" s="94"/>
      <c r="C4" s="81"/>
      <c r="D4" s="112" t="s">
        <v>8</v>
      </c>
      <c r="E4" s="51" t="s">
        <v>14</v>
      </c>
      <c r="F4" s="68" t="s">
        <v>44</v>
      </c>
      <c r="G4" s="51" t="s">
        <v>15</v>
      </c>
      <c r="H4" s="51" t="s">
        <v>16</v>
      </c>
      <c r="I4" s="51" t="s">
        <v>17</v>
      </c>
      <c r="J4" s="67" t="s">
        <v>48</v>
      </c>
      <c r="K4" s="84"/>
      <c r="L4" s="99"/>
      <c r="M4" s="100"/>
      <c r="N4" s="84"/>
      <c r="O4" s="76"/>
      <c r="P4" s="76"/>
      <c r="Q4" s="102"/>
      <c r="R4" s="105"/>
      <c r="S4" s="91"/>
      <c r="T4" s="91"/>
      <c r="U4" s="91"/>
      <c r="V4" s="92"/>
      <c r="W4" s="73"/>
      <c r="X4" s="65"/>
      <c r="Y4" s="11"/>
    </row>
    <row r="5" spans="1:30" ht="18" customHeight="1">
      <c r="A5" s="94"/>
      <c r="B5" s="94"/>
      <c r="C5" s="81"/>
      <c r="D5" s="70"/>
      <c r="E5" s="52"/>
      <c r="F5" s="68"/>
      <c r="G5" s="52"/>
      <c r="H5" s="52"/>
      <c r="I5" s="52"/>
      <c r="J5" s="67"/>
      <c r="K5" s="84"/>
      <c r="L5" s="112" t="s">
        <v>21</v>
      </c>
      <c r="M5" s="75" t="s">
        <v>12</v>
      </c>
      <c r="N5" s="84"/>
      <c r="O5" s="76"/>
      <c r="P5" s="76"/>
      <c r="Q5" s="102"/>
      <c r="R5" s="106"/>
      <c r="S5" s="107"/>
      <c r="T5" s="107"/>
      <c r="U5" s="107"/>
      <c r="V5" s="108"/>
      <c r="W5" s="73"/>
      <c r="X5" s="65"/>
      <c r="Y5" s="11"/>
      <c r="Z5" s="11"/>
      <c r="AA5" s="11"/>
      <c r="AB5" s="11"/>
      <c r="AC5" s="11"/>
      <c r="AD5" s="11"/>
    </row>
    <row r="6" spans="1:30" ht="19.5" customHeight="1">
      <c r="A6" s="95"/>
      <c r="B6" s="95"/>
      <c r="C6" s="82"/>
      <c r="D6" s="71"/>
      <c r="E6" s="53"/>
      <c r="F6" s="62"/>
      <c r="G6" s="53"/>
      <c r="H6" s="53"/>
      <c r="I6" s="53"/>
      <c r="J6" s="63"/>
      <c r="K6" s="85"/>
      <c r="L6" s="71"/>
      <c r="M6" s="77"/>
      <c r="N6" s="85"/>
      <c r="O6" s="77"/>
      <c r="P6" s="77"/>
      <c r="Q6" s="103"/>
      <c r="R6" s="6" t="s">
        <v>8</v>
      </c>
      <c r="S6" s="2" t="s">
        <v>37</v>
      </c>
      <c r="T6" s="6" t="s">
        <v>38</v>
      </c>
      <c r="U6" s="2" t="s">
        <v>39</v>
      </c>
      <c r="V6" s="6" t="s">
        <v>40</v>
      </c>
      <c r="W6" s="74"/>
      <c r="X6" s="66"/>
      <c r="Y6" s="11"/>
      <c r="Z6" s="11"/>
      <c r="AA6" s="11"/>
      <c r="AB6" s="11"/>
      <c r="AC6" s="11"/>
      <c r="AD6" s="11"/>
    </row>
    <row r="7" spans="1:30" ht="11.25" customHeight="1">
      <c r="A7" s="17"/>
      <c r="B7" s="17"/>
      <c r="C7" s="4"/>
      <c r="D7" s="18"/>
      <c r="E7" s="18"/>
      <c r="F7" s="18"/>
      <c r="G7" s="18"/>
      <c r="H7" s="18"/>
      <c r="I7" s="18"/>
      <c r="J7" s="18"/>
      <c r="K7" s="20"/>
      <c r="L7" s="20"/>
      <c r="M7" s="20"/>
      <c r="N7" s="20"/>
      <c r="O7" s="18"/>
      <c r="P7" s="18"/>
      <c r="Q7" s="18"/>
      <c r="R7" s="5"/>
      <c r="S7" s="5"/>
      <c r="T7" s="5"/>
      <c r="U7" s="5"/>
      <c r="V7" s="5"/>
      <c r="W7" s="21"/>
      <c r="X7" s="22"/>
      <c r="Y7" s="11"/>
      <c r="Z7" s="11"/>
      <c r="AA7" s="11"/>
      <c r="AB7" s="11"/>
      <c r="AC7" s="11"/>
      <c r="AD7" s="11"/>
    </row>
    <row r="8" spans="1:30" ht="15" customHeight="1">
      <c r="A8" s="11"/>
      <c r="B8" s="33" t="s">
        <v>54</v>
      </c>
      <c r="C8" s="44">
        <v>311</v>
      </c>
      <c r="D8" s="28">
        <v>29</v>
      </c>
      <c r="E8" s="27">
        <v>23</v>
      </c>
      <c r="F8" s="28">
        <v>5</v>
      </c>
      <c r="G8" s="28">
        <v>1</v>
      </c>
      <c r="H8" s="28">
        <v>0</v>
      </c>
      <c r="I8" s="28">
        <v>0</v>
      </c>
      <c r="J8" s="28">
        <v>0</v>
      </c>
      <c r="K8" s="28">
        <v>15</v>
      </c>
      <c r="L8" s="28">
        <v>2</v>
      </c>
      <c r="M8" s="28">
        <v>21</v>
      </c>
      <c r="N8" s="28">
        <v>1</v>
      </c>
      <c r="O8" s="28">
        <v>85</v>
      </c>
      <c r="P8" s="28">
        <v>153</v>
      </c>
      <c r="Q8" s="28">
        <v>5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41">
        <v>9.3</v>
      </c>
      <c r="X8" s="41">
        <v>27.3</v>
      </c>
      <c r="Y8" s="28"/>
      <c r="Z8" s="28"/>
      <c r="AA8" s="28"/>
      <c r="AB8" s="28"/>
      <c r="AC8" s="11"/>
      <c r="AD8" s="11"/>
    </row>
    <row r="9" spans="1:30" s="25" customFormat="1" ht="15" customHeight="1">
      <c r="A9" s="23"/>
      <c r="B9" s="33" t="s">
        <v>55</v>
      </c>
      <c r="C9" s="35">
        <f>SUM(C11,C14)</f>
        <v>290</v>
      </c>
      <c r="D9" s="24">
        <f>SUM(D11,D14)</f>
        <v>27</v>
      </c>
      <c r="E9" s="24">
        <f aca="true" t="shared" si="0" ref="E9:V9">SUM(E11,E14)</f>
        <v>23</v>
      </c>
      <c r="F9" s="24">
        <f t="shared" si="0"/>
        <v>1</v>
      </c>
      <c r="G9" s="24">
        <f t="shared" si="0"/>
        <v>3</v>
      </c>
      <c r="H9" s="24">
        <f t="shared" si="0"/>
        <v>0</v>
      </c>
      <c r="I9" s="24">
        <f>SUM(I11,I14)</f>
        <v>0</v>
      </c>
      <c r="J9" s="24">
        <f t="shared" si="0"/>
        <v>0</v>
      </c>
      <c r="K9" s="24">
        <f t="shared" si="0"/>
        <v>23</v>
      </c>
      <c r="L9" s="24">
        <f t="shared" si="0"/>
        <v>0</v>
      </c>
      <c r="M9" s="24">
        <f t="shared" si="0"/>
        <v>12</v>
      </c>
      <c r="N9" s="24">
        <f t="shared" si="0"/>
        <v>1</v>
      </c>
      <c r="O9" s="24">
        <f t="shared" si="0"/>
        <v>23</v>
      </c>
      <c r="P9" s="24">
        <f t="shared" si="0"/>
        <v>145</v>
      </c>
      <c r="Q9" s="24">
        <f t="shared" si="0"/>
        <v>59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36">
        <f>ROUND(D9/C9*100,1)</f>
        <v>9.3</v>
      </c>
      <c r="X9" s="36">
        <f>ROUND((O9+R9)/C9*100,1)</f>
        <v>7.9</v>
      </c>
      <c r="Y9" s="24"/>
      <c r="Z9" s="24"/>
      <c r="AA9" s="24"/>
      <c r="AB9" s="24"/>
      <c r="AC9" s="23"/>
      <c r="AD9" s="23"/>
    </row>
    <row r="10" spans="1:30" s="25" customFormat="1" ht="11.25" customHeight="1">
      <c r="A10" s="23"/>
      <c r="B10" s="33"/>
      <c r="C10" s="3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36"/>
      <c r="X10" s="36"/>
      <c r="Y10" s="24"/>
      <c r="Z10" s="24"/>
      <c r="AA10" s="24"/>
      <c r="AB10" s="24"/>
      <c r="AC10" s="23"/>
      <c r="AD10" s="23"/>
    </row>
    <row r="11" spans="1:30" ht="15" customHeight="1">
      <c r="A11" s="26"/>
      <c r="B11" s="26" t="s">
        <v>60</v>
      </c>
      <c r="C11" s="42">
        <f>SUM(D11,K11,L11,M11,N11,O11,P11,Q11)</f>
        <v>173</v>
      </c>
      <c r="D11" s="26">
        <f aca="true" t="shared" si="1" ref="D11:D16">SUM(E11:J11)</f>
        <v>18</v>
      </c>
      <c r="E11" s="26">
        <f aca="true" t="shared" si="2" ref="E11:V11">SUM(E12:E13)</f>
        <v>15</v>
      </c>
      <c r="F11" s="26">
        <f t="shared" si="2"/>
        <v>0</v>
      </c>
      <c r="G11" s="26">
        <f t="shared" si="2"/>
        <v>3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23</v>
      </c>
      <c r="L11" s="26">
        <f t="shared" si="2"/>
        <v>0</v>
      </c>
      <c r="M11" s="26">
        <f t="shared" si="2"/>
        <v>1</v>
      </c>
      <c r="N11" s="26">
        <f t="shared" si="2"/>
        <v>1</v>
      </c>
      <c r="O11" s="26">
        <f t="shared" si="2"/>
        <v>15</v>
      </c>
      <c r="P11" s="26">
        <f t="shared" si="2"/>
        <v>56</v>
      </c>
      <c r="Q11" s="26">
        <f t="shared" si="2"/>
        <v>59</v>
      </c>
      <c r="R11" s="26">
        <f>SUM(S11:V11)</f>
        <v>0</v>
      </c>
      <c r="S11" s="26">
        <f t="shared" si="2"/>
        <v>0</v>
      </c>
      <c r="T11" s="26">
        <f t="shared" si="2"/>
        <v>0</v>
      </c>
      <c r="U11" s="26">
        <f t="shared" si="2"/>
        <v>0</v>
      </c>
      <c r="V11" s="26">
        <f t="shared" si="2"/>
        <v>0</v>
      </c>
      <c r="W11" s="43">
        <f aca="true" t="shared" si="3" ref="W11:W19">ROUND(D11/C11*100,1)</f>
        <v>10.4</v>
      </c>
      <c r="X11" s="36">
        <f aca="true" t="shared" si="4" ref="X11:X19">ROUND((O11+R11)/C11*100,1)</f>
        <v>8.7</v>
      </c>
      <c r="Y11" s="26"/>
      <c r="Z11" s="26"/>
      <c r="AA11" s="26"/>
      <c r="AB11" s="26"/>
      <c r="AC11" s="11"/>
      <c r="AD11" s="11"/>
    </row>
    <row r="12" spans="1:30" ht="15" customHeight="1">
      <c r="A12" s="11"/>
      <c r="B12" s="27" t="s">
        <v>4</v>
      </c>
      <c r="C12" s="44">
        <f aca="true" t="shared" si="5" ref="C12:C22">SUM(D12,K12,L12,M12,N12,O12,P12,Q12)</f>
        <v>68</v>
      </c>
      <c r="D12" s="26">
        <f t="shared" si="1"/>
        <v>5</v>
      </c>
      <c r="E12" s="27">
        <v>5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8">
        <v>9</v>
      </c>
      <c r="L12" s="28">
        <v>0</v>
      </c>
      <c r="M12" s="28">
        <v>0</v>
      </c>
      <c r="N12" s="28">
        <v>1</v>
      </c>
      <c r="O12" s="28">
        <v>5</v>
      </c>
      <c r="P12" s="28">
        <v>17</v>
      </c>
      <c r="Q12" s="28">
        <v>31</v>
      </c>
      <c r="R12" s="28">
        <f aca="true" t="shared" si="6" ref="R12:R22">SUM(S12:V12)</f>
        <v>0</v>
      </c>
      <c r="S12" s="28">
        <v>0</v>
      </c>
      <c r="T12" s="28">
        <v>0</v>
      </c>
      <c r="U12" s="28">
        <v>0</v>
      </c>
      <c r="V12" s="28">
        <v>0</v>
      </c>
      <c r="W12" s="43">
        <f t="shared" si="3"/>
        <v>7.4</v>
      </c>
      <c r="X12" s="36">
        <f t="shared" si="4"/>
        <v>7.4</v>
      </c>
      <c r="Z12" s="28"/>
      <c r="AA12" s="28"/>
      <c r="AB12" s="28"/>
      <c r="AC12" s="11"/>
      <c r="AD12" s="11"/>
    </row>
    <row r="13" spans="1:30" ht="15" customHeight="1">
      <c r="A13" s="11"/>
      <c r="B13" s="27" t="s">
        <v>5</v>
      </c>
      <c r="C13" s="44">
        <f t="shared" si="5"/>
        <v>105</v>
      </c>
      <c r="D13" s="26">
        <f t="shared" si="1"/>
        <v>13</v>
      </c>
      <c r="E13" s="27">
        <v>10</v>
      </c>
      <c r="F13" s="27">
        <v>0</v>
      </c>
      <c r="G13" s="27">
        <v>3</v>
      </c>
      <c r="H13" s="27">
        <v>0</v>
      </c>
      <c r="I13" s="27">
        <v>0</v>
      </c>
      <c r="J13" s="27">
        <v>0</v>
      </c>
      <c r="K13" s="27">
        <v>14</v>
      </c>
      <c r="L13" s="27">
        <v>0</v>
      </c>
      <c r="M13" s="27">
        <v>1</v>
      </c>
      <c r="N13" s="27">
        <v>0</v>
      </c>
      <c r="O13" s="27">
        <v>10</v>
      </c>
      <c r="P13" s="27">
        <v>39</v>
      </c>
      <c r="Q13" s="27">
        <v>28</v>
      </c>
      <c r="R13" s="28">
        <f>SUM(S13:V13)</f>
        <v>0</v>
      </c>
      <c r="S13" s="27">
        <v>0</v>
      </c>
      <c r="T13" s="27">
        <v>0</v>
      </c>
      <c r="U13" s="27">
        <v>0</v>
      </c>
      <c r="V13" s="27">
        <v>0</v>
      </c>
      <c r="W13" s="43">
        <f t="shared" si="3"/>
        <v>12.4</v>
      </c>
      <c r="X13" s="36">
        <f t="shared" si="4"/>
        <v>9.5</v>
      </c>
      <c r="Z13" s="28"/>
      <c r="AA13" s="28"/>
      <c r="AB13" s="28"/>
      <c r="AC13" s="11"/>
      <c r="AD13" s="11"/>
    </row>
    <row r="14" spans="1:30" ht="15" customHeight="1">
      <c r="A14" s="11"/>
      <c r="B14" s="45" t="s">
        <v>61</v>
      </c>
      <c r="C14" s="44">
        <f>SUM(D14,K14,L14,M14,N14,O14,P14,Q14)</f>
        <v>117</v>
      </c>
      <c r="D14" s="26">
        <f t="shared" si="1"/>
        <v>9</v>
      </c>
      <c r="E14" s="27">
        <f aca="true" t="shared" si="7" ref="E14:Q14">SUM(E15:E16)</f>
        <v>8</v>
      </c>
      <c r="F14" s="27">
        <f t="shared" si="7"/>
        <v>1</v>
      </c>
      <c r="G14" s="27">
        <f t="shared" si="7"/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11</v>
      </c>
      <c r="N14" s="27">
        <f t="shared" si="7"/>
        <v>0</v>
      </c>
      <c r="O14" s="27">
        <f t="shared" si="7"/>
        <v>8</v>
      </c>
      <c r="P14" s="27">
        <f t="shared" si="7"/>
        <v>89</v>
      </c>
      <c r="Q14" s="27">
        <f t="shared" si="7"/>
        <v>0</v>
      </c>
      <c r="R14" s="28">
        <f>SUM(S14:V14)</f>
        <v>0</v>
      </c>
      <c r="S14" s="27">
        <f>SUM(S15:S16)</f>
        <v>0</v>
      </c>
      <c r="T14" s="27">
        <f>SUM(T15:T16)</f>
        <v>0</v>
      </c>
      <c r="U14" s="27">
        <f>SUM(U15:U16)</f>
        <v>0</v>
      </c>
      <c r="V14" s="27">
        <f>SUM(V15:V16)</f>
        <v>0</v>
      </c>
      <c r="W14" s="41">
        <f t="shared" si="3"/>
        <v>7.7</v>
      </c>
      <c r="X14" s="36">
        <f t="shared" si="4"/>
        <v>6.8</v>
      </c>
      <c r="Z14" s="28"/>
      <c r="AA14" s="28"/>
      <c r="AB14" s="28"/>
      <c r="AC14" s="11"/>
      <c r="AD14" s="11"/>
    </row>
    <row r="15" spans="1:30" ht="15" customHeight="1">
      <c r="A15" s="11"/>
      <c r="B15" s="27" t="s">
        <v>4</v>
      </c>
      <c r="C15" s="44">
        <f t="shared" si="5"/>
        <v>56</v>
      </c>
      <c r="D15" s="26">
        <f t="shared" si="1"/>
        <v>5</v>
      </c>
      <c r="E15" s="27">
        <v>5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 aca="true" t="shared" si="8" ref="K15:V15">SUM(K18,K21)</f>
        <v>0</v>
      </c>
      <c r="L15" s="27">
        <f t="shared" si="8"/>
        <v>0</v>
      </c>
      <c r="M15" s="27">
        <f t="shared" si="8"/>
        <v>1</v>
      </c>
      <c r="N15" s="27">
        <f t="shared" si="8"/>
        <v>0</v>
      </c>
      <c r="O15" s="27">
        <f t="shared" si="8"/>
        <v>2</v>
      </c>
      <c r="P15" s="27">
        <f t="shared" si="8"/>
        <v>48</v>
      </c>
      <c r="Q15" s="27">
        <f t="shared" si="8"/>
        <v>0</v>
      </c>
      <c r="R15" s="28">
        <f>SUM(S15:V15)</f>
        <v>0</v>
      </c>
      <c r="S15" s="27">
        <f t="shared" si="8"/>
        <v>0</v>
      </c>
      <c r="T15" s="27">
        <f t="shared" si="8"/>
        <v>0</v>
      </c>
      <c r="U15" s="27">
        <f t="shared" si="8"/>
        <v>0</v>
      </c>
      <c r="V15" s="27">
        <f t="shared" si="8"/>
        <v>0</v>
      </c>
      <c r="W15" s="41">
        <f t="shared" si="3"/>
        <v>8.9</v>
      </c>
      <c r="X15" s="36">
        <f t="shared" si="4"/>
        <v>3.6</v>
      </c>
      <c r="Z15" s="28"/>
      <c r="AA15" s="28"/>
      <c r="AB15" s="28"/>
      <c r="AC15" s="11"/>
      <c r="AD15" s="11"/>
    </row>
    <row r="16" spans="1:30" ht="15" customHeight="1">
      <c r="A16" s="11"/>
      <c r="B16" s="27" t="s">
        <v>5</v>
      </c>
      <c r="C16" s="44">
        <f t="shared" si="5"/>
        <v>61</v>
      </c>
      <c r="D16" s="26">
        <f t="shared" si="1"/>
        <v>4</v>
      </c>
      <c r="E16" s="27">
        <v>3</v>
      </c>
      <c r="F16" s="27">
        <v>1</v>
      </c>
      <c r="G16" s="27">
        <v>0</v>
      </c>
      <c r="H16" s="27">
        <v>0</v>
      </c>
      <c r="I16" s="27">
        <v>0</v>
      </c>
      <c r="J16" s="27">
        <v>0</v>
      </c>
      <c r="K16" s="27">
        <f aca="true" t="shared" si="9" ref="K16:V16">SUM(K19,K22)</f>
        <v>0</v>
      </c>
      <c r="L16" s="27">
        <f>SUM(L19,L22)</f>
        <v>0</v>
      </c>
      <c r="M16" s="27">
        <f t="shared" si="9"/>
        <v>10</v>
      </c>
      <c r="N16" s="27">
        <f t="shared" si="9"/>
        <v>0</v>
      </c>
      <c r="O16" s="27">
        <f t="shared" si="9"/>
        <v>6</v>
      </c>
      <c r="P16" s="27">
        <f t="shared" si="9"/>
        <v>41</v>
      </c>
      <c r="Q16" s="27">
        <f t="shared" si="9"/>
        <v>0</v>
      </c>
      <c r="R16" s="28">
        <f t="shared" si="6"/>
        <v>0</v>
      </c>
      <c r="S16" s="27">
        <f t="shared" si="9"/>
        <v>0</v>
      </c>
      <c r="T16" s="27">
        <f t="shared" si="9"/>
        <v>0</v>
      </c>
      <c r="U16" s="27">
        <f t="shared" si="9"/>
        <v>0</v>
      </c>
      <c r="V16" s="27">
        <f t="shared" si="9"/>
        <v>0</v>
      </c>
      <c r="W16" s="41">
        <f t="shared" si="3"/>
        <v>6.6</v>
      </c>
      <c r="X16" s="36">
        <f t="shared" si="4"/>
        <v>9.8</v>
      </c>
      <c r="Z16" s="28"/>
      <c r="AA16" s="28"/>
      <c r="AB16" s="28"/>
      <c r="AC16" s="11"/>
      <c r="AD16" s="11"/>
    </row>
    <row r="17" spans="1:30" ht="15" customHeight="1">
      <c r="A17" s="11"/>
      <c r="B17" s="27" t="s">
        <v>59</v>
      </c>
      <c r="C17" s="44">
        <f t="shared" si="5"/>
        <v>117</v>
      </c>
      <c r="D17" s="26">
        <f>SUM(D18:D19)</f>
        <v>9</v>
      </c>
      <c r="E17" s="29" t="s">
        <v>58</v>
      </c>
      <c r="F17" s="29" t="s">
        <v>58</v>
      </c>
      <c r="G17" s="29" t="s">
        <v>58</v>
      </c>
      <c r="H17" s="29" t="s">
        <v>58</v>
      </c>
      <c r="I17" s="29" t="s">
        <v>58</v>
      </c>
      <c r="J17" s="29" t="s">
        <v>58</v>
      </c>
      <c r="K17" s="28">
        <f aca="true" t="shared" si="10" ref="K17:V17">SUM(K18:K19)</f>
        <v>0</v>
      </c>
      <c r="L17" s="28">
        <f t="shared" si="10"/>
        <v>0</v>
      </c>
      <c r="M17" s="28">
        <f>SUM(M18:M19)</f>
        <v>11</v>
      </c>
      <c r="N17" s="28">
        <f t="shared" si="10"/>
        <v>0</v>
      </c>
      <c r="O17" s="28">
        <f t="shared" si="10"/>
        <v>8</v>
      </c>
      <c r="P17" s="28">
        <f t="shared" si="10"/>
        <v>89</v>
      </c>
      <c r="Q17" s="28">
        <f t="shared" si="10"/>
        <v>0</v>
      </c>
      <c r="R17" s="28">
        <f t="shared" si="6"/>
        <v>0</v>
      </c>
      <c r="S17" s="28">
        <f t="shared" si="10"/>
        <v>0</v>
      </c>
      <c r="T17" s="28">
        <f t="shared" si="10"/>
        <v>0</v>
      </c>
      <c r="U17" s="28">
        <f t="shared" si="10"/>
        <v>0</v>
      </c>
      <c r="V17" s="28">
        <f t="shared" si="10"/>
        <v>0</v>
      </c>
      <c r="W17" s="41">
        <f t="shared" si="3"/>
        <v>7.7</v>
      </c>
      <c r="X17" s="36">
        <f t="shared" si="4"/>
        <v>6.8</v>
      </c>
      <c r="Z17" s="28"/>
      <c r="AA17" s="28"/>
      <c r="AB17" s="28"/>
      <c r="AC17" s="11"/>
      <c r="AD17" s="11"/>
    </row>
    <row r="18" spans="1:30" ht="15" customHeight="1">
      <c r="A18" s="11"/>
      <c r="B18" s="27" t="s">
        <v>4</v>
      </c>
      <c r="C18" s="46">
        <f t="shared" si="5"/>
        <v>56</v>
      </c>
      <c r="D18" s="26">
        <v>5</v>
      </c>
      <c r="E18" s="29" t="s">
        <v>58</v>
      </c>
      <c r="F18" s="29" t="s">
        <v>58</v>
      </c>
      <c r="G18" s="29" t="s">
        <v>58</v>
      </c>
      <c r="H18" s="29" t="s">
        <v>58</v>
      </c>
      <c r="I18" s="29" t="s">
        <v>58</v>
      </c>
      <c r="J18" s="29" t="s">
        <v>58</v>
      </c>
      <c r="K18" s="26">
        <v>0</v>
      </c>
      <c r="L18" s="26">
        <v>0</v>
      </c>
      <c r="M18" s="26">
        <v>1</v>
      </c>
      <c r="N18" s="26">
        <v>0</v>
      </c>
      <c r="O18" s="26">
        <v>2</v>
      </c>
      <c r="P18" s="26">
        <v>48</v>
      </c>
      <c r="Q18" s="26">
        <v>0</v>
      </c>
      <c r="R18" s="26">
        <f t="shared" si="6"/>
        <v>0</v>
      </c>
      <c r="S18" s="26">
        <v>0</v>
      </c>
      <c r="T18" s="26">
        <v>0</v>
      </c>
      <c r="U18" s="26">
        <v>0</v>
      </c>
      <c r="V18" s="26">
        <v>0</v>
      </c>
      <c r="W18" s="47">
        <f t="shared" si="3"/>
        <v>8.9</v>
      </c>
      <c r="X18" s="36">
        <f t="shared" si="4"/>
        <v>3.6</v>
      </c>
      <c r="Y18" s="26"/>
      <c r="Z18" s="26"/>
      <c r="AA18" s="26"/>
      <c r="AB18" s="26"/>
      <c r="AC18" s="11"/>
      <c r="AD18" s="11"/>
    </row>
    <row r="19" spans="1:30" ht="15" customHeight="1">
      <c r="A19" s="11"/>
      <c r="B19" s="27" t="s">
        <v>5</v>
      </c>
      <c r="C19" s="46">
        <f t="shared" si="5"/>
        <v>61</v>
      </c>
      <c r="D19" s="26">
        <v>4</v>
      </c>
      <c r="E19" s="29" t="s">
        <v>58</v>
      </c>
      <c r="F19" s="29" t="s">
        <v>58</v>
      </c>
      <c r="G19" s="29" t="s">
        <v>58</v>
      </c>
      <c r="H19" s="29" t="s">
        <v>58</v>
      </c>
      <c r="I19" s="29" t="s">
        <v>58</v>
      </c>
      <c r="J19" s="29" t="s">
        <v>58</v>
      </c>
      <c r="K19" s="26">
        <v>0</v>
      </c>
      <c r="L19" s="26">
        <v>0</v>
      </c>
      <c r="M19" s="26">
        <v>10</v>
      </c>
      <c r="N19" s="26">
        <v>0</v>
      </c>
      <c r="O19" s="26">
        <v>6</v>
      </c>
      <c r="P19" s="26">
        <v>41</v>
      </c>
      <c r="Q19" s="26">
        <v>0</v>
      </c>
      <c r="R19" s="26">
        <f t="shared" si="6"/>
        <v>0</v>
      </c>
      <c r="S19" s="26">
        <v>0</v>
      </c>
      <c r="T19" s="26">
        <v>0</v>
      </c>
      <c r="U19" s="26">
        <v>0</v>
      </c>
      <c r="V19" s="26">
        <v>0</v>
      </c>
      <c r="W19" s="47">
        <f t="shared" si="3"/>
        <v>6.6</v>
      </c>
      <c r="X19" s="36">
        <f t="shared" si="4"/>
        <v>9.8</v>
      </c>
      <c r="Y19" s="26"/>
      <c r="Z19" s="26"/>
      <c r="AA19" s="26"/>
      <c r="AB19" s="26"/>
      <c r="AC19" s="11"/>
      <c r="AD19" s="11"/>
    </row>
    <row r="20" spans="1:30" ht="15" customHeight="1">
      <c r="A20" s="11"/>
      <c r="B20" s="27" t="s">
        <v>57</v>
      </c>
      <c r="C20" s="46">
        <f t="shared" si="5"/>
        <v>0</v>
      </c>
      <c r="D20" s="26">
        <f>SUM(D21:D22)</f>
        <v>0</v>
      </c>
      <c r="E20" s="29" t="s">
        <v>58</v>
      </c>
      <c r="F20" s="29" t="s">
        <v>58</v>
      </c>
      <c r="G20" s="29" t="s">
        <v>58</v>
      </c>
      <c r="H20" s="29" t="s">
        <v>58</v>
      </c>
      <c r="I20" s="29" t="s">
        <v>58</v>
      </c>
      <c r="J20" s="29" t="s">
        <v>58</v>
      </c>
      <c r="K20" s="26">
        <f aca="true" t="shared" si="11" ref="K20:V20">SUM(K21:K22)</f>
        <v>0</v>
      </c>
      <c r="L20" s="26">
        <f t="shared" si="11"/>
        <v>0</v>
      </c>
      <c r="M20" s="26">
        <f t="shared" si="11"/>
        <v>0</v>
      </c>
      <c r="N20" s="26">
        <f t="shared" si="11"/>
        <v>0</v>
      </c>
      <c r="O20" s="26">
        <f t="shared" si="11"/>
        <v>0</v>
      </c>
      <c r="P20" s="26">
        <f t="shared" si="11"/>
        <v>0</v>
      </c>
      <c r="Q20" s="26">
        <f t="shared" si="11"/>
        <v>0</v>
      </c>
      <c r="R20" s="26">
        <f t="shared" si="6"/>
        <v>0</v>
      </c>
      <c r="S20" s="26">
        <f t="shared" si="11"/>
        <v>0</v>
      </c>
      <c r="T20" s="26">
        <f t="shared" si="11"/>
        <v>0</v>
      </c>
      <c r="U20" s="26">
        <f t="shared" si="11"/>
        <v>0</v>
      </c>
      <c r="V20" s="26">
        <f t="shared" si="11"/>
        <v>0</v>
      </c>
      <c r="W20" s="28">
        <v>0</v>
      </c>
      <c r="X20" s="28">
        <v>0</v>
      </c>
      <c r="Y20" s="26"/>
      <c r="Z20" s="26"/>
      <c r="AA20" s="26"/>
      <c r="AB20" s="26"/>
      <c r="AC20" s="11"/>
      <c r="AD20" s="11"/>
    </row>
    <row r="21" spans="1:30" ht="15" customHeight="1">
      <c r="A21" s="11"/>
      <c r="B21" s="27" t="s">
        <v>3</v>
      </c>
      <c r="C21" s="44">
        <f t="shared" si="5"/>
        <v>0</v>
      </c>
      <c r="D21" s="26">
        <v>0</v>
      </c>
      <c r="E21" s="29" t="s">
        <v>58</v>
      </c>
      <c r="F21" s="29" t="s">
        <v>58</v>
      </c>
      <c r="G21" s="29" t="s">
        <v>58</v>
      </c>
      <c r="H21" s="29" t="s">
        <v>58</v>
      </c>
      <c r="I21" s="29" t="s">
        <v>58</v>
      </c>
      <c r="J21" s="29" t="s">
        <v>58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f t="shared" si="6"/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/>
      <c r="Z21" s="28"/>
      <c r="AA21" s="28"/>
      <c r="AB21" s="28"/>
      <c r="AC21" s="11"/>
      <c r="AD21" s="11"/>
    </row>
    <row r="22" spans="1:30" ht="15" customHeight="1">
      <c r="A22" s="11"/>
      <c r="B22" s="29" t="s">
        <v>2</v>
      </c>
      <c r="C22" s="46">
        <f t="shared" si="5"/>
        <v>0</v>
      </c>
      <c r="D22" s="26">
        <v>0</v>
      </c>
      <c r="E22" s="29" t="s">
        <v>58</v>
      </c>
      <c r="F22" s="29" t="s">
        <v>58</v>
      </c>
      <c r="G22" s="29" t="s">
        <v>58</v>
      </c>
      <c r="H22" s="29" t="s">
        <v>58</v>
      </c>
      <c r="I22" s="29" t="s">
        <v>58</v>
      </c>
      <c r="J22" s="29" t="s">
        <v>58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8">
        <f t="shared" si="6"/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6"/>
      <c r="Z22" s="26"/>
      <c r="AA22" s="26"/>
      <c r="AB22" s="26"/>
      <c r="AC22" s="11"/>
      <c r="AD22" s="11"/>
    </row>
    <row r="23" spans="1:30" ht="11.25" customHeight="1">
      <c r="A23" s="30"/>
      <c r="B23" s="30"/>
      <c r="C23" s="3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4"/>
      <c r="X23" s="34"/>
      <c r="Y23" s="11"/>
      <c r="Z23" s="11"/>
      <c r="AA23" s="11"/>
      <c r="AB23" s="11"/>
      <c r="AC23" s="11"/>
      <c r="AD23" s="11"/>
    </row>
    <row r="25" spans="1:17" ht="15" customHeight="1">
      <c r="A25" s="69" t="s">
        <v>50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12"/>
      <c r="P25" s="12"/>
      <c r="Q25" s="12"/>
    </row>
    <row r="26" spans="1:25" ht="15" customHeight="1">
      <c r="A26" s="10" t="s">
        <v>22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" t="s">
        <v>43</v>
      </c>
      <c r="O26" s="8"/>
      <c r="Q26" s="14"/>
      <c r="R26" s="14"/>
      <c r="W26" s="15"/>
      <c r="X26" s="16"/>
      <c r="Y26" s="16" t="s">
        <v>19</v>
      </c>
    </row>
    <row r="27" spans="1:25" ht="18.75" customHeight="1">
      <c r="A27" s="93" t="s">
        <v>0</v>
      </c>
      <c r="B27" s="93"/>
      <c r="C27" s="80" t="s">
        <v>1</v>
      </c>
      <c r="D27" s="109" t="s">
        <v>41</v>
      </c>
      <c r="E27" s="110"/>
      <c r="F27" s="110"/>
      <c r="G27" s="110"/>
      <c r="H27" s="110"/>
      <c r="I27" s="110"/>
      <c r="J27" s="128"/>
      <c r="K27" s="75" t="s">
        <v>25</v>
      </c>
      <c r="L27" s="78" t="s">
        <v>46</v>
      </c>
      <c r="M27" s="79"/>
      <c r="N27" s="83" t="s">
        <v>26</v>
      </c>
      <c r="O27" s="75" t="s">
        <v>27</v>
      </c>
      <c r="P27" s="75" t="s">
        <v>28</v>
      </c>
      <c r="Q27" s="101" t="s">
        <v>29</v>
      </c>
      <c r="R27" s="104" t="s">
        <v>30</v>
      </c>
      <c r="S27" s="89"/>
      <c r="T27" s="89"/>
      <c r="U27" s="89"/>
      <c r="V27" s="90"/>
      <c r="W27" s="86" t="s">
        <v>31</v>
      </c>
      <c r="X27" s="72" t="s">
        <v>9</v>
      </c>
      <c r="Y27" s="64" t="s">
        <v>62</v>
      </c>
    </row>
    <row r="28" spans="1:25" ht="19.5" customHeight="1">
      <c r="A28" s="94"/>
      <c r="B28" s="94"/>
      <c r="C28" s="81"/>
      <c r="D28" s="75" t="s">
        <v>8</v>
      </c>
      <c r="E28" s="78" t="s">
        <v>10</v>
      </c>
      <c r="F28" s="96"/>
      <c r="G28" s="120"/>
      <c r="H28" s="113" t="s">
        <v>52</v>
      </c>
      <c r="I28" s="75" t="s">
        <v>11</v>
      </c>
      <c r="J28" s="51" t="s">
        <v>47</v>
      </c>
      <c r="K28" s="76"/>
      <c r="L28" s="99"/>
      <c r="M28" s="100"/>
      <c r="N28" s="84"/>
      <c r="O28" s="76"/>
      <c r="P28" s="76"/>
      <c r="Q28" s="102"/>
      <c r="R28" s="105"/>
      <c r="S28" s="91"/>
      <c r="T28" s="91"/>
      <c r="U28" s="91"/>
      <c r="V28" s="92"/>
      <c r="W28" s="87"/>
      <c r="X28" s="73"/>
      <c r="Y28" s="65"/>
    </row>
    <row r="29" spans="1:25" ht="19.5" customHeight="1">
      <c r="A29" s="94"/>
      <c r="B29" s="94"/>
      <c r="C29" s="81"/>
      <c r="D29" s="76"/>
      <c r="E29" s="121"/>
      <c r="F29" s="122"/>
      <c r="G29" s="123"/>
      <c r="H29" s="114"/>
      <c r="I29" s="76"/>
      <c r="J29" s="52"/>
      <c r="K29" s="76"/>
      <c r="L29" s="112" t="s">
        <v>21</v>
      </c>
      <c r="M29" s="75" t="s">
        <v>12</v>
      </c>
      <c r="N29" s="84"/>
      <c r="O29" s="76"/>
      <c r="P29" s="76"/>
      <c r="Q29" s="102"/>
      <c r="R29" s="106"/>
      <c r="S29" s="107"/>
      <c r="T29" s="107"/>
      <c r="U29" s="107"/>
      <c r="V29" s="108"/>
      <c r="W29" s="87"/>
      <c r="X29" s="73"/>
      <c r="Y29" s="65"/>
    </row>
    <row r="30" spans="1:25" ht="18" customHeight="1">
      <c r="A30" s="95"/>
      <c r="B30" s="95"/>
      <c r="C30" s="82"/>
      <c r="D30" s="77"/>
      <c r="E30" s="19" t="s">
        <v>6</v>
      </c>
      <c r="F30" s="7" t="s">
        <v>7</v>
      </c>
      <c r="G30" s="19" t="s">
        <v>13</v>
      </c>
      <c r="H30" s="115"/>
      <c r="I30" s="77"/>
      <c r="J30" s="53"/>
      <c r="K30" s="77"/>
      <c r="L30" s="71"/>
      <c r="M30" s="77"/>
      <c r="N30" s="85"/>
      <c r="O30" s="77"/>
      <c r="P30" s="77"/>
      <c r="Q30" s="103"/>
      <c r="R30" s="6" t="s">
        <v>8</v>
      </c>
      <c r="S30" s="2" t="s">
        <v>37</v>
      </c>
      <c r="T30" s="6" t="s">
        <v>38</v>
      </c>
      <c r="U30" s="2" t="s">
        <v>39</v>
      </c>
      <c r="V30" s="6" t="s">
        <v>40</v>
      </c>
      <c r="W30" s="88"/>
      <c r="X30" s="74"/>
      <c r="Y30" s="66"/>
    </row>
    <row r="31" spans="1:25" ht="11.25" customHeight="1">
      <c r="A31" s="17"/>
      <c r="B31" s="17"/>
      <c r="C31" s="4"/>
      <c r="D31" s="18"/>
      <c r="E31" s="18"/>
      <c r="F31" s="18"/>
      <c r="G31" s="18"/>
      <c r="H31" s="18"/>
      <c r="I31" s="18"/>
      <c r="J31" s="18"/>
      <c r="K31" s="20"/>
      <c r="L31" s="20"/>
      <c r="M31" s="20"/>
      <c r="N31" s="20"/>
      <c r="O31" s="18"/>
      <c r="P31" s="18"/>
      <c r="Q31" s="18"/>
      <c r="R31" s="5"/>
      <c r="S31" s="5"/>
      <c r="T31" s="5"/>
      <c r="U31" s="5"/>
      <c r="V31" s="21"/>
      <c r="W31" s="5"/>
      <c r="X31" s="22"/>
      <c r="Y31" s="11"/>
    </row>
    <row r="32" spans="1:25" ht="15" customHeight="1">
      <c r="A32" s="11"/>
      <c r="B32" s="33" t="s">
        <v>56</v>
      </c>
      <c r="C32" s="44">
        <v>175</v>
      </c>
      <c r="D32" s="28">
        <v>175</v>
      </c>
      <c r="E32" s="27">
        <v>10</v>
      </c>
      <c r="F32" s="28">
        <v>0</v>
      </c>
      <c r="G32" s="28">
        <v>1</v>
      </c>
      <c r="H32" s="28">
        <v>164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2</v>
      </c>
      <c r="X32" s="41">
        <v>100</v>
      </c>
      <c r="Y32" s="28">
        <v>0</v>
      </c>
    </row>
    <row r="33" spans="1:25" s="25" customFormat="1" ht="15" customHeight="1">
      <c r="A33" s="23"/>
      <c r="B33" s="33" t="s">
        <v>55</v>
      </c>
      <c r="C33" s="35">
        <f>SUM(C35,C39)</f>
        <v>174</v>
      </c>
      <c r="D33" s="24">
        <f aca="true" t="shared" si="12" ref="D33:W33">SUM(D35,D39)</f>
        <v>173</v>
      </c>
      <c r="E33" s="24">
        <f t="shared" si="12"/>
        <v>11</v>
      </c>
      <c r="F33" s="24">
        <f t="shared" si="12"/>
        <v>0</v>
      </c>
      <c r="G33" s="24">
        <f t="shared" si="12"/>
        <v>1</v>
      </c>
      <c r="H33" s="24">
        <f t="shared" si="12"/>
        <v>161</v>
      </c>
      <c r="I33" s="24">
        <f t="shared" si="12"/>
        <v>0</v>
      </c>
      <c r="J33" s="24">
        <f t="shared" si="12"/>
        <v>0</v>
      </c>
      <c r="K33" s="24">
        <f t="shared" si="12"/>
        <v>0</v>
      </c>
      <c r="L33" s="24">
        <f t="shared" si="12"/>
        <v>0</v>
      </c>
      <c r="M33" s="24">
        <f t="shared" si="12"/>
        <v>0</v>
      </c>
      <c r="N33" s="24">
        <f t="shared" si="12"/>
        <v>0</v>
      </c>
      <c r="O33" s="24">
        <f t="shared" si="12"/>
        <v>0</v>
      </c>
      <c r="P33" s="24">
        <f t="shared" si="12"/>
        <v>1</v>
      </c>
      <c r="Q33" s="24">
        <f t="shared" si="12"/>
        <v>0</v>
      </c>
      <c r="R33" s="24">
        <f t="shared" si="12"/>
        <v>0</v>
      </c>
      <c r="S33" s="24">
        <f t="shared" si="12"/>
        <v>0</v>
      </c>
      <c r="T33" s="24">
        <f t="shared" si="12"/>
        <v>0</v>
      </c>
      <c r="U33" s="24">
        <f t="shared" si="12"/>
        <v>0</v>
      </c>
      <c r="V33" s="38">
        <f t="shared" si="12"/>
        <v>0</v>
      </c>
      <c r="W33" s="24">
        <f t="shared" si="12"/>
        <v>0</v>
      </c>
      <c r="X33" s="36">
        <f>ROUND(D33/C33*100,1)</f>
        <v>99.4</v>
      </c>
      <c r="Y33" s="38">
        <f>ROUND((O33+R33)/C33*100,1)</f>
        <v>0</v>
      </c>
    </row>
    <row r="34" spans="1:25" s="25" customFormat="1" ht="11.25" customHeight="1">
      <c r="A34" s="23"/>
      <c r="B34" s="3"/>
      <c r="C34" s="3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8"/>
      <c r="W34" s="24"/>
      <c r="X34" s="36"/>
      <c r="Y34" s="38"/>
    </row>
    <row r="35" spans="1:25" s="25" customFormat="1" ht="15" customHeight="1">
      <c r="A35" s="23"/>
      <c r="B35" s="33" t="s">
        <v>53</v>
      </c>
      <c r="C35" s="44">
        <f>SUM(D35,K35,L35,M35,N35,O35,P35,Q35)</f>
        <v>136</v>
      </c>
      <c r="D35" s="27">
        <f>SUM(E35:J35)</f>
        <v>136</v>
      </c>
      <c r="E35" s="27">
        <f aca="true" t="shared" si="13" ref="E35:W35">SUM(E36:E37)</f>
        <v>2</v>
      </c>
      <c r="F35" s="27">
        <f t="shared" si="13"/>
        <v>0</v>
      </c>
      <c r="G35" s="27">
        <f t="shared" si="13"/>
        <v>1</v>
      </c>
      <c r="H35" s="27">
        <f t="shared" si="13"/>
        <v>133</v>
      </c>
      <c r="I35" s="27">
        <f t="shared" si="13"/>
        <v>0</v>
      </c>
      <c r="J35" s="27">
        <f t="shared" si="13"/>
        <v>0</v>
      </c>
      <c r="K35" s="27">
        <f t="shared" si="13"/>
        <v>0</v>
      </c>
      <c r="L35" s="27">
        <f t="shared" si="13"/>
        <v>0</v>
      </c>
      <c r="M35" s="27">
        <f t="shared" si="13"/>
        <v>0</v>
      </c>
      <c r="N35" s="27">
        <f t="shared" si="13"/>
        <v>0</v>
      </c>
      <c r="O35" s="27">
        <f t="shared" si="13"/>
        <v>0</v>
      </c>
      <c r="P35" s="27">
        <f t="shared" si="13"/>
        <v>0</v>
      </c>
      <c r="Q35" s="27">
        <f t="shared" si="13"/>
        <v>0</v>
      </c>
      <c r="R35" s="27">
        <f>SUM(S35:V35)</f>
        <v>0</v>
      </c>
      <c r="S35" s="27">
        <f t="shared" si="13"/>
        <v>0</v>
      </c>
      <c r="T35" s="27">
        <f t="shared" si="13"/>
        <v>0</v>
      </c>
      <c r="U35" s="27">
        <f t="shared" si="13"/>
        <v>0</v>
      </c>
      <c r="V35" s="27">
        <f t="shared" si="13"/>
        <v>0</v>
      </c>
      <c r="W35" s="27">
        <f t="shared" si="13"/>
        <v>0</v>
      </c>
      <c r="X35" s="41">
        <f aca="true" t="shared" si="14" ref="X35:X41">ROUND(D35/C35*100,1)</f>
        <v>100</v>
      </c>
      <c r="Y35" s="28">
        <f aca="true" t="shared" si="15" ref="Y35:Y41">ROUND((O35+R35)/C35*100,1)</f>
        <v>0</v>
      </c>
    </row>
    <row r="36" spans="1:25" s="25" customFormat="1" ht="15" customHeight="1">
      <c r="A36" s="23"/>
      <c r="B36" s="33" t="s">
        <v>4</v>
      </c>
      <c r="C36" s="44">
        <f>SUM(D36,K36,L36,M36,N36,O36,P36,Q36)</f>
        <v>55</v>
      </c>
      <c r="D36" s="27">
        <f>SUM(E36:J36)</f>
        <v>55</v>
      </c>
      <c r="E36" s="27">
        <v>0</v>
      </c>
      <c r="F36" s="28">
        <v>0</v>
      </c>
      <c r="G36" s="28">
        <v>0</v>
      </c>
      <c r="H36" s="28">
        <v>55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f aca="true" t="shared" si="16" ref="R36:R41">SUM(S36:V36)</f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41">
        <f t="shared" si="14"/>
        <v>100</v>
      </c>
      <c r="Y36" s="28">
        <f t="shared" si="15"/>
        <v>0</v>
      </c>
    </row>
    <row r="37" spans="1:25" ht="15" customHeight="1">
      <c r="A37" s="11"/>
      <c r="B37" s="33" t="s">
        <v>5</v>
      </c>
      <c r="C37" s="44">
        <f>SUM(D37,K37,L37,M37,N37,O37,P37,Q37)</f>
        <v>81</v>
      </c>
      <c r="D37" s="27">
        <f>SUM(E37:J37)</f>
        <v>81</v>
      </c>
      <c r="E37" s="27">
        <v>2</v>
      </c>
      <c r="F37" s="28">
        <v>0</v>
      </c>
      <c r="G37" s="28">
        <v>1</v>
      </c>
      <c r="H37" s="28">
        <v>78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f t="shared" si="16"/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41">
        <f t="shared" si="14"/>
        <v>100</v>
      </c>
      <c r="Y37" s="28">
        <f t="shared" si="15"/>
        <v>0</v>
      </c>
    </row>
    <row r="38" spans="1:25" ht="15" customHeight="1">
      <c r="A38" s="11"/>
      <c r="B38" s="3"/>
      <c r="C38" s="4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39"/>
      <c r="W38" s="26"/>
      <c r="X38" s="47"/>
      <c r="Y38" s="47"/>
    </row>
    <row r="39" spans="1:25" ht="15" customHeight="1">
      <c r="A39" s="119" t="s">
        <v>18</v>
      </c>
      <c r="B39" s="119"/>
      <c r="C39" s="44">
        <f>SUM(D39,K39,L39,M39,N39,O39,P39,Q39)</f>
        <v>38</v>
      </c>
      <c r="D39" s="27">
        <f>SUM(E39:J39)</f>
        <v>37</v>
      </c>
      <c r="E39" s="27">
        <f aca="true" t="shared" si="17" ref="E39:W39">SUM(E40:E41)</f>
        <v>9</v>
      </c>
      <c r="F39" s="27">
        <f t="shared" si="17"/>
        <v>0</v>
      </c>
      <c r="G39" s="27">
        <f t="shared" si="17"/>
        <v>0</v>
      </c>
      <c r="H39" s="27">
        <f t="shared" si="17"/>
        <v>28</v>
      </c>
      <c r="I39" s="27">
        <f t="shared" si="17"/>
        <v>0</v>
      </c>
      <c r="J39" s="27">
        <f t="shared" si="17"/>
        <v>0</v>
      </c>
      <c r="K39" s="27">
        <f t="shared" si="17"/>
        <v>0</v>
      </c>
      <c r="L39" s="27">
        <f t="shared" si="17"/>
        <v>0</v>
      </c>
      <c r="M39" s="27">
        <f t="shared" si="17"/>
        <v>0</v>
      </c>
      <c r="N39" s="27">
        <f t="shared" si="17"/>
        <v>0</v>
      </c>
      <c r="O39" s="27">
        <f t="shared" si="17"/>
        <v>0</v>
      </c>
      <c r="P39" s="27">
        <f t="shared" si="17"/>
        <v>1</v>
      </c>
      <c r="Q39" s="27">
        <f t="shared" si="17"/>
        <v>0</v>
      </c>
      <c r="R39" s="27">
        <f t="shared" si="16"/>
        <v>0</v>
      </c>
      <c r="S39" s="27">
        <f t="shared" si="17"/>
        <v>0</v>
      </c>
      <c r="T39" s="27">
        <f t="shared" si="17"/>
        <v>0</v>
      </c>
      <c r="U39" s="27">
        <f t="shared" si="17"/>
        <v>0</v>
      </c>
      <c r="V39" s="27">
        <f t="shared" si="17"/>
        <v>0</v>
      </c>
      <c r="W39" s="27">
        <f t="shared" si="17"/>
        <v>0</v>
      </c>
      <c r="X39" s="41">
        <f t="shared" si="14"/>
        <v>97.4</v>
      </c>
      <c r="Y39" s="28">
        <f t="shared" si="15"/>
        <v>0</v>
      </c>
    </row>
    <row r="40" spans="1:25" ht="15" customHeight="1">
      <c r="A40" s="11"/>
      <c r="B40" s="27" t="s">
        <v>4</v>
      </c>
      <c r="C40" s="44">
        <f>SUM(D40,K40,L40,M40,N40,O40,P40,Q40)</f>
        <v>23</v>
      </c>
      <c r="D40" s="27">
        <f>SUM(E40:J40)</f>
        <v>23</v>
      </c>
      <c r="E40" s="27">
        <v>7</v>
      </c>
      <c r="F40" s="28">
        <v>0</v>
      </c>
      <c r="G40" s="28">
        <v>0</v>
      </c>
      <c r="H40" s="28">
        <v>16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f t="shared" si="16"/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41">
        <f t="shared" si="14"/>
        <v>100</v>
      </c>
      <c r="Y40" s="28">
        <f t="shared" si="15"/>
        <v>0</v>
      </c>
    </row>
    <row r="41" spans="1:25" ht="15" customHeight="1">
      <c r="A41" s="11"/>
      <c r="B41" s="27" t="s">
        <v>5</v>
      </c>
      <c r="C41" s="44">
        <f>SUM(D41,K41,L41,M41,N41,O41,P41,Q41)</f>
        <v>15</v>
      </c>
      <c r="D41" s="28">
        <f>SUM(E41:J41)</f>
        <v>14</v>
      </c>
      <c r="E41" s="27">
        <v>2</v>
      </c>
      <c r="F41" s="28">
        <v>0</v>
      </c>
      <c r="G41" s="28">
        <v>0</v>
      </c>
      <c r="H41" s="28">
        <v>12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</v>
      </c>
      <c r="Q41" s="28">
        <v>0</v>
      </c>
      <c r="R41" s="28">
        <f t="shared" si="16"/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41">
        <f t="shared" si="14"/>
        <v>93.3</v>
      </c>
      <c r="Y41" s="28">
        <f t="shared" si="15"/>
        <v>0</v>
      </c>
    </row>
    <row r="42" spans="1:25" ht="11.25" customHeight="1">
      <c r="A42" s="30"/>
      <c r="B42" s="31"/>
      <c r="C42" s="4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4" spans="1:17" ht="15" customHeight="1">
      <c r="A44" s="69" t="s">
        <v>51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12"/>
      <c r="P44" s="12"/>
      <c r="Q44" s="12"/>
    </row>
    <row r="45" spans="1:25" ht="15" customHeight="1">
      <c r="A45" s="10" t="s">
        <v>23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8" t="s">
        <v>43</v>
      </c>
      <c r="O45" s="8"/>
      <c r="Q45" s="14"/>
      <c r="R45" s="14"/>
      <c r="W45" s="15"/>
      <c r="X45" s="16"/>
      <c r="Y45" s="16" t="s">
        <v>19</v>
      </c>
    </row>
    <row r="46" spans="1:25" ht="17.25" customHeight="1">
      <c r="A46" s="93" t="s">
        <v>0</v>
      </c>
      <c r="B46" s="97"/>
      <c r="C46" s="80" t="s">
        <v>1</v>
      </c>
      <c r="D46" s="109" t="s">
        <v>32</v>
      </c>
      <c r="E46" s="110"/>
      <c r="F46" s="110"/>
      <c r="G46" s="110"/>
      <c r="H46" s="110"/>
      <c r="I46" s="110"/>
      <c r="J46" s="111"/>
      <c r="K46" s="83" t="s">
        <v>45</v>
      </c>
      <c r="L46" s="78" t="s">
        <v>46</v>
      </c>
      <c r="M46" s="79"/>
      <c r="N46" s="51" t="s">
        <v>26</v>
      </c>
      <c r="O46" s="51" t="s">
        <v>27</v>
      </c>
      <c r="P46" s="51" t="s">
        <v>35</v>
      </c>
      <c r="Q46" s="51" t="s">
        <v>36</v>
      </c>
      <c r="R46" s="54" t="s">
        <v>33</v>
      </c>
      <c r="S46" s="124" t="s">
        <v>34</v>
      </c>
      <c r="T46" s="50"/>
      <c r="U46" s="50"/>
      <c r="V46" s="50"/>
      <c r="W46" s="57"/>
      <c r="X46" s="116" t="s">
        <v>20</v>
      </c>
      <c r="Y46" s="64" t="s">
        <v>62</v>
      </c>
    </row>
    <row r="47" spans="1:25" ht="18" customHeight="1">
      <c r="A47" s="94"/>
      <c r="B47" s="127"/>
      <c r="C47" s="81"/>
      <c r="D47" s="112" t="s">
        <v>8</v>
      </c>
      <c r="E47" s="51" t="s">
        <v>14</v>
      </c>
      <c r="F47" s="68" t="s">
        <v>44</v>
      </c>
      <c r="G47" s="51" t="s">
        <v>15</v>
      </c>
      <c r="H47" s="51" t="s">
        <v>16</v>
      </c>
      <c r="I47" s="51" t="s">
        <v>17</v>
      </c>
      <c r="J47" s="67" t="s">
        <v>48</v>
      </c>
      <c r="K47" s="84"/>
      <c r="L47" s="99"/>
      <c r="M47" s="100"/>
      <c r="N47" s="52"/>
      <c r="O47" s="52"/>
      <c r="P47" s="52"/>
      <c r="Q47" s="52"/>
      <c r="R47" s="55"/>
      <c r="S47" s="125"/>
      <c r="T47" s="58"/>
      <c r="U47" s="58"/>
      <c r="V47" s="58"/>
      <c r="W47" s="59"/>
      <c r="X47" s="117"/>
      <c r="Y47" s="65"/>
    </row>
    <row r="48" spans="1:25" ht="18" customHeight="1">
      <c r="A48" s="94"/>
      <c r="B48" s="127"/>
      <c r="C48" s="81"/>
      <c r="D48" s="70"/>
      <c r="E48" s="52"/>
      <c r="F48" s="68"/>
      <c r="G48" s="52"/>
      <c r="H48" s="52"/>
      <c r="I48" s="52"/>
      <c r="J48" s="67"/>
      <c r="K48" s="84"/>
      <c r="L48" s="112" t="s">
        <v>21</v>
      </c>
      <c r="M48" s="75" t="s">
        <v>12</v>
      </c>
      <c r="N48" s="52"/>
      <c r="O48" s="52"/>
      <c r="P48" s="52"/>
      <c r="Q48" s="52"/>
      <c r="R48" s="55"/>
      <c r="S48" s="126"/>
      <c r="T48" s="60"/>
      <c r="U48" s="60"/>
      <c r="V48" s="60"/>
      <c r="W48" s="61"/>
      <c r="X48" s="117"/>
      <c r="Y48" s="65"/>
    </row>
    <row r="49" spans="1:25" ht="19.5" customHeight="1">
      <c r="A49" s="95"/>
      <c r="B49" s="98"/>
      <c r="C49" s="82"/>
      <c r="D49" s="71"/>
      <c r="E49" s="53"/>
      <c r="F49" s="62"/>
      <c r="G49" s="53"/>
      <c r="H49" s="53"/>
      <c r="I49" s="53"/>
      <c r="J49" s="63"/>
      <c r="K49" s="85"/>
      <c r="L49" s="71"/>
      <c r="M49" s="77"/>
      <c r="N49" s="53"/>
      <c r="O49" s="53"/>
      <c r="P49" s="53"/>
      <c r="Q49" s="53"/>
      <c r="R49" s="56"/>
      <c r="S49" s="32" t="s">
        <v>8</v>
      </c>
      <c r="T49" s="2" t="s">
        <v>37</v>
      </c>
      <c r="U49" s="1" t="s">
        <v>38</v>
      </c>
      <c r="V49" s="2" t="s">
        <v>39</v>
      </c>
      <c r="W49" s="1" t="s">
        <v>40</v>
      </c>
      <c r="X49" s="118"/>
      <c r="Y49" s="66"/>
    </row>
    <row r="50" spans="1:25" ht="11.25" customHeight="1">
      <c r="A50" s="17"/>
      <c r="B50" s="17"/>
      <c r="C50" s="4"/>
      <c r="D50" s="18"/>
      <c r="E50" s="18"/>
      <c r="F50" s="18"/>
      <c r="G50" s="18"/>
      <c r="H50" s="18"/>
      <c r="I50" s="18"/>
      <c r="J50" s="18"/>
      <c r="K50" s="20"/>
      <c r="L50" s="20"/>
      <c r="M50" s="20"/>
      <c r="N50" s="20"/>
      <c r="O50" s="18"/>
      <c r="P50" s="18"/>
      <c r="Q50" s="18"/>
      <c r="R50" s="18"/>
      <c r="S50" s="5"/>
      <c r="T50" s="5"/>
      <c r="U50" s="5"/>
      <c r="V50" s="5"/>
      <c r="W50" s="5"/>
      <c r="X50" s="21"/>
      <c r="Y50" s="22"/>
    </row>
    <row r="51" spans="1:25" ht="15" customHeight="1">
      <c r="A51" s="11"/>
      <c r="B51" s="33" t="s">
        <v>54</v>
      </c>
      <c r="C51" s="44">
        <v>199</v>
      </c>
      <c r="D51" s="28">
        <v>128</v>
      </c>
      <c r="E51" s="27">
        <v>125</v>
      </c>
      <c r="F51" s="28">
        <v>3</v>
      </c>
      <c r="G51" s="28">
        <v>0</v>
      </c>
      <c r="H51" s="28">
        <v>0</v>
      </c>
      <c r="I51" s="28">
        <v>0</v>
      </c>
      <c r="J51" s="28">
        <v>0</v>
      </c>
      <c r="K51" s="28">
        <v>20</v>
      </c>
      <c r="L51" s="28">
        <v>27</v>
      </c>
      <c r="M51" s="28">
        <v>10</v>
      </c>
      <c r="N51" s="28">
        <v>0</v>
      </c>
      <c r="O51" s="28">
        <v>3</v>
      </c>
      <c r="P51" s="28">
        <v>0</v>
      </c>
      <c r="Q51" s="28">
        <v>9</v>
      </c>
      <c r="R51" s="28">
        <v>2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41">
        <f>ROUND(D51/C51*100,1)</f>
        <v>64.3</v>
      </c>
      <c r="Y51" s="39">
        <f>ROUND((O51+S51)/C51*100,1)</f>
        <v>1.5</v>
      </c>
    </row>
    <row r="52" spans="1:25" s="25" customFormat="1" ht="15" customHeight="1">
      <c r="A52" s="23"/>
      <c r="B52" s="33" t="s">
        <v>55</v>
      </c>
      <c r="C52" s="35">
        <f>SUM(C54,C58)</f>
        <v>194</v>
      </c>
      <c r="D52" s="24">
        <f aca="true" t="shared" si="18" ref="D52:W52">SUM(D54,D58)</f>
        <v>134</v>
      </c>
      <c r="E52" s="24">
        <f t="shared" si="18"/>
        <v>124</v>
      </c>
      <c r="F52" s="24">
        <f t="shared" si="18"/>
        <v>10</v>
      </c>
      <c r="G52" s="24">
        <f t="shared" si="18"/>
        <v>0</v>
      </c>
      <c r="H52" s="24">
        <f t="shared" si="18"/>
        <v>0</v>
      </c>
      <c r="I52" s="24">
        <f t="shared" si="18"/>
        <v>0</v>
      </c>
      <c r="J52" s="24">
        <f t="shared" si="18"/>
        <v>0</v>
      </c>
      <c r="K52" s="24">
        <f t="shared" si="18"/>
        <v>17</v>
      </c>
      <c r="L52" s="24">
        <f t="shared" si="18"/>
        <v>22</v>
      </c>
      <c r="M52" s="24">
        <f t="shared" si="18"/>
        <v>7</v>
      </c>
      <c r="N52" s="24">
        <f t="shared" si="18"/>
        <v>0</v>
      </c>
      <c r="O52" s="24">
        <f t="shared" si="18"/>
        <v>3</v>
      </c>
      <c r="P52" s="24">
        <f t="shared" si="18"/>
        <v>1</v>
      </c>
      <c r="Q52" s="24">
        <f t="shared" si="18"/>
        <v>10</v>
      </c>
      <c r="R52" s="24">
        <f t="shared" si="18"/>
        <v>0</v>
      </c>
      <c r="S52" s="24">
        <f t="shared" si="18"/>
        <v>0</v>
      </c>
      <c r="T52" s="24">
        <f t="shared" si="18"/>
        <v>0</v>
      </c>
      <c r="U52" s="24">
        <f t="shared" si="18"/>
        <v>0</v>
      </c>
      <c r="V52" s="24">
        <f t="shared" si="18"/>
        <v>0</v>
      </c>
      <c r="W52" s="24">
        <f t="shared" si="18"/>
        <v>0</v>
      </c>
      <c r="X52" s="36">
        <f>ROUND(D52/C52*100,1)</f>
        <v>69.1</v>
      </c>
      <c r="Y52" s="48">
        <f>ROUND((O52+S52)/C52*100,1)</f>
        <v>1.5</v>
      </c>
    </row>
    <row r="53" spans="1:25" s="25" customFormat="1" ht="11.25" customHeight="1">
      <c r="A53" s="23"/>
      <c r="B53" s="3"/>
      <c r="C53" s="3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36"/>
      <c r="Y53" s="48"/>
    </row>
    <row r="54" spans="1:25" s="25" customFormat="1" ht="15" customHeight="1">
      <c r="A54" s="23"/>
      <c r="B54" s="33" t="s">
        <v>53</v>
      </c>
      <c r="C54" s="35">
        <f>SUM(D54,K54,L54,M54,N54,O54,P54,Q54,R54)</f>
        <v>133</v>
      </c>
      <c r="D54" s="24">
        <f>SUM(E54:J54)</f>
        <v>91</v>
      </c>
      <c r="E54" s="24">
        <f aca="true" t="shared" si="19" ref="E54:W54">SUM(E55:E56)</f>
        <v>81</v>
      </c>
      <c r="F54" s="24">
        <f t="shared" si="19"/>
        <v>10</v>
      </c>
      <c r="G54" s="24">
        <f t="shared" si="19"/>
        <v>0</v>
      </c>
      <c r="H54" s="24">
        <f t="shared" si="19"/>
        <v>0</v>
      </c>
      <c r="I54" s="24">
        <f t="shared" si="19"/>
        <v>0</v>
      </c>
      <c r="J54" s="24">
        <f t="shared" si="19"/>
        <v>0</v>
      </c>
      <c r="K54" s="24">
        <f t="shared" si="19"/>
        <v>16</v>
      </c>
      <c r="L54" s="24">
        <f t="shared" si="19"/>
        <v>8</v>
      </c>
      <c r="M54" s="24">
        <f t="shared" si="19"/>
        <v>7</v>
      </c>
      <c r="N54" s="24">
        <f t="shared" si="19"/>
        <v>0</v>
      </c>
      <c r="O54" s="24">
        <f t="shared" si="19"/>
        <v>3</v>
      </c>
      <c r="P54" s="24">
        <f t="shared" si="19"/>
        <v>1</v>
      </c>
      <c r="Q54" s="24">
        <f t="shared" si="19"/>
        <v>7</v>
      </c>
      <c r="R54" s="24">
        <f t="shared" si="19"/>
        <v>0</v>
      </c>
      <c r="S54" s="24">
        <f>SUM(T54:W54)</f>
        <v>0</v>
      </c>
      <c r="T54" s="24">
        <f t="shared" si="19"/>
        <v>0</v>
      </c>
      <c r="U54" s="24">
        <f t="shared" si="19"/>
        <v>0</v>
      </c>
      <c r="V54" s="24">
        <f t="shared" si="19"/>
        <v>0</v>
      </c>
      <c r="W54" s="24">
        <f t="shared" si="19"/>
        <v>0</v>
      </c>
      <c r="X54" s="47">
        <f aca="true" t="shared" si="20" ref="X54:X60">ROUND(D54/C54*100,1)</f>
        <v>68.4</v>
      </c>
      <c r="Y54" s="49">
        <f aca="true" t="shared" si="21" ref="Y54:Y60">ROUND((O54+S54)/C54*100,1)</f>
        <v>2.3</v>
      </c>
    </row>
    <row r="55" spans="1:25" s="25" customFormat="1" ht="15" customHeight="1">
      <c r="A55" s="23"/>
      <c r="B55" s="33" t="s">
        <v>4</v>
      </c>
      <c r="C55" s="35">
        <f aca="true" t="shared" si="22" ref="C55:C60">SUM(D55,K55,L55,M55,N55,O55,P55,Q55,R55)</f>
        <v>59</v>
      </c>
      <c r="D55" s="24">
        <f aca="true" t="shared" si="23" ref="D55:D60">SUM(E55:J55)</f>
        <v>37</v>
      </c>
      <c r="E55" s="24">
        <v>35</v>
      </c>
      <c r="F55" s="24">
        <v>2</v>
      </c>
      <c r="G55" s="24">
        <v>0</v>
      </c>
      <c r="H55" s="24">
        <v>0</v>
      </c>
      <c r="I55" s="24">
        <v>0</v>
      </c>
      <c r="J55" s="24">
        <v>0</v>
      </c>
      <c r="K55" s="24">
        <v>4</v>
      </c>
      <c r="L55" s="24">
        <v>6</v>
      </c>
      <c r="M55" s="24">
        <v>4</v>
      </c>
      <c r="N55" s="24">
        <v>0</v>
      </c>
      <c r="O55" s="24">
        <v>2</v>
      </c>
      <c r="P55" s="24">
        <v>1</v>
      </c>
      <c r="Q55" s="24">
        <v>5</v>
      </c>
      <c r="R55" s="24">
        <v>0</v>
      </c>
      <c r="S55" s="24">
        <f aca="true" t="shared" si="24" ref="S55:S60">SUM(T55:W55)</f>
        <v>0</v>
      </c>
      <c r="T55" s="24">
        <v>0</v>
      </c>
      <c r="U55" s="24">
        <v>0</v>
      </c>
      <c r="V55" s="24">
        <v>0</v>
      </c>
      <c r="W55" s="24">
        <v>0</v>
      </c>
      <c r="X55" s="47">
        <f t="shared" si="20"/>
        <v>62.7</v>
      </c>
      <c r="Y55" s="49">
        <f t="shared" si="21"/>
        <v>3.4</v>
      </c>
    </row>
    <row r="56" spans="1:25" ht="15" customHeight="1">
      <c r="A56" s="11"/>
      <c r="B56" s="33" t="s">
        <v>5</v>
      </c>
      <c r="C56" s="46">
        <f t="shared" si="22"/>
        <v>74</v>
      </c>
      <c r="D56" s="26">
        <f t="shared" si="23"/>
        <v>54</v>
      </c>
      <c r="E56" s="26">
        <v>46</v>
      </c>
      <c r="F56" s="26">
        <v>8</v>
      </c>
      <c r="G56" s="26">
        <v>0</v>
      </c>
      <c r="H56" s="26">
        <v>0</v>
      </c>
      <c r="I56" s="26">
        <v>0</v>
      </c>
      <c r="J56" s="26">
        <v>0</v>
      </c>
      <c r="K56" s="26">
        <v>12</v>
      </c>
      <c r="L56" s="26">
        <v>2</v>
      </c>
      <c r="M56" s="26">
        <v>3</v>
      </c>
      <c r="N56" s="26">
        <v>0</v>
      </c>
      <c r="O56" s="26">
        <v>1</v>
      </c>
      <c r="P56" s="26">
        <v>0</v>
      </c>
      <c r="Q56" s="26">
        <v>2</v>
      </c>
      <c r="R56" s="26">
        <v>0</v>
      </c>
      <c r="S56" s="26">
        <f t="shared" si="24"/>
        <v>0</v>
      </c>
      <c r="T56" s="26">
        <v>0</v>
      </c>
      <c r="U56" s="26">
        <v>0</v>
      </c>
      <c r="V56" s="26">
        <v>0</v>
      </c>
      <c r="W56" s="26">
        <v>0</v>
      </c>
      <c r="X56" s="47">
        <f t="shared" si="20"/>
        <v>73</v>
      </c>
      <c r="Y56" s="49">
        <f t="shared" si="21"/>
        <v>1.4</v>
      </c>
    </row>
    <row r="57" spans="1:25" ht="15" customHeight="1">
      <c r="A57" s="11"/>
      <c r="B57" s="3"/>
      <c r="C57" s="4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47"/>
      <c r="Y57" s="47"/>
    </row>
    <row r="58" spans="1:25" ht="15" customHeight="1">
      <c r="A58" s="119" t="s">
        <v>18</v>
      </c>
      <c r="B58" s="119"/>
      <c r="C58" s="44">
        <f t="shared" si="22"/>
        <v>61</v>
      </c>
      <c r="D58" s="27">
        <f t="shared" si="23"/>
        <v>43</v>
      </c>
      <c r="E58" s="27">
        <f aca="true" t="shared" si="25" ref="E58:W58">SUM(E59:E60)</f>
        <v>43</v>
      </c>
      <c r="F58" s="27">
        <f t="shared" si="25"/>
        <v>0</v>
      </c>
      <c r="G58" s="27">
        <f t="shared" si="25"/>
        <v>0</v>
      </c>
      <c r="H58" s="27">
        <f t="shared" si="25"/>
        <v>0</v>
      </c>
      <c r="I58" s="27">
        <f t="shared" si="25"/>
        <v>0</v>
      </c>
      <c r="J58" s="27">
        <f t="shared" si="25"/>
        <v>0</v>
      </c>
      <c r="K58" s="27">
        <f t="shared" si="25"/>
        <v>1</v>
      </c>
      <c r="L58" s="27">
        <f t="shared" si="25"/>
        <v>14</v>
      </c>
      <c r="M58" s="27">
        <f t="shared" si="25"/>
        <v>0</v>
      </c>
      <c r="N58" s="27">
        <f t="shared" si="25"/>
        <v>0</v>
      </c>
      <c r="O58" s="27">
        <f t="shared" si="25"/>
        <v>0</v>
      </c>
      <c r="P58" s="27">
        <f t="shared" si="25"/>
        <v>0</v>
      </c>
      <c r="Q58" s="27">
        <f t="shared" si="25"/>
        <v>3</v>
      </c>
      <c r="R58" s="27">
        <f t="shared" si="25"/>
        <v>0</v>
      </c>
      <c r="S58" s="27">
        <f t="shared" si="24"/>
        <v>0</v>
      </c>
      <c r="T58" s="27">
        <f t="shared" si="25"/>
        <v>0</v>
      </c>
      <c r="U58" s="27">
        <f t="shared" si="25"/>
        <v>0</v>
      </c>
      <c r="V58" s="27">
        <f t="shared" si="25"/>
        <v>0</v>
      </c>
      <c r="W58" s="27">
        <f t="shared" si="25"/>
        <v>0</v>
      </c>
      <c r="X58" s="41">
        <f t="shared" si="20"/>
        <v>70.5</v>
      </c>
      <c r="Y58" s="43">
        <f t="shared" si="21"/>
        <v>0</v>
      </c>
    </row>
    <row r="59" spans="1:25" ht="15" customHeight="1">
      <c r="A59" s="11"/>
      <c r="B59" s="27" t="s">
        <v>4</v>
      </c>
      <c r="C59" s="44">
        <f t="shared" si="22"/>
        <v>33</v>
      </c>
      <c r="D59" s="28">
        <f t="shared" si="23"/>
        <v>21</v>
      </c>
      <c r="E59" s="27">
        <v>21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10</v>
      </c>
      <c r="M59" s="28">
        <v>0</v>
      </c>
      <c r="N59" s="28">
        <v>0</v>
      </c>
      <c r="O59" s="28">
        <v>0</v>
      </c>
      <c r="P59" s="28">
        <v>0</v>
      </c>
      <c r="Q59" s="28">
        <v>2</v>
      </c>
      <c r="R59" s="28">
        <v>0</v>
      </c>
      <c r="S59" s="28">
        <f t="shared" si="24"/>
        <v>0</v>
      </c>
      <c r="T59" s="28">
        <v>0</v>
      </c>
      <c r="U59" s="28">
        <v>0</v>
      </c>
      <c r="V59" s="28">
        <v>0</v>
      </c>
      <c r="W59" s="28">
        <v>0</v>
      </c>
      <c r="X59" s="41">
        <f t="shared" si="20"/>
        <v>63.6</v>
      </c>
      <c r="Y59" s="43">
        <f t="shared" si="21"/>
        <v>0</v>
      </c>
    </row>
    <row r="60" spans="1:25" ht="15" customHeight="1">
      <c r="A60" s="11"/>
      <c r="B60" s="27" t="s">
        <v>5</v>
      </c>
      <c r="C60" s="44">
        <f t="shared" si="22"/>
        <v>28</v>
      </c>
      <c r="D60" s="28">
        <f t="shared" si="23"/>
        <v>22</v>
      </c>
      <c r="E60" s="26">
        <v>22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1</v>
      </c>
      <c r="L60" s="26">
        <v>4</v>
      </c>
      <c r="M60" s="26">
        <v>0</v>
      </c>
      <c r="N60" s="26">
        <v>0</v>
      </c>
      <c r="O60" s="26">
        <v>0</v>
      </c>
      <c r="P60" s="26">
        <v>0</v>
      </c>
      <c r="Q60" s="26">
        <v>1</v>
      </c>
      <c r="R60" s="26">
        <v>0</v>
      </c>
      <c r="S60" s="28">
        <f t="shared" si="24"/>
        <v>0</v>
      </c>
      <c r="T60" s="26">
        <v>0</v>
      </c>
      <c r="U60" s="26">
        <v>0</v>
      </c>
      <c r="V60" s="26">
        <v>0</v>
      </c>
      <c r="W60" s="26">
        <v>0</v>
      </c>
      <c r="X60" s="41">
        <f t="shared" si="20"/>
        <v>78.6</v>
      </c>
      <c r="Y60" s="43">
        <f t="shared" si="21"/>
        <v>0</v>
      </c>
    </row>
    <row r="61" spans="1:25" ht="11.25" customHeight="1">
      <c r="A61" s="30"/>
      <c r="B61" s="30"/>
      <c r="C61" s="37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4"/>
      <c r="Y61" s="34"/>
    </row>
  </sheetData>
  <sheetProtection/>
  <mergeCells count="68">
    <mergeCell ref="C46:C49"/>
    <mergeCell ref="D46:J46"/>
    <mergeCell ref="K46:K49"/>
    <mergeCell ref="L46:M47"/>
    <mergeCell ref="N46:N49"/>
    <mergeCell ref="H47:H49"/>
    <mergeCell ref="I47:I49"/>
    <mergeCell ref="J47:J49"/>
    <mergeCell ref="A1:N1"/>
    <mergeCell ref="A25:N25"/>
    <mergeCell ref="A44:N44"/>
    <mergeCell ref="O46:O49"/>
    <mergeCell ref="Q46:Q49"/>
    <mergeCell ref="A27:B30"/>
    <mergeCell ref="C27:C30"/>
    <mergeCell ref="D27:J27"/>
    <mergeCell ref="K27:K30"/>
    <mergeCell ref="P46:P49"/>
    <mergeCell ref="R46:R49"/>
    <mergeCell ref="S46:W48"/>
    <mergeCell ref="A58:B58"/>
    <mergeCell ref="Y46:Y49"/>
    <mergeCell ref="D47:D49"/>
    <mergeCell ref="E47:E49"/>
    <mergeCell ref="F47:F49"/>
    <mergeCell ref="G47:G49"/>
    <mergeCell ref="L48:L49"/>
    <mergeCell ref="A46:B49"/>
    <mergeCell ref="X27:X30"/>
    <mergeCell ref="Y27:Y30"/>
    <mergeCell ref="X46:X49"/>
    <mergeCell ref="M48:M49"/>
    <mergeCell ref="A39:B39"/>
    <mergeCell ref="J28:J30"/>
    <mergeCell ref="L29:L30"/>
    <mergeCell ref="M29:M30"/>
    <mergeCell ref="D28:D30"/>
    <mergeCell ref="E28:G29"/>
    <mergeCell ref="W27:W30"/>
    <mergeCell ref="R27:V29"/>
    <mergeCell ref="H28:H30"/>
    <mergeCell ref="I28:I30"/>
    <mergeCell ref="L5:L6"/>
    <mergeCell ref="K3:K6"/>
    <mergeCell ref="L27:M28"/>
    <mergeCell ref="N27:N30"/>
    <mergeCell ref="O27:O30"/>
    <mergeCell ref="P27:P30"/>
    <mergeCell ref="P3:P6"/>
    <mergeCell ref="R3:V5"/>
    <mergeCell ref="Q27:Q30"/>
    <mergeCell ref="A3:B6"/>
    <mergeCell ref="H4:H6"/>
    <mergeCell ref="J4:J6"/>
    <mergeCell ref="C3:C6"/>
    <mergeCell ref="D3:J3"/>
    <mergeCell ref="D4:D6"/>
    <mergeCell ref="M5:M6"/>
    <mergeCell ref="L3:M4"/>
    <mergeCell ref="I4:I6"/>
    <mergeCell ref="E4:E6"/>
    <mergeCell ref="F4:F6"/>
    <mergeCell ref="G4:G6"/>
    <mergeCell ref="X3:X6"/>
    <mergeCell ref="Q3:Q6"/>
    <mergeCell ref="W3:W6"/>
    <mergeCell ref="N3:N6"/>
    <mergeCell ref="O3:O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2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2015-02-09T04:46:46Z</cp:lastPrinted>
  <dcterms:created xsi:type="dcterms:W3CDTF">2003-10-06T02:49:04Z</dcterms:created>
  <dcterms:modified xsi:type="dcterms:W3CDTF">2015-02-26T10:24:30Z</dcterms:modified>
  <cp:category/>
  <cp:version/>
  <cp:contentType/>
  <cp:contentStatus/>
</cp:coreProperties>
</file>