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firstSheet="8" activeTab="8"/>
  </bookViews>
  <sheets>
    <sheet name="学校数，学級数" sheetId="1" r:id="rId1"/>
    <sheet name="学級・生徒数別学校数" sheetId="2" r:id="rId2"/>
    <sheet name="生徒数" sheetId="3" r:id="rId3"/>
    <sheet name="教員数" sheetId="4" r:id="rId4"/>
    <sheet name="教員数（公立）" sheetId="5" r:id="rId5"/>
    <sheet name="職員数" sheetId="6" r:id="rId6"/>
    <sheet name="職員数（公立）" sheetId="7" r:id="rId7"/>
    <sheet name="収容人員別学級数，編制方式別学級数・生徒数" sheetId="8" r:id="rId8"/>
    <sheet name="外国人生徒・帰国子女数，長期欠席者数，兼務教員数，教務主任等数" sheetId="9" r:id="rId9"/>
  </sheets>
  <definedNames>
    <definedName name="_1NEN" localSheetId="3">'教員数'!$F$1:$F$78</definedName>
    <definedName name="_1NEN" localSheetId="4">'教員数（公立）'!$F$1:$F$75</definedName>
    <definedName name="_1NEN" localSheetId="5">'職員数'!#REF!</definedName>
    <definedName name="_1NEN" localSheetId="6">'職員数（公立）'!#REF!</definedName>
    <definedName name="_1NEN">'生徒数'!$F$1:$F$78</definedName>
    <definedName name="_Regression_Int" localSheetId="8" hidden="1">1</definedName>
    <definedName name="_Regression_Int" localSheetId="1" hidden="1">1</definedName>
    <definedName name="_Regression_Int" localSheetId="0" hidden="1">1</definedName>
    <definedName name="_Regression_Int" localSheetId="3" hidden="1">1</definedName>
    <definedName name="_Regression_Int" localSheetId="4" hidden="1">1</definedName>
    <definedName name="_Regression_Int" localSheetId="7" hidden="1">1</definedName>
    <definedName name="_Regression_Int" localSheetId="5" hidden="1">1</definedName>
    <definedName name="_Regression_Int" localSheetId="6" hidden="1">1</definedName>
    <definedName name="_Regression_Int" localSheetId="2" hidden="1">1</definedName>
    <definedName name="_xlnm.Print_Area" localSheetId="8">'外国人生徒・帰国子女数，長期欠席者数，兼務教員数，教務主任等数'!$A$1:$R$69</definedName>
    <definedName name="_xlnm.Print_Area" localSheetId="1">'学級・生徒数別学校数'!$A$1:$N$36</definedName>
    <definedName name="_xlnm.Print_Area" localSheetId="0">'学校数，学級数'!$A$1:$AB$77</definedName>
    <definedName name="_xlnm.Print_Area" localSheetId="3">'教員数'!$A$1:$AI$79</definedName>
    <definedName name="_xlnm.Print_Area" localSheetId="4">'教員数（公立）'!$A$1:$AI$76</definedName>
    <definedName name="_xlnm.Print_Area" localSheetId="7">'収容人員別学級数，編制方式別学級数・生徒数'!$A$1:$K$48</definedName>
    <definedName name="_xlnm.Print_Area" localSheetId="5">'職員数'!$A$1:$AC$79</definedName>
    <definedName name="_xlnm.Print_Area" localSheetId="6">'職員数（公立）'!$A$1:$AC$76</definedName>
    <definedName name="_xlnm.Print_Area" localSheetId="2">'生徒数'!$A$1:$AE$79</definedName>
    <definedName name="Print_Area_MI" localSheetId="8">'外国人生徒・帰国子女数，長期欠席者数，兼務教員数，教務主任等数'!#REF!</definedName>
    <definedName name="Print_Area_MI" localSheetId="1">'学級・生徒数別学校数'!$A$7:$G$35</definedName>
    <definedName name="Print_Area_MI" localSheetId="0">'学校数，学級数'!$B$8:$I$75</definedName>
    <definedName name="Print_Area_MI" localSheetId="3">'教員数'!$A$8:$W$78</definedName>
    <definedName name="Print_Area_MI" localSheetId="4">'教員数（公立）'!$A$8:$W$75</definedName>
    <definedName name="Print_Area_MI" localSheetId="7">'収容人員別学級数，編制方式別学級数・生徒数'!$A$1:$K$22</definedName>
    <definedName name="Print_Area_MI" localSheetId="5">'職員数'!$A$8:$U$78</definedName>
    <definedName name="Print_Area_MI" localSheetId="6">'職員数（公立）'!$A$8:$U$75</definedName>
    <definedName name="Print_Area_MI" localSheetId="2">'生徒数'!$A$8:$AD$78</definedName>
    <definedName name="Print_Area_MI">#REF!</definedName>
    <definedName name="_xlnm.Print_Titles" localSheetId="0">'学校数，学級数'!$1:$8</definedName>
    <definedName name="_xlnm.Print_Titles" localSheetId="3">'教員数'!$1:$8</definedName>
    <definedName name="_xlnm.Print_Titles" localSheetId="4">'教員数（公立）'!$1:$8</definedName>
    <definedName name="_xlnm.Print_Titles" localSheetId="5">'職員数'!$1:$8</definedName>
    <definedName name="_xlnm.Print_Titles" localSheetId="6">'職員数（公立）'!$1:$8</definedName>
    <definedName name="_xlnm.Print_Titles" localSheetId="2">'生徒数'!$1:$8</definedName>
    <definedName name="Print_Titles_MI" localSheetId="0">'学校数，学級数'!$1:$8</definedName>
    <definedName name="Print_Titles_MI" localSheetId="3">'教員数'!$1:$8</definedName>
    <definedName name="Print_Titles_MI" localSheetId="4">'教員数（公立）'!$1:$8</definedName>
    <definedName name="Print_Titles_MI" localSheetId="5">'職員数'!$1:$8</definedName>
    <definedName name="Print_Titles_MI" localSheetId="6">'職員数（公立）'!$1:$8</definedName>
    <definedName name="Print_Titles_MI" localSheetId="2">'生徒数'!$1:$8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<sst xmlns="http://schemas.openxmlformats.org/spreadsheetml/2006/main" count="1286" uniqueCount="359">
  <si>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</si>
  <si>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</si>
  <si>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</si>
  <si>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</si>
  <si>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</si>
  <si>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</si>
  <si>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</si>
  <si>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</si>
  <si>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 xml:space="preserve"> 病気</t>
  </si>
  <si>
    <t>経済的理由</t>
  </si>
  <si>
    <t xml:space="preserve"> 国 公 立</t>
  </si>
  <si>
    <t xml:space="preserve"> 私    立</t>
  </si>
  <si>
    <t>不登校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</si>
  <si>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</si>
  <si>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</si>
  <si>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</si>
  <si>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</si>
  <si>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</si>
  <si>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</si>
  <si>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</si>
  <si>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</si>
  <si>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</si>
  <si>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</si>
  <si>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</si>
  <si>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</si>
  <si>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</si>
  <si>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</si>
  <si>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</si>
  <si>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</si>
  <si>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</si>
  <si>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単式学級</t>
  </si>
  <si>
    <t>１学年</t>
  </si>
  <si>
    <t>２学年</t>
  </si>
  <si>
    <t>３学年</t>
  </si>
  <si>
    <t xml:space="preserve"> 複式学級</t>
  </si>
  <si>
    <t>２個学年</t>
  </si>
  <si>
    <t>75条の学級</t>
  </si>
  <si>
    <t>肢体不自由</t>
  </si>
  <si>
    <t xml:space="preserve">  病・虚弱</t>
  </si>
  <si>
    <t xml:space="preserve">  弱    視</t>
  </si>
  <si>
    <t xml:space="preserve">  難    聴</t>
  </si>
  <si>
    <t xml:space="preserve">  言語障害</t>
  </si>
  <si>
    <t>-</t>
  </si>
  <si>
    <t xml:space="preserve">  情緒障害</t>
  </si>
  <si>
    <t>　知的障害</t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</si>
  <si>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</si>
  <si>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</si>
  <si>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</si>
  <si>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</si>
  <si>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</si>
  <si>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</si>
  <si>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</si>
  <si>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</si>
  <si>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</si>
  <si>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0    学級</t>
  </si>
  <si>
    <t xml:space="preserve">   1～  49人</t>
  </si>
  <si>
    <t xml:space="preserve"> 1～ 5学級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</si>
  <si>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</si>
  <si>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</si>
  <si>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</si>
  <si>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</si>
  <si>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</si>
  <si>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</si>
  <si>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</si>
  <si>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</si>
  <si>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</si>
  <si>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</si>
  <si>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</si>
  <si>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</si>
  <si>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</si>
  <si>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</si>
  <si>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</si>
  <si>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</si>
  <si>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</si>
  <si>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</si>
  <si>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</si>
  <si>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</si>
  <si>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</si>
  <si>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</si>
  <si>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</si>
  <si>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</si>
  <si>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</si>
  <si>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</si>
  <si>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>1100～1199人</t>
  </si>
  <si>
    <t xml:space="preserve">    19学級</t>
  </si>
  <si>
    <t>1200～1299人</t>
  </si>
  <si>
    <t xml:space="preserve">    20学級</t>
  </si>
  <si>
    <t>1300～1399人</t>
  </si>
  <si>
    <t xml:space="preserve">    21学級</t>
  </si>
  <si>
    <t>1400～1499人</t>
  </si>
  <si>
    <t xml:space="preserve">    22学級</t>
  </si>
  <si>
    <t>1500～1599人</t>
  </si>
  <si>
    <t xml:space="preserve">    23学級</t>
  </si>
  <si>
    <t>1600～1699人</t>
  </si>
  <si>
    <t xml:space="preserve">    24学級</t>
  </si>
  <si>
    <t>1700～1799人</t>
  </si>
  <si>
    <t>1800～1899人</t>
  </si>
  <si>
    <t>1900～1999人</t>
  </si>
  <si>
    <t>2000～2499人</t>
  </si>
  <si>
    <t>2500～2999人</t>
  </si>
  <si>
    <t>3000人 以 上</t>
  </si>
  <si>
    <t>　</t>
  </si>
  <si>
    <t>１   学    年</t>
  </si>
  <si>
    <t>２    学    年</t>
  </si>
  <si>
    <t>３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</si>
  <si>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</si>
  <si>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</si>
  <si>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</si>
  <si>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</si>
  <si>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</si>
  <si>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</si>
  <si>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</si>
  <si>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</si>
  <si>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</si>
  <si>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</si>
  <si>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</si>
  <si>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</si>
  <si>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</si>
  <si>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</si>
  <si>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</si>
  <si>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</si>
  <si>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</si>
  <si>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</si>
  <si>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</si>
  <si>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</si>
  <si>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</si>
  <si>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</si>
  <si>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</si>
  <si>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</si>
  <si>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</si>
  <si>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</si>
  <si>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</si>
  <si>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</si>
  <si>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</si>
  <si>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</si>
  <si>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</si>
  <si>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</si>
  <si>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</si>
  <si>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</si>
  <si>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</si>
  <si>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</si>
  <si>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</si>
  <si>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</si>
  <si>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</si>
  <si>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</si>
  <si>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</si>
  <si>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</si>
  <si>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</si>
  <si>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</si>
  <si>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</si>
  <si>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</si>
  <si>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</si>
  <si>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</si>
  <si>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</si>
  <si>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</si>
  <si>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</si>
  <si>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</si>
  <si>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</si>
  <si>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</si>
  <si>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</si>
  <si>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複式学級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</si>
  <si>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</si>
  <si>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</si>
  <si>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</si>
  <si>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</si>
  <si>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</si>
  <si>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</si>
  <si>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</si>
  <si>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</si>
  <si>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養護職員</t>
  </si>
  <si>
    <t>学校栄養職員</t>
  </si>
  <si>
    <t>学校給食調理従事員</t>
  </si>
  <si>
    <t>用務員</t>
  </si>
  <si>
    <t>警備員・その他</t>
  </si>
  <si>
    <t>登米市</t>
  </si>
  <si>
    <t>栗原市</t>
  </si>
  <si>
    <t>東松島市</t>
  </si>
  <si>
    <t>負担法による
学校栄養職員</t>
  </si>
  <si>
    <t>&lt;中学校&gt;</t>
  </si>
  <si>
    <t>&lt;中学校&gt;（国公私計）</t>
  </si>
  <si>
    <t>&lt;中 学 校&gt;</t>
  </si>
  <si>
    <t xml:space="preserve"> &lt;中学校&gt;</t>
  </si>
  <si>
    <t>注　（　）内の数値は，「県立」の学校数で内数である　</t>
  </si>
  <si>
    <t>25～30学級</t>
  </si>
  <si>
    <t>31～36学級</t>
  </si>
  <si>
    <t>37～42学級</t>
  </si>
  <si>
    <t>43～48学級</t>
  </si>
  <si>
    <t>49～54学級</t>
  </si>
  <si>
    <t>55～60学級</t>
  </si>
  <si>
    <t>61学級以上</t>
  </si>
  <si>
    <t>兼務者</t>
  </si>
  <si>
    <t>学校数</t>
  </si>
  <si>
    <t>学級数</t>
  </si>
  <si>
    <t>75条の学級</t>
  </si>
  <si>
    <t>２個学級</t>
  </si>
  <si>
    <t>知的障害</t>
  </si>
  <si>
    <t>弱視</t>
  </si>
  <si>
    <t>難聴</t>
  </si>
  <si>
    <t>言語障害</t>
  </si>
  <si>
    <t>情緒障害</t>
  </si>
  <si>
    <t>第１４表　　　市　町　村　別　学　校　数　及　び　学　級　数</t>
  </si>
  <si>
    <t>第１６表　　　生　徒　数　別　学　校　数</t>
  </si>
  <si>
    <t>第２０表　　収　容　人　員  別  学  級  数</t>
  </si>
  <si>
    <t>第２２表   外　国　人　生　徒　数　・　帰　国　子　女　数</t>
  </si>
  <si>
    <t>&lt;中 学 校&gt;</t>
  </si>
  <si>
    <t>公   立</t>
  </si>
  <si>
    <t>私   立</t>
  </si>
  <si>
    <t xml:space="preserve"> 区    分</t>
  </si>
  <si>
    <t>学級数</t>
  </si>
  <si>
    <t>生徒数</t>
  </si>
  <si>
    <t>第１７表　　市　町　村　別　学　年　別　生　徒　数 （２－１）</t>
  </si>
  <si>
    <t>７５条の
学級
生徒数
（再掲）</t>
  </si>
  <si>
    <t>第１７表　　市　町　村　別　学　年　別　生　徒　数 （２－２）</t>
  </si>
  <si>
    <t>&lt;中学校&gt;（公立）</t>
  </si>
  <si>
    <t>第１８表　　市　町　村　別　職　名　別　教　員　数　（２－１）</t>
  </si>
  <si>
    <t>第１８表  　市　町　村　別　職　名　別　教　員　数　（２－２）</t>
  </si>
  <si>
    <t>第１９表  　市　町　村　別　職　員　数　（　本　務　者　） （２－１）</t>
  </si>
  <si>
    <t>そ　　の　　他　　の　　者</t>
  </si>
  <si>
    <t>第１９表  　市　町　村　別　職　員　数　（　本　務　者　） （２－２）</t>
  </si>
  <si>
    <t>第２３表　　理　由　別　長　期　欠　席　生　徒　数</t>
  </si>
  <si>
    <t>塩竈市</t>
  </si>
  <si>
    <t>塩竈市</t>
  </si>
  <si>
    <t>本務者のうち休職者等
（再掲）</t>
  </si>
  <si>
    <t>（注）　帰国子女数は前年度間中に帰国した生徒の数</t>
  </si>
  <si>
    <t>外国人
生徒数</t>
  </si>
  <si>
    <t>第２１表　    　編制方式別学級数及び生徒数</t>
  </si>
  <si>
    <t>公　　　　　　立</t>
  </si>
  <si>
    <t>本　　　　　務　　　　　者</t>
  </si>
  <si>
    <t>帰 国 子 女 数 （前年度間）</t>
  </si>
  <si>
    <t>大崎市</t>
  </si>
  <si>
    <t>大崎市</t>
  </si>
  <si>
    <t>美里町</t>
  </si>
  <si>
    <t>本吉町</t>
  </si>
  <si>
    <t>南三陸町</t>
  </si>
  <si>
    <t>平成18年度</t>
  </si>
  <si>
    <t xml:space="preserve"> </t>
  </si>
  <si>
    <t>（つづき）</t>
  </si>
  <si>
    <t xml:space="preserve">   (単位：校，学級)</t>
  </si>
  <si>
    <t xml:space="preserve">   区分</t>
  </si>
  <si>
    <t xml:space="preserve">   区分</t>
  </si>
  <si>
    <t>市町村名</t>
  </si>
  <si>
    <t xml:space="preserve">   市町村名</t>
  </si>
  <si>
    <t xml:space="preserve">  </t>
  </si>
  <si>
    <t>平成18年度</t>
  </si>
  <si>
    <t>(1)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</si>
  <si>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</si>
  <si>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</si>
  <si>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</si>
  <si>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</si>
  <si>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</si>
  <si>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</si>
  <si>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</si>
  <si>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</si>
  <si>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</si>
  <si>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</si>
  <si>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</si>
  <si>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</si>
  <si>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平成18年度</t>
  </si>
  <si>
    <t xml:space="preserve">   区分</t>
  </si>
  <si>
    <t>３    学    年</t>
  </si>
  <si>
    <t>１    学    年</t>
  </si>
  <si>
    <t>２    学    年</t>
  </si>
  <si>
    <t>市町村名</t>
  </si>
  <si>
    <t xml:space="preserve">  </t>
  </si>
  <si>
    <t>刈 田 郡 計</t>
  </si>
  <si>
    <t>柴 田 郡 計</t>
  </si>
  <si>
    <t>伊 具 郡 計</t>
  </si>
  <si>
    <t>遠 田 郡 計</t>
  </si>
  <si>
    <t>(つづき）</t>
  </si>
  <si>
    <t xml:space="preserve">   区分</t>
  </si>
  <si>
    <t>市町村名</t>
  </si>
  <si>
    <t xml:space="preserve">  </t>
  </si>
  <si>
    <t xml:space="preserve">   区分</t>
  </si>
  <si>
    <t>市町村名</t>
  </si>
  <si>
    <t>…</t>
  </si>
  <si>
    <t>市 部 計</t>
  </si>
  <si>
    <t>仙台市計</t>
  </si>
  <si>
    <t xml:space="preserve">  (単位：学級，人)</t>
  </si>
  <si>
    <t xml:space="preserve"> (単位：人 )</t>
  </si>
  <si>
    <t xml:space="preserve"> </t>
  </si>
  <si>
    <t>平成18年度</t>
  </si>
  <si>
    <t>30日 以 上 欠 席 者</t>
  </si>
  <si>
    <t>平成17年度間</t>
  </si>
  <si>
    <t>市 部 計</t>
  </si>
  <si>
    <t>仙台市計</t>
  </si>
  <si>
    <t xml:space="preserve">    -</t>
  </si>
  <si>
    <t>…</t>
  </si>
  <si>
    <t>１０１－０１－０１～１０１－０１－０４</t>
  </si>
  <si>
    <t>205-02-01.03/205-03-01--04/205-04-01.03</t>
  </si>
  <si>
    <t>病弱・
身体虚弱</t>
  </si>
  <si>
    <t>平成19年度</t>
  </si>
  <si>
    <t>第１５表　　　学　級　数　別　学　校　数</t>
  </si>
  <si>
    <t>202-05-01
～03</t>
  </si>
  <si>
    <t>202-08-01
～03</t>
  </si>
  <si>
    <t>202-09-01
～03</t>
  </si>
  <si>
    <t>202-11-01
～03</t>
  </si>
  <si>
    <t>204-05-01
～03</t>
  </si>
  <si>
    <t>204-08-01
～03</t>
  </si>
  <si>
    <t>204-09-01
～03</t>
  </si>
  <si>
    <t>204-11-01
～03</t>
  </si>
  <si>
    <t>平成19年度</t>
  </si>
  <si>
    <t>207-01-01-02</t>
  </si>
  <si>
    <t>209-01-01-02</t>
  </si>
  <si>
    <t>207-03-01-02</t>
  </si>
  <si>
    <t>209-03-01-02</t>
  </si>
  <si>
    <t>平成18年度　</t>
  </si>
  <si>
    <t>平成18年度　</t>
  </si>
  <si>
    <t>平成19年度　　</t>
  </si>
  <si>
    <t>207-02-01</t>
  </si>
  <si>
    <t>207-03-01</t>
  </si>
  <si>
    <t>207-04-01</t>
  </si>
  <si>
    <t>本務者のうち市町村費負担の教員
（再掲）</t>
  </si>
  <si>
    <t>215-02-01-03</t>
  </si>
  <si>
    <t>216-02-01</t>
  </si>
  <si>
    <t>215-03-01-03</t>
  </si>
  <si>
    <t>216-03-01</t>
  </si>
  <si>
    <t>215-04-01-03</t>
  </si>
  <si>
    <t>216-04-01</t>
  </si>
  <si>
    <t>217-01-01--02</t>
  </si>
  <si>
    <t>215-01-01-06</t>
  </si>
  <si>
    <t>216-01-01.04</t>
  </si>
  <si>
    <t xml:space="preserve"> </t>
  </si>
  <si>
    <t>(つづき）</t>
  </si>
  <si>
    <t xml:space="preserve">   区分</t>
  </si>
  <si>
    <t>平成18年度　</t>
  </si>
  <si>
    <t>…</t>
  </si>
  <si>
    <t>平成19年度　　</t>
  </si>
  <si>
    <t>柴 田 郡 計</t>
  </si>
  <si>
    <t>215-03-01--06</t>
  </si>
  <si>
    <t>216-03-01.04</t>
  </si>
  <si>
    <t>負担法による
事務職員</t>
  </si>
  <si>
    <t>市町村費負担の教員</t>
  </si>
  <si>
    <t>数値なし</t>
  </si>
  <si>
    <t>220-03-01--04</t>
  </si>
  <si>
    <t>220-04-01--04</t>
  </si>
  <si>
    <t>220-01-01--10</t>
  </si>
  <si>
    <t xml:space="preserve">  </t>
  </si>
  <si>
    <t>平成18年度　</t>
  </si>
  <si>
    <t>平成18年度</t>
  </si>
  <si>
    <t>平成19年度　　</t>
  </si>
  <si>
    <t>平成19年度</t>
  </si>
  <si>
    <t>…</t>
  </si>
  <si>
    <t>220-03-01--10</t>
  </si>
  <si>
    <t>市 部 計</t>
  </si>
  <si>
    <t>仙台市計</t>
  </si>
  <si>
    <t>平成19年度</t>
  </si>
  <si>
    <t>206-05-01--02</t>
  </si>
  <si>
    <t>206-09-01--02</t>
  </si>
  <si>
    <t>206-13-01--02</t>
  </si>
  <si>
    <t>205-02-01
--02</t>
  </si>
  <si>
    <t>208-02-01
----02</t>
  </si>
  <si>
    <t>205-03-01
--02</t>
  </si>
  <si>
    <t>208-03-01
--02</t>
  </si>
  <si>
    <t>205-04-01
--02</t>
  </si>
  <si>
    <t>208-04-0
1--02</t>
  </si>
  <si>
    <t>212-01-01  213-01-01</t>
  </si>
  <si>
    <t>214-01-01--02</t>
  </si>
  <si>
    <t>平成19年度</t>
  </si>
  <si>
    <t>平成18年度間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</si>
</sst>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1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9"/>
      <name val="書院細明朝体"/>
      <family val="1"/>
    </font>
    <font>
      <b/>
      <sz val="9"/>
      <name val="明朝"/>
      <family val="1"/>
    </font>
    <font>
      <b/>
      <sz val="14"/>
      <name val="Terminal"/>
      <family val="0"/>
    </font>
    <font>
      <b/>
      <sz val="8"/>
      <name val="書院細明朝体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76" fontId="9" fillId="0" borderId="0" xfId="21" applyNumberFormat="1" applyFont="1" applyAlignment="1">
      <alignment horizontal="center"/>
      <protection/>
    </xf>
    <xf numFmtId="176" fontId="10" fillId="0" borderId="0" xfId="21" applyNumberFormat="1" applyFont="1" applyAlignment="1">
      <alignment horizontal="centerContinuous"/>
      <protection/>
    </xf>
    <xf numFmtId="176" fontId="10" fillId="0" borderId="0" xfId="21" applyNumberFormat="1" applyFont="1" applyBorder="1">
      <alignment/>
      <protection/>
    </xf>
    <xf numFmtId="176" fontId="10" fillId="0" borderId="0" xfId="21" applyNumberFormat="1" applyFont="1">
      <alignment/>
      <protection/>
    </xf>
    <xf numFmtId="176" fontId="9" fillId="0" borderId="0" xfId="21" applyNumberFormat="1" applyFont="1" applyAlignment="1">
      <alignment horizontal="center"/>
      <protection/>
    </xf>
    <xf numFmtId="176" fontId="9" fillId="0" borderId="1" xfId="21" applyNumberFormat="1" applyFont="1" applyBorder="1" applyAlignment="1" applyProtection="1">
      <alignment horizontal="left"/>
      <protection locked="0"/>
    </xf>
    <xf numFmtId="176" fontId="10" fillId="0" borderId="1" xfId="21" applyNumberFormat="1" applyFont="1" applyBorder="1">
      <alignment/>
      <protection/>
    </xf>
    <xf numFmtId="37" fontId="11" fillId="0" borderId="1" xfId="21" applyFont="1" applyBorder="1">
      <alignment/>
      <protection/>
    </xf>
    <xf numFmtId="176" fontId="9" fillId="0" borderId="1" xfId="21" applyNumberFormat="1" applyFont="1" applyBorder="1" applyAlignment="1">
      <alignment horizontal="left"/>
      <protection/>
    </xf>
    <xf numFmtId="176" fontId="9" fillId="0" borderId="1" xfId="21" applyNumberFormat="1" applyFont="1" applyBorder="1">
      <alignment/>
      <protection/>
    </xf>
    <xf numFmtId="37" fontId="11" fillId="0" borderId="1" xfId="21" applyFont="1" applyBorder="1" applyAlignment="1">
      <alignment horizontal="right"/>
      <protection/>
    </xf>
    <xf numFmtId="176" fontId="9" fillId="0" borderId="1" xfId="21" applyNumberFormat="1" applyFont="1" applyBorder="1" applyAlignment="1" applyProtection="1">
      <alignment horizontal="right"/>
      <protection/>
    </xf>
    <xf numFmtId="176" fontId="9" fillId="0" borderId="0" xfId="21" applyNumberFormat="1" applyFont="1" applyBorder="1" applyAlignment="1" applyProtection="1">
      <alignment horizontal="left"/>
      <protection/>
    </xf>
    <xf numFmtId="176" fontId="9" fillId="0" borderId="2" xfId="21" applyNumberFormat="1" applyFont="1" applyBorder="1" applyAlignment="1" applyProtection="1">
      <alignment horizontal="center" vertical="center"/>
      <protection/>
    </xf>
    <xf numFmtId="176" fontId="9" fillId="0" borderId="3" xfId="21" applyNumberFormat="1" applyFont="1" applyBorder="1" applyAlignment="1" applyProtection="1">
      <alignment horizontal="center" vertical="center"/>
      <protection/>
    </xf>
    <xf numFmtId="176" fontId="9" fillId="0" borderId="4" xfId="21" applyNumberFormat="1" applyFont="1" applyBorder="1" applyAlignment="1" applyProtection="1">
      <alignment horizontal="center" vertical="center"/>
      <protection/>
    </xf>
    <xf numFmtId="176" fontId="9" fillId="0" borderId="5" xfId="21" applyNumberFormat="1" applyFont="1" applyBorder="1" applyAlignment="1">
      <alignment horizontal="center" vertical="center"/>
      <protection/>
    </xf>
    <xf numFmtId="176" fontId="9" fillId="0" borderId="6" xfId="21" applyNumberFormat="1" applyFont="1" applyBorder="1" applyAlignment="1">
      <alignment horizontal="center" vertical="center"/>
      <protection/>
    </xf>
    <xf numFmtId="176" fontId="9" fillId="0" borderId="7" xfId="21" applyNumberFormat="1" applyFont="1" applyBorder="1" applyAlignment="1">
      <alignment horizontal="center" vertical="center"/>
      <protection/>
    </xf>
    <xf numFmtId="176" fontId="9" fillId="0" borderId="8" xfId="21" applyNumberFormat="1" applyFont="1" applyBorder="1" applyAlignment="1" applyProtection="1">
      <alignment horizontal="center" vertical="center"/>
      <protection/>
    </xf>
    <xf numFmtId="176" fontId="9" fillId="0" borderId="1" xfId="21" applyNumberFormat="1" applyFont="1" applyBorder="1" applyAlignment="1" applyProtection="1">
      <alignment horizontal="center" vertical="center"/>
      <protection/>
    </xf>
    <xf numFmtId="176" fontId="9" fillId="0" borderId="9" xfId="21" applyNumberFormat="1" applyFont="1" applyBorder="1" applyAlignment="1" applyProtection="1">
      <alignment horizontal="center" vertical="center"/>
      <protection/>
    </xf>
    <xf numFmtId="176" fontId="9" fillId="0" borderId="10" xfId="21" applyNumberFormat="1" applyFont="1" applyBorder="1" applyAlignment="1" applyProtection="1">
      <alignment horizontal="center" vertical="center"/>
      <protection/>
    </xf>
    <xf numFmtId="176" fontId="9" fillId="0" borderId="10" xfId="21" applyNumberFormat="1" applyFont="1" applyBorder="1" applyAlignment="1">
      <alignment horizontal="center" vertical="center"/>
      <protection/>
    </xf>
    <xf numFmtId="176" fontId="9" fillId="0" borderId="5" xfId="21" applyNumberFormat="1" applyFont="1" applyBorder="1" applyAlignment="1" applyProtection="1">
      <alignment horizontal="center" vertical="center"/>
      <protection/>
    </xf>
    <xf numFmtId="176" fontId="9" fillId="0" borderId="6" xfId="21" applyNumberFormat="1" applyFont="1" applyBorder="1" applyAlignment="1" applyProtection="1">
      <alignment horizontal="center" vertical="center"/>
      <protection/>
    </xf>
    <xf numFmtId="176" fontId="9" fillId="0" borderId="7" xfId="21" applyNumberFormat="1" applyFont="1" applyBorder="1" applyAlignment="1" applyProtection="1">
      <alignment horizontal="center" vertical="center"/>
      <protection/>
    </xf>
    <xf numFmtId="176" fontId="9" fillId="0" borderId="11" xfId="21" applyNumberFormat="1" applyFont="1" applyBorder="1" applyAlignment="1" applyProtection="1">
      <alignment horizontal="center" vertical="center"/>
      <protection/>
    </xf>
    <xf numFmtId="176" fontId="9" fillId="0" borderId="11" xfId="21" applyNumberFormat="1" applyFont="1" applyBorder="1" applyAlignment="1">
      <alignment horizontal="center" vertical="center"/>
      <protection/>
    </xf>
    <xf numFmtId="176" fontId="9" fillId="0" borderId="12" xfId="21" applyNumberFormat="1" applyFont="1" applyBorder="1" applyAlignment="1" applyProtection="1">
      <alignment horizontal="center" vertical="center"/>
      <protection/>
    </xf>
    <xf numFmtId="176" fontId="9" fillId="0" borderId="13" xfId="21" applyNumberFormat="1" applyFont="1" applyBorder="1" applyAlignment="1">
      <alignment horizontal="center" vertical="center"/>
      <protection/>
    </xf>
    <xf numFmtId="176" fontId="9" fillId="0" borderId="8" xfId="21" applyNumberFormat="1" applyFont="1" applyBorder="1" applyAlignment="1" applyProtection="1">
      <alignment horizontal="center"/>
      <protection/>
    </xf>
    <xf numFmtId="176" fontId="9" fillId="0" borderId="14" xfId="21" applyNumberFormat="1" applyFont="1" applyBorder="1" applyAlignment="1" applyProtection="1">
      <alignment horizontal="left"/>
      <protection/>
    </xf>
    <xf numFmtId="176" fontId="9" fillId="0" borderId="1" xfId="21" applyNumberFormat="1" applyFont="1" applyBorder="1" applyAlignment="1" applyProtection="1">
      <alignment horizontal="left"/>
      <protection/>
    </xf>
    <xf numFmtId="176" fontId="9" fillId="0" borderId="13" xfId="21" applyNumberFormat="1" applyFont="1" applyBorder="1" applyAlignment="1" applyProtection="1">
      <alignment horizontal="center" vertical="center"/>
      <protection/>
    </xf>
    <xf numFmtId="176" fontId="9" fillId="0" borderId="8" xfId="21" applyNumberFormat="1" applyFont="1" applyBorder="1" applyAlignment="1" applyProtection="1">
      <alignment horizontal="center" wrapText="1"/>
      <protection/>
    </xf>
    <xf numFmtId="176" fontId="9" fillId="0" borderId="1" xfId="21" applyNumberFormat="1" applyFont="1" applyBorder="1" applyAlignment="1" applyProtection="1">
      <alignment horizontal="center"/>
      <protection/>
    </xf>
    <xf numFmtId="176" fontId="9" fillId="0" borderId="0" xfId="21" applyNumberFormat="1" applyFont="1" applyBorder="1">
      <alignment/>
      <protection/>
    </xf>
    <xf numFmtId="176" fontId="9" fillId="0" borderId="14" xfId="21" applyNumberFormat="1" applyFont="1" applyBorder="1">
      <alignment/>
      <protection/>
    </xf>
    <xf numFmtId="176" fontId="12" fillId="0" borderId="0" xfId="21" applyNumberFormat="1" applyFont="1">
      <alignment/>
      <protection/>
    </xf>
    <xf numFmtId="176" fontId="12" fillId="0" borderId="0" xfId="21" applyNumberFormat="1" applyFont="1" applyBorder="1" applyAlignment="1" applyProtection="1">
      <alignment horizontal="center"/>
      <protection/>
    </xf>
    <xf numFmtId="176" fontId="12" fillId="0" borderId="14" xfId="21" applyNumberFormat="1" applyFont="1" applyBorder="1" applyAlignment="1" applyProtection="1">
      <alignment horizontal="right"/>
      <protection/>
    </xf>
    <xf numFmtId="176" fontId="12" fillId="0" borderId="0" xfId="21" applyNumberFormat="1" applyFont="1" applyBorder="1" applyAlignment="1" applyProtection="1">
      <alignment horizontal="right"/>
      <protection/>
    </xf>
    <xf numFmtId="176" fontId="12" fillId="0" borderId="14" xfId="21" applyNumberFormat="1" applyFont="1" applyBorder="1" applyAlignment="1" applyProtection="1">
      <alignment horizontal="center"/>
      <protection/>
    </xf>
    <xf numFmtId="176" fontId="12" fillId="0" borderId="0" xfId="21" applyNumberFormat="1" applyFont="1" applyBorder="1">
      <alignment/>
      <protection/>
    </xf>
    <xf numFmtId="176" fontId="9" fillId="0" borderId="0" xfId="21" applyNumberFormat="1" applyFont="1" applyBorder="1" applyAlignment="1" applyProtection="1">
      <alignment horizontal="center"/>
      <protection/>
    </xf>
    <xf numFmtId="176" fontId="9" fillId="0" borderId="14" xfId="21" applyNumberFormat="1" applyFont="1" applyBorder="1" applyAlignment="1" applyProtection="1">
      <alignment horizontal="right"/>
      <protection/>
    </xf>
    <xf numFmtId="176" fontId="9" fillId="0" borderId="0" xfId="21" applyNumberFormat="1" applyFont="1" applyBorder="1" applyAlignment="1" applyProtection="1">
      <alignment horizontal="right"/>
      <protection/>
    </xf>
    <xf numFmtId="49" fontId="9" fillId="0" borderId="0" xfId="21" applyNumberFormat="1" applyFont="1" applyBorder="1" applyAlignment="1" applyProtection="1">
      <alignment horizontal="right"/>
      <protection/>
    </xf>
    <xf numFmtId="176" fontId="9" fillId="0" borderId="14" xfId="21" applyNumberFormat="1" applyFont="1" applyBorder="1" applyAlignment="1" applyProtection="1">
      <alignment horizontal="center"/>
      <protection/>
    </xf>
    <xf numFmtId="176" fontId="10" fillId="0" borderId="14" xfId="21" applyNumberFormat="1" applyFont="1" applyBorder="1">
      <alignment/>
      <protection/>
    </xf>
    <xf numFmtId="176" fontId="12" fillId="0" borderId="0" xfId="21" applyNumberFormat="1" applyFont="1" applyBorder="1" applyAlignment="1" applyProtection="1">
      <alignment horizontal="left"/>
      <protection/>
    </xf>
    <xf numFmtId="176" fontId="12" fillId="0" borderId="15" xfId="21" applyNumberFormat="1" applyFont="1" applyBorder="1" applyAlignment="1" applyProtection="1">
      <alignment horizontal="left"/>
      <protection/>
    </xf>
    <xf numFmtId="176" fontId="12" fillId="0" borderId="14" xfId="21" applyNumberFormat="1" applyFont="1" applyBorder="1" applyAlignment="1" applyProtection="1">
      <alignment horizontal="right"/>
      <protection/>
    </xf>
    <xf numFmtId="37" fontId="13" fillId="0" borderId="0" xfId="21" applyFont="1" applyBorder="1" applyAlignment="1">
      <alignment horizontal="right"/>
      <protection/>
    </xf>
    <xf numFmtId="176" fontId="12" fillId="0" borderId="0" xfId="21" applyNumberFormat="1" applyFont="1" applyAlignment="1">
      <alignment vertical="center"/>
      <protection/>
    </xf>
    <xf numFmtId="176" fontId="12" fillId="0" borderId="0" xfId="21" applyNumberFormat="1" applyFont="1" applyBorder="1" applyAlignment="1" applyProtection="1">
      <alignment horizontal="distributed" vertical="center"/>
      <protection/>
    </xf>
    <xf numFmtId="176" fontId="12" fillId="0" borderId="14" xfId="21" applyNumberFormat="1" applyFont="1" applyBorder="1" applyAlignment="1" applyProtection="1">
      <alignment horizontal="right" vertical="center"/>
      <protection/>
    </xf>
    <xf numFmtId="176" fontId="12" fillId="0" borderId="0" xfId="21" applyNumberFormat="1" applyFont="1" applyBorder="1" applyAlignment="1" applyProtection="1">
      <alignment horizontal="right" vertical="center"/>
      <protection/>
    </xf>
    <xf numFmtId="176" fontId="12" fillId="0" borderId="14" xfId="21" applyNumberFormat="1" applyFont="1" applyBorder="1" applyAlignment="1" applyProtection="1">
      <alignment horizontal="distributed" vertical="center"/>
      <protection/>
    </xf>
    <xf numFmtId="176" fontId="12" fillId="0" borderId="0" xfId="21" applyNumberFormat="1" applyFont="1" applyBorder="1" applyAlignment="1">
      <alignment vertical="center"/>
      <protection/>
    </xf>
    <xf numFmtId="176" fontId="10" fillId="0" borderId="0" xfId="21" applyNumberFormat="1" applyFont="1" applyAlignment="1">
      <alignment horizontal="right"/>
      <protection/>
    </xf>
    <xf numFmtId="176" fontId="9" fillId="0" borderId="0" xfId="21" applyNumberFormat="1" applyFont="1" applyBorder="1" applyAlignment="1" applyProtection="1">
      <alignment horizontal="right"/>
      <protection locked="0"/>
    </xf>
    <xf numFmtId="176" fontId="9" fillId="0" borderId="0" xfId="21" applyNumberFormat="1" applyFont="1" applyBorder="1" applyAlignment="1" applyProtection="1">
      <alignment horizontal="distributed"/>
      <protection/>
    </xf>
    <xf numFmtId="176" fontId="9" fillId="0" borderId="14" xfId="21" applyNumberFormat="1" applyFont="1" applyBorder="1" applyAlignment="1" applyProtection="1">
      <alignment horizontal="distributed"/>
      <protection/>
    </xf>
    <xf numFmtId="176" fontId="12" fillId="0" borderId="0" xfId="21" applyNumberFormat="1" applyFont="1" applyBorder="1" applyAlignment="1" applyProtection="1">
      <alignment vertical="center"/>
      <protection/>
    </xf>
    <xf numFmtId="176" fontId="12" fillId="0" borderId="15" xfId="21" applyNumberFormat="1" applyFont="1" applyBorder="1" applyAlignment="1" applyProtection="1">
      <alignment vertical="center"/>
      <protection/>
    </xf>
    <xf numFmtId="176" fontId="12" fillId="0" borderId="0" xfId="21" applyNumberFormat="1" applyFont="1" applyBorder="1" applyAlignment="1" applyProtection="1">
      <alignment horizontal="right"/>
      <protection locked="0"/>
    </xf>
    <xf numFmtId="176" fontId="12" fillId="0" borderId="14" xfId="21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>
      <alignment horizontal="right"/>
    </xf>
    <xf numFmtId="176" fontId="12" fillId="0" borderId="0" xfId="21" applyNumberFormat="1" applyFont="1" applyBorder="1" applyAlignment="1" applyProtection="1">
      <alignment horizontal="left" vertical="center"/>
      <protection/>
    </xf>
    <xf numFmtId="176" fontId="12" fillId="0" borderId="15" xfId="21" applyNumberFormat="1" applyFont="1" applyBorder="1" applyAlignment="1" applyProtection="1">
      <alignment horizontal="left" vertical="center"/>
      <protection/>
    </xf>
    <xf numFmtId="176" fontId="12" fillId="0" borderId="14" xfId="21" applyNumberFormat="1" applyFont="1" applyBorder="1" applyAlignment="1">
      <alignment horizontal="right" vertical="center"/>
      <protection/>
    </xf>
    <xf numFmtId="0" fontId="13" fillId="0" borderId="0" xfId="0" applyFont="1" applyBorder="1" applyAlignment="1">
      <alignment horizontal="right" vertical="center"/>
    </xf>
    <xf numFmtId="37" fontId="12" fillId="0" borderId="0" xfId="21" applyFont="1" applyBorder="1" applyAlignment="1">
      <alignment horizontal="right" vertical="center"/>
      <protection/>
    </xf>
    <xf numFmtId="176" fontId="10" fillId="0" borderId="0" xfId="21" applyNumberFormat="1" applyFont="1" applyBorder="1" applyAlignment="1">
      <alignment horizontal="right"/>
      <protection/>
    </xf>
    <xf numFmtId="176" fontId="10" fillId="0" borderId="0" xfId="21" applyNumberFormat="1" applyFont="1" applyBorder="1" applyAlignment="1">
      <alignment horizontal="left"/>
      <protection/>
    </xf>
    <xf numFmtId="176" fontId="9" fillId="0" borderId="15" xfId="21" applyNumberFormat="1" applyFont="1" applyBorder="1" applyAlignment="1" applyProtection="1">
      <alignment horizontal="distributed"/>
      <protection/>
    </xf>
    <xf numFmtId="176" fontId="10" fillId="0" borderId="9" xfId="21" applyNumberFormat="1" applyFont="1" applyBorder="1">
      <alignment/>
      <protection/>
    </xf>
    <xf numFmtId="176" fontId="10" fillId="0" borderId="8" xfId="21" applyNumberFormat="1" applyFont="1" applyBorder="1">
      <alignment/>
      <protection/>
    </xf>
    <xf numFmtId="176" fontId="10" fillId="0" borderId="0" xfId="21" applyNumberFormat="1" applyFont="1" applyBorder="1" applyProtection="1">
      <alignment/>
      <protection locked="0"/>
    </xf>
    <xf numFmtId="176" fontId="10" fillId="0" borderId="0" xfId="21" applyNumberFormat="1" applyFont="1" applyBorder="1" applyAlignment="1" applyProtection="1">
      <alignment/>
      <protection locked="0"/>
    </xf>
    <xf numFmtId="176" fontId="9" fillId="0" borderId="0" xfId="21" applyNumberFormat="1" applyFont="1" applyBorder="1" applyProtection="1">
      <alignment/>
      <protection locked="0"/>
    </xf>
    <xf numFmtId="176" fontId="10" fillId="0" borderId="0" xfId="21" applyNumberFormat="1" applyFont="1" applyProtection="1">
      <alignment/>
      <protection locked="0"/>
    </xf>
    <xf numFmtId="178" fontId="9" fillId="0" borderId="0" xfId="0" applyNumberFormat="1" applyFont="1" applyBorder="1" applyAlignment="1" applyProtection="1">
      <alignment horizontal="center"/>
      <protection/>
    </xf>
    <xf numFmtId="178" fontId="10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 horizontal="center"/>
      <protection/>
    </xf>
    <xf numFmtId="178" fontId="9" fillId="0" borderId="1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/>
    </xf>
    <xf numFmtId="178" fontId="9" fillId="0" borderId="1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>
      <alignment horizontal="center" vertical="center"/>
    </xf>
    <xf numFmtId="178" fontId="9" fillId="0" borderId="14" xfId="0" applyNumberFormat="1" applyFont="1" applyBorder="1" applyAlignment="1">
      <alignment horizontal="center" vertical="center"/>
    </xf>
    <xf numFmtId="178" fontId="9" fillId="0" borderId="8" xfId="0" applyNumberFormat="1" applyFont="1" applyBorder="1" applyAlignment="1" applyProtection="1">
      <alignment horizontal="center" vertical="center"/>
      <protection/>
    </xf>
    <xf numFmtId="178" fontId="9" fillId="0" borderId="8" xfId="0" applyNumberFormat="1" applyFont="1" applyBorder="1" applyAlignment="1" applyProtection="1">
      <alignment horizontal="centerContinuous" vertical="center"/>
      <protection/>
    </xf>
    <xf numFmtId="178" fontId="9" fillId="0" borderId="7" xfId="0" applyNumberFormat="1" applyFont="1" applyBorder="1" applyAlignment="1">
      <alignment horizontal="centerContinuous" vertical="center"/>
    </xf>
    <xf numFmtId="178" fontId="9" fillId="0" borderId="1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 applyProtection="1">
      <alignment horizontal="left" vertical="center"/>
      <protection/>
    </xf>
    <xf numFmtId="178" fontId="9" fillId="0" borderId="0" xfId="0" applyNumberFormat="1" applyFont="1" applyAlignment="1" applyProtection="1">
      <alignment vertical="center"/>
      <protection/>
    </xf>
    <xf numFmtId="178" fontId="9" fillId="0" borderId="1" xfId="0" applyNumberFormat="1" applyFont="1" applyBorder="1" applyAlignment="1" applyProtection="1">
      <alignment horizontal="left" vertical="center"/>
      <protection/>
    </xf>
    <xf numFmtId="178" fontId="9" fillId="0" borderId="1" xfId="0" applyNumberFormat="1" applyFont="1" applyBorder="1" applyAlignment="1" applyProtection="1">
      <alignment vertical="center"/>
      <protection/>
    </xf>
    <xf numFmtId="178" fontId="10" fillId="0" borderId="1" xfId="0" applyNumberFormat="1" applyFont="1" applyBorder="1" applyAlignment="1">
      <alignment/>
    </xf>
    <xf numFmtId="178" fontId="10" fillId="0" borderId="0" xfId="0" applyNumberFormat="1" applyFont="1" applyBorder="1" applyAlignment="1">
      <alignment wrapText="1"/>
    </xf>
    <xf numFmtId="178" fontId="10" fillId="0" borderId="0" xfId="0" applyNumberFormat="1" applyFont="1" applyBorder="1" applyAlignment="1" applyProtection="1">
      <alignment horizontal="left" wrapText="1"/>
      <protection/>
    </xf>
    <xf numFmtId="178" fontId="10" fillId="0" borderId="0" xfId="0" applyNumberFormat="1" applyFont="1" applyBorder="1" applyAlignment="1" applyProtection="1">
      <alignment horizontal="left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8" xfId="0" applyNumberFormat="1" applyFont="1" applyBorder="1" applyAlignment="1" applyProtection="1">
      <alignment horizontal="right" vertical="center"/>
      <protection/>
    </xf>
    <xf numFmtId="178" fontId="9" fillId="0" borderId="1" xfId="0" applyNumberFormat="1" applyFont="1" applyBorder="1" applyAlignment="1" applyProtection="1">
      <alignment horizontal="right" vertical="center"/>
      <protection locked="0"/>
    </xf>
    <xf numFmtId="176" fontId="9" fillId="0" borderId="0" xfId="22" applyNumberFormat="1" applyFont="1" applyAlignment="1" applyProtection="1">
      <alignment horizontal="center"/>
      <protection/>
    </xf>
    <xf numFmtId="176" fontId="10" fillId="0" borderId="0" xfId="22" applyNumberFormat="1" applyFont="1">
      <alignment/>
      <protection/>
    </xf>
    <xf numFmtId="176" fontId="9" fillId="0" borderId="0" xfId="22" applyNumberFormat="1" applyFont="1" applyAlignment="1" applyProtection="1">
      <alignment horizontal="center"/>
      <protection/>
    </xf>
    <xf numFmtId="176" fontId="9" fillId="0" borderId="0" xfId="22" applyNumberFormat="1" applyFont="1" applyAlignment="1">
      <alignment horizontal="centerContinuous"/>
      <protection/>
    </xf>
    <xf numFmtId="176" fontId="9" fillId="0" borderId="0" xfId="22" applyNumberFormat="1" applyFont="1" applyBorder="1" applyAlignment="1" applyProtection="1">
      <alignment horizontal="left"/>
      <protection/>
    </xf>
    <xf numFmtId="176" fontId="9" fillId="0" borderId="1" xfId="22" applyNumberFormat="1" applyFont="1" applyBorder="1">
      <alignment/>
      <protection/>
    </xf>
    <xf numFmtId="176" fontId="10" fillId="0" borderId="1" xfId="22" applyNumberFormat="1" applyFont="1" applyBorder="1">
      <alignment/>
      <protection/>
    </xf>
    <xf numFmtId="176" fontId="9" fillId="0" borderId="0" xfId="22" applyNumberFormat="1" applyFont="1" applyBorder="1">
      <alignment/>
      <protection/>
    </xf>
    <xf numFmtId="176" fontId="10" fillId="0" borderId="3" xfId="22" applyNumberFormat="1" applyFont="1" applyBorder="1">
      <alignment/>
      <protection/>
    </xf>
    <xf numFmtId="176" fontId="9" fillId="0" borderId="4" xfId="22" applyNumberFormat="1" applyFont="1" applyBorder="1" applyAlignment="1" applyProtection="1">
      <alignment horizontal="left"/>
      <protection/>
    </xf>
    <xf numFmtId="176" fontId="9" fillId="0" borderId="14" xfId="22" applyNumberFormat="1" applyFont="1" applyBorder="1">
      <alignment/>
      <protection/>
    </xf>
    <xf numFmtId="176" fontId="9" fillId="0" borderId="4" xfId="22" applyNumberFormat="1" applyFont="1" applyBorder="1">
      <alignment/>
      <protection/>
    </xf>
    <xf numFmtId="176" fontId="9" fillId="0" borderId="2" xfId="22" applyNumberFormat="1" applyFont="1" applyBorder="1" applyAlignment="1">
      <alignment horizontal="center" vertical="center" wrapText="1"/>
      <protection/>
    </xf>
    <xf numFmtId="176" fontId="9" fillId="0" borderId="0" xfId="22" applyNumberFormat="1" applyFont="1" applyBorder="1" applyAlignment="1">
      <alignment horizontal="center" vertical="center" wrapText="1"/>
      <protection/>
    </xf>
    <xf numFmtId="176" fontId="9" fillId="0" borderId="2" xfId="22" applyNumberFormat="1" applyFont="1" applyBorder="1">
      <alignment/>
      <protection/>
    </xf>
    <xf numFmtId="176" fontId="9" fillId="0" borderId="3" xfId="22" applyNumberFormat="1" applyFont="1" applyBorder="1">
      <alignment/>
      <protection/>
    </xf>
    <xf numFmtId="176" fontId="9" fillId="0" borderId="2" xfId="22" applyNumberFormat="1" applyFont="1" applyBorder="1" applyAlignment="1" applyProtection="1">
      <alignment horizontal="center"/>
      <protection/>
    </xf>
    <xf numFmtId="176" fontId="9" fillId="0" borderId="3" xfId="22" applyNumberFormat="1" applyFont="1" applyBorder="1" applyAlignment="1" applyProtection="1">
      <alignment horizontal="center"/>
      <protection/>
    </xf>
    <xf numFmtId="176" fontId="9" fillId="0" borderId="4" xfId="22" applyNumberFormat="1" applyFont="1" applyBorder="1" applyAlignment="1" applyProtection="1">
      <alignment horizontal="center"/>
      <protection/>
    </xf>
    <xf numFmtId="176" fontId="10" fillId="0" borderId="0" xfId="22" applyNumberFormat="1" applyFont="1" applyBorder="1">
      <alignment/>
      <protection/>
    </xf>
    <xf numFmtId="176" fontId="9" fillId="0" borderId="15" xfId="22" applyNumberFormat="1" applyFont="1" applyBorder="1">
      <alignment/>
      <protection/>
    </xf>
    <xf numFmtId="176" fontId="9" fillId="0" borderId="8" xfId="22" applyNumberFormat="1" applyFont="1" applyBorder="1">
      <alignment/>
      <protection/>
    </xf>
    <xf numFmtId="176" fontId="9" fillId="0" borderId="1" xfId="22" applyNumberFormat="1" applyFont="1" applyBorder="1" applyAlignment="1" applyProtection="1">
      <alignment horizontal="center"/>
      <protection/>
    </xf>
    <xf numFmtId="176" fontId="9" fillId="0" borderId="8" xfId="22" applyNumberFormat="1" applyFont="1" applyBorder="1" applyAlignment="1" applyProtection="1">
      <alignment horizontal="centerContinuous"/>
      <protection/>
    </xf>
    <xf numFmtId="176" fontId="9" fillId="0" borderId="1" xfId="22" applyNumberFormat="1" applyFont="1" applyBorder="1" applyAlignment="1">
      <alignment horizontal="centerContinuous"/>
      <protection/>
    </xf>
    <xf numFmtId="176" fontId="9" fillId="0" borderId="9" xfId="22" applyNumberFormat="1" applyFont="1" applyBorder="1" applyAlignment="1">
      <alignment horizontal="centerContinuous"/>
      <protection/>
    </xf>
    <xf numFmtId="176" fontId="9" fillId="0" borderId="14" xfId="22" applyNumberFormat="1" applyFont="1" applyBorder="1" applyAlignment="1">
      <alignment horizontal="center" vertical="center"/>
      <protection/>
    </xf>
    <xf numFmtId="176" fontId="9" fillId="0" borderId="0" xfId="22" applyNumberFormat="1" applyFont="1" applyBorder="1" applyAlignment="1">
      <alignment horizontal="center" vertical="center"/>
      <protection/>
    </xf>
    <xf numFmtId="176" fontId="9" fillId="0" borderId="9" xfId="22" applyNumberFormat="1" applyFont="1" applyBorder="1">
      <alignment/>
      <protection/>
    </xf>
    <xf numFmtId="176" fontId="9" fillId="0" borderId="8" xfId="22" applyNumberFormat="1" applyFont="1" applyBorder="1" applyAlignment="1" applyProtection="1">
      <alignment horizontal="center"/>
      <protection/>
    </xf>
    <xf numFmtId="176" fontId="9" fillId="0" borderId="1" xfId="22" applyNumberFormat="1" applyFont="1" applyBorder="1" applyAlignment="1" applyProtection="1">
      <alignment horizontal="center"/>
      <protection/>
    </xf>
    <xf numFmtId="176" fontId="9" fillId="0" borderId="9" xfId="22" applyNumberFormat="1" applyFont="1" applyBorder="1" applyAlignment="1" applyProtection="1">
      <alignment horizontal="center"/>
      <protection/>
    </xf>
    <xf numFmtId="176" fontId="9" fillId="0" borderId="15" xfId="22" applyNumberFormat="1" applyFont="1" applyBorder="1" applyAlignment="1" applyProtection="1">
      <alignment horizontal="left"/>
      <protection/>
    </xf>
    <xf numFmtId="176" fontId="9" fillId="0" borderId="12" xfId="22" applyNumberFormat="1" applyFont="1" applyBorder="1">
      <alignment/>
      <protection/>
    </xf>
    <xf numFmtId="176" fontId="9" fillId="0" borderId="9" xfId="22" applyNumberFormat="1" applyFont="1" applyBorder="1" applyAlignment="1" applyProtection="1">
      <alignment horizontal="left"/>
      <protection/>
    </xf>
    <xf numFmtId="176" fontId="9" fillId="0" borderId="8" xfId="22" applyNumberFormat="1" applyFont="1" applyBorder="1" applyAlignment="1" applyProtection="1">
      <alignment horizontal="center"/>
      <protection/>
    </xf>
    <xf numFmtId="176" fontId="9" fillId="0" borderId="13" xfId="22" applyNumberFormat="1" applyFont="1" applyBorder="1" applyAlignment="1" applyProtection="1">
      <alignment horizontal="center"/>
      <protection/>
    </xf>
    <xf numFmtId="176" fontId="9" fillId="0" borderId="8" xfId="22" applyNumberFormat="1" applyFont="1" applyBorder="1" applyAlignment="1">
      <alignment horizontal="center" vertical="center"/>
      <protection/>
    </xf>
    <xf numFmtId="176" fontId="14" fillId="0" borderId="14" xfId="22" applyNumberFormat="1" applyFont="1" applyBorder="1" applyProtection="1">
      <alignment/>
      <protection/>
    </xf>
    <xf numFmtId="176" fontId="14" fillId="0" borderId="0" xfId="22" applyNumberFormat="1" applyFont="1" applyBorder="1" applyProtection="1">
      <alignment/>
      <protection/>
    </xf>
    <xf numFmtId="176" fontId="12" fillId="0" borderId="0" xfId="22" applyNumberFormat="1" applyFont="1">
      <alignment/>
      <protection/>
    </xf>
    <xf numFmtId="176" fontId="15" fillId="0" borderId="14" xfId="22" applyNumberFormat="1" applyFont="1" applyBorder="1">
      <alignment/>
      <protection/>
    </xf>
    <xf numFmtId="176" fontId="15" fillId="0" borderId="0" xfId="22" applyNumberFormat="1" applyFont="1" applyBorder="1">
      <alignment/>
      <protection/>
    </xf>
    <xf numFmtId="176" fontId="9" fillId="0" borderId="15" xfId="22" applyNumberFormat="1" applyFont="1" applyBorder="1" applyAlignment="1" applyProtection="1">
      <alignment horizontal="center"/>
      <protection/>
    </xf>
    <xf numFmtId="176" fontId="15" fillId="0" borderId="14" xfId="22" applyNumberFormat="1" applyFont="1" applyBorder="1" applyProtection="1">
      <alignment/>
      <protection/>
    </xf>
    <xf numFmtId="176" fontId="15" fillId="0" borderId="0" xfId="22" applyNumberFormat="1" applyFont="1" applyBorder="1" applyProtection="1">
      <alignment/>
      <protection/>
    </xf>
    <xf numFmtId="176" fontId="9" fillId="0" borderId="0" xfId="22" applyNumberFormat="1" applyFont="1">
      <alignment/>
      <protection/>
    </xf>
    <xf numFmtId="37" fontId="13" fillId="0" borderId="15" xfId="21" applyFont="1" applyBorder="1" applyAlignment="1">
      <alignment/>
      <protection/>
    </xf>
    <xf numFmtId="176" fontId="14" fillId="0" borderId="14" xfId="22" applyNumberFormat="1" applyFont="1" applyBorder="1" applyAlignment="1" applyProtection="1">
      <alignment vertical="center"/>
      <protection/>
    </xf>
    <xf numFmtId="176" fontId="14" fillId="0" borderId="0" xfId="22" applyNumberFormat="1" applyFont="1" applyBorder="1" applyAlignment="1" applyProtection="1">
      <alignment vertical="center"/>
      <protection/>
    </xf>
    <xf numFmtId="176" fontId="12" fillId="0" borderId="15" xfId="21" applyNumberFormat="1" applyFont="1" applyBorder="1" applyAlignment="1" applyProtection="1">
      <alignment horizontal="distributed" vertical="center"/>
      <protection/>
    </xf>
    <xf numFmtId="176" fontId="10" fillId="0" borderId="15" xfId="22" applyNumberFormat="1" applyFont="1" applyBorder="1">
      <alignment/>
      <protection/>
    </xf>
    <xf numFmtId="176" fontId="9" fillId="0" borderId="0" xfId="21" applyNumberFormat="1" applyFont="1" applyBorder="1" applyAlignment="1">
      <alignment horizontal="right"/>
      <protection/>
    </xf>
    <xf numFmtId="176" fontId="9" fillId="0" borderId="15" xfId="21" applyNumberFormat="1" applyFont="1" applyBorder="1" applyAlignment="1" applyProtection="1">
      <alignment horizontal="right"/>
      <protection/>
    </xf>
    <xf numFmtId="176" fontId="15" fillId="0" borderId="14" xfId="22" applyNumberFormat="1" applyFont="1" applyBorder="1" applyAlignment="1" applyProtection="1">
      <alignment vertical="center"/>
      <protection/>
    </xf>
    <xf numFmtId="176" fontId="15" fillId="0" borderId="0" xfId="22" applyNumberFormat="1" applyFont="1" applyBorder="1" applyAlignment="1" applyProtection="1">
      <alignment vertical="center"/>
      <protection/>
    </xf>
    <xf numFmtId="176" fontId="12" fillId="0" borderId="0" xfId="22" applyNumberFormat="1" applyFont="1" applyAlignment="1">
      <alignment vertical="center"/>
      <protection/>
    </xf>
    <xf numFmtId="176" fontId="12" fillId="0" borderId="0" xfId="22" applyNumberFormat="1" applyFont="1" applyBorder="1" applyAlignment="1">
      <alignment vertical="center"/>
      <protection/>
    </xf>
    <xf numFmtId="176" fontId="9" fillId="0" borderId="0" xfId="21" applyNumberFormat="1" applyFont="1" applyBorder="1" applyAlignment="1">
      <alignment horizontal="left"/>
      <protection/>
    </xf>
    <xf numFmtId="37" fontId="12" fillId="0" borderId="15" xfId="21" applyFont="1" applyBorder="1" applyAlignment="1">
      <alignment horizontal="left" vertical="center"/>
      <protection/>
    </xf>
    <xf numFmtId="176" fontId="10" fillId="0" borderId="9" xfId="22" applyNumberFormat="1" applyFont="1" applyBorder="1">
      <alignment/>
      <protection/>
    </xf>
    <xf numFmtId="176" fontId="9" fillId="0" borderId="1" xfId="22" applyNumberFormat="1" applyFont="1" applyBorder="1" applyProtection="1">
      <alignment/>
      <protection locked="0"/>
    </xf>
    <xf numFmtId="176" fontId="9" fillId="0" borderId="0" xfId="22" applyNumberFormat="1" applyFont="1" applyBorder="1" applyProtection="1">
      <alignment/>
      <protection locked="0"/>
    </xf>
    <xf numFmtId="176" fontId="10" fillId="0" borderId="0" xfId="22" applyNumberFormat="1" applyFont="1" applyBorder="1" applyProtection="1">
      <alignment/>
      <protection locked="0"/>
    </xf>
    <xf numFmtId="176" fontId="9" fillId="0" borderId="15" xfId="22" applyNumberFormat="1" applyFont="1" applyBorder="1" applyAlignment="1" applyProtection="1">
      <alignment horizontal="left"/>
      <protection locked="0"/>
    </xf>
    <xf numFmtId="176" fontId="15" fillId="0" borderId="14" xfId="22" applyNumberFormat="1" applyFont="1" applyBorder="1" applyProtection="1">
      <alignment/>
      <protection locked="0"/>
    </xf>
    <xf numFmtId="176" fontId="15" fillId="0" borderId="0" xfId="22" applyNumberFormat="1" applyFont="1" applyBorder="1" applyProtection="1">
      <alignment/>
      <protection locked="0"/>
    </xf>
    <xf numFmtId="176" fontId="12" fillId="0" borderId="0" xfId="22" applyNumberFormat="1" applyFont="1" applyBorder="1" applyProtection="1">
      <alignment/>
      <protection locked="0"/>
    </xf>
    <xf numFmtId="176" fontId="12" fillId="0" borderId="15" xfId="22" applyNumberFormat="1" applyFont="1" applyBorder="1" applyAlignment="1" applyProtection="1">
      <alignment horizontal="left"/>
      <protection locked="0"/>
    </xf>
    <xf numFmtId="176" fontId="15" fillId="0" borderId="0" xfId="22" applyNumberFormat="1" applyFont="1" applyBorder="1" applyAlignment="1" applyProtection="1">
      <alignment horizontal="right"/>
      <protection locked="0"/>
    </xf>
    <xf numFmtId="176" fontId="9" fillId="0" borderId="0" xfId="22" applyNumberFormat="1" applyFont="1" applyProtection="1">
      <alignment/>
      <protection locked="0"/>
    </xf>
    <xf numFmtId="176" fontId="10" fillId="0" borderId="0" xfId="22" applyNumberFormat="1" applyFont="1" applyProtection="1">
      <alignment/>
      <protection locked="0"/>
    </xf>
    <xf numFmtId="176" fontId="9" fillId="0" borderId="1" xfId="22" applyNumberFormat="1" applyFont="1" applyBorder="1" applyAlignment="1" applyProtection="1">
      <alignment horizontal="right"/>
      <protection/>
    </xf>
    <xf numFmtId="176" fontId="9" fillId="0" borderId="5" xfId="22" applyNumberFormat="1" applyFont="1" applyBorder="1" applyAlignment="1" applyProtection="1">
      <alignment horizontal="center"/>
      <protection/>
    </xf>
    <xf numFmtId="176" fontId="9" fillId="0" borderId="6" xfId="22" applyNumberFormat="1" applyFont="1" applyBorder="1" applyAlignment="1" applyProtection="1">
      <alignment horizontal="center"/>
      <protection/>
    </xf>
    <xf numFmtId="176" fontId="9" fillId="0" borderId="7" xfId="22" applyNumberFormat="1" applyFont="1" applyBorder="1" applyAlignment="1" applyProtection="1">
      <alignment horizontal="center"/>
      <protection/>
    </xf>
    <xf numFmtId="176" fontId="9" fillId="0" borderId="10" xfId="22" applyNumberFormat="1" applyFont="1" applyBorder="1" applyAlignment="1" applyProtection="1">
      <alignment horizontal="center" vertical="center" wrapText="1"/>
      <protection/>
    </xf>
    <xf numFmtId="176" fontId="9" fillId="0" borderId="2" xfId="22" applyNumberFormat="1" applyFont="1" applyBorder="1" applyAlignment="1" applyProtection="1">
      <alignment horizontal="center" vertical="center"/>
      <protection/>
    </xf>
    <xf numFmtId="176" fontId="9" fillId="0" borderId="3" xfId="22" applyNumberFormat="1" applyFont="1" applyBorder="1" applyAlignment="1" applyProtection="1">
      <alignment horizontal="center" vertical="center"/>
      <protection/>
    </xf>
    <xf numFmtId="176" fontId="9" fillId="0" borderId="4" xfId="22" applyNumberFormat="1" applyFont="1" applyBorder="1" applyAlignment="1" applyProtection="1">
      <alignment horizontal="center" vertical="center"/>
      <protection/>
    </xf>
    <xf numFmtId="176" fontId="9" fillId="0" borderId="2" xfId="22" applyNumberFormat="1" applyFont="1" applyBorder="1" applyAlignment="1" applyProtection="1">
      <alignment horizontal="left"/>
      <protection/>
    </xf>
    <xf numFmtId="176" fontId="9" fillId="0" borderId="12" xfId="22" applyNumberFormat="1" applyFont="1" applyBorder="1" applyAlignment="1" applyProtection="1">
      <alignment horizontal="center" vertical="center" wrapText="1"/>
      <protection/>
    </xf>
    <xf numFmtId="176" fontId="9" fillId="0" borderId="12" xfId="22" applyNumberFormat="1" applyFont="1" applyBorder="1" applyAlignment="1" applyProtection="1">
      <alignment horizontal="center" vertical="center"/>
      <protection/>
    </xf>
    <xf numFmtId="176" fontId="9" fillId="0" borderId="8" xfId="22" applyNumberFormat="1" applyFont="1" applyBorder="1" applyAlignment="1" applyProtection="1">
      <alignment horizontal="center" vertical="center"/>
      <protection/>
    </xf>
    <xf numFmtId="176" fontId="9" fillId="0" borderId="1" xfId="22" applyNumberFormat="1" applyFont="1" applyBorder="1" applyAlignment="1" applyProtection="1">
      <alignment horizontal="center" vertical="center"/>
      <protection/>
    </xf>
    <xf numFmtId="176" fontId="9" fillId="0" borderId="9" xfId="22" applyNumberFormat="1" applyFont="1" applyBorder="1" applyAlignment="1" applyProtection="1">
      <alignment horizontal="center" vertical="center"/>
      <protection/>
    </xf>
    <xf numFmtId="176" fontId="9" fillId="0" borderId="14" xfId="22" applyNumberFormat="1" applyFont="1" applyBorder="1" applyAlignment="1" applyProtection="1">
      <alignment horizontal="left"/>
      <protection/>
    </xf>
    <xf numFmtId="176" fontId="9" fillId="0" borderId="13" xfId="22" applyNumberFormat="1" applyFont="1" applyBorder="1" applyAlignment="1" applyProtection="1">
      <alignment horizontal="center" vertical="center" wrapText="1"/>
      <protection/>
    </xf>
    <xf numFmtId="176" fontId="9" fillId="0" borderId="13" xfId="22" applyNumberFormat="1" applyFont="1" applyBorder="1" applyAlignment="1" applyProtection="1">
      <alignment horizontal="center" vertical="center"/>
      <protection/>
    </xf>
    <xf numFmtId="176" fontId="10" fillId="0" borderId="8" xfId="22" applyNumberFormat="1" applyFont="1" applyBorder="1">
      <alignment/>
      <protection/>
    </xf>
    <xf numFmtId="176" fontId="9" fillId="0" borderId="2" xfId="21" applyNumberFormat="1" applyFont="1" applyBorder="1">
      <alignment/>
      <protection/>
    </xf>
    <xf numFmtId="176" fontId="10" fillId="0" borderId="3" xfId="21" applyNumberFormat="1" applyFont="1" applyBorder="1">
      <alignment/>
      <protection/>
    </xf>
    <xf numFmtId="176" fontId="14" fillId="0" borderId="14" xfId="22" applyNumberFormat="1" applyFont="1" applyBorder="1" applyAlignment="1" applyProtection="1">
      <alignment horizontal="right"/>
      <protection/>
    </xf>
    <xf numFmtId="176" fontId="14" fillId="0" borderId="0" xfId="22" applyNumberFormat="1" applyFont="1" applyBorder="1" applyAlignment="1" applyProtection="1">
      <alignment horizontal="right"/>
      <protection/>
    </xf>
    <xf numFmtId="176" fontId="15" fillId="0" borderId="14" xfId="22" applyNumberFormat="1" applyFont="1" applyBorder="1" applyAlignment="1">
      <alignment horizontal="right"/>
      <protection/>
    </xf>
    <xf numFmtId="176" fontId="15" fillId="0" borderId="0" xfId="22" applyNumberFormat="1" applyFont="1" applyBorder="1" applyAlignment="1">
      <alignment horizontal="right"/>
      <protection/>
    </xf>
    <xf numFmtId="176" fontId="15" fillId="0" borderId="14" xfId="22" applyNumberFormat="1" applyFont="1" applyBorder="1" applyAlignment="1" applyProtection="1">
      <alignment horizontal="right"/>
      <protection/>
    </xf>
    <xf numFmtId="176" fontId="15" fillId="0" borderId="0" xfId="22" applyNumberFormat="1" applyFont="1" applyBorder="1" applyAlignment="1" applyProtection="1">
      <alignment horizontal="right"/>
      <protection/>
    </xf>
    <xf numFmtId="176" fontId="9" fillId="0" borderId="0" xfId="22" applyNumberFormat="1" applyFont="1" applyAlignment="1">
      <alignment horizontal="right"/>
      <protection/>
    </xf>
    <xf numFmtId="176" fontId="14" fillId="0" borderId="0" xfId="22" applyNumberFormat="1" applyFont="1" applyBorder="1" applyAlignment="1" applyProtection="1">
      <alignment horizontal="right"/>
      <protection locked="0"/>
    </xf>
    <xf numFmtId="176" fontId="12" fillId="0" borderId="0" xfId="21" applyNumberFormat="1" applyFont="1" applyBorder="1" applyAlignment="1" applyProtection="1">
      <alignment horizontal="right" vertical="center"/>
      <protection/>
    </xf>
    <xf numFmtId="176" fontId="12" fillId="0" borderId="0" xfId="21" applyNumberFormat="1" applyFont="1" applyBorder="1" applyAlignment="1">
      <alignment horizontal="right" vertical="center"/>
      <protection/>
    </xf>
    <xf numFmtId="176" fontId="15" fillId="0" borderId="14" xfId="22" applyNumberFormat="1" applyFont="1" applyBorder="1" applyAlignment="1" applyProtection="1">
      <alignment horizontal="right"/>
      <protection locked="0"/>
    </xf>
    <xf numFmtId="176" fontId="9" fillId="0" borderId="2" xfId="22" applyNumberFormat="1" applyFont="1" applyBorder="1" applyAlignment="1" applyProtection="1">
      <alignment horizontal="center" vertical="center" wrapText="1"/>
      <protection/>
    </xf>
    <xf numFmtId="176" fontId="9" fillId="0" borderId="4" xfId="22" applyNumberFormat="1" applyFont="1" applyBorder="1" applyAlignment="1" applyProtection="1">
      <alignment horizontal="center" vertical="center" wrapText="1"/>
      <protection/>
    </xf>
    <xf numFmtId="176" fontId="9" fillId="0" borderId="8" xfId="22" applyNumberFormat="1" applyFont="1" applyBorder="1" applyAlignment="1" applyProtection="1">
      <alignment horizontal="center" vertical="center" wrapText="1"/>
      <protection/>
    </xf>
    <xf numFmtId="176" fontId="9" fillId="0" borderId="9" xfId="22" applyNumberFormat="1" applyFont="1" applyBorder="1" applyAlignment="1" applyProtection="1">
      <alignment horizontal="center" vertical="center" wrapText="1"/>
      <protection/>
    </xf>
    <xf numFmtId="176" fontId="9" fillId="0" borderId="0" xfId="22" applyNumberFormat="1" applyFont="1" applyBorder="1" applyAlignment="1" applyProtection="1">
      <alignment horizontal="center"/>
      <protection/>
    </xf>
    <xf numFmtId="178" fontId="15" fillId="0" borderId="0" xfId="23" applyNumberFormat="1" applyFont="1" applyAlignment="1" applyProtection="1">
      <alignment horizontal="center"/>
      <protection/>
    </xf>
    <xf numFmtId="178" fontId="15" fillId="0" borderId="0" xfId="23" applyNumberFormat="1" applyFont="1">
      <alignment/>
      <protection/>
    </xf>
    <xf numFmtId="178" fontId="16" fillId="0" borderId="0" xfId="23" applyNumberFormat="1" applyFont="1">
      <alignment/>
      <protection/>
    </xf>
    <xf numFmtId="178" fontId="15" fillId="0" borderId="0" xfId="23" applyNumberFormat="1" applyFont="1" applyBorder="1" applyAlignment="1" applyProtection="1">
      <alignment horizontal="left" vertical="center"/>
      <protection/>
    </xf>
    <xf numFmtId="178" fontId="15" fillId="0" borderId="0" xfId="23" applyNumberFormat="1" applyFont="1" applyBorder="1" applyAlignment="1">
      <alignment horizontal="center" vertical="center"/>
      <protection/>
    </xf>
    <xf numFmtId="178" fontId="15" fillId="0" borderId="0" xfId="23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/>
    </xf>
    <xf numFmtId="178" fontId="15" fillId="0" borderId="6" xfId="23" applyNumberFormat="1" applyFont="1" applyBorder="1" applyAlignment="1" applyProtection="1">
      <alignment horizontal="center" vertical="center"/>
      <protection/>
    </xf>
    <xf numFmtId="178" fontId="15" fillId="0" borderId="16" xfId="23" applyNumberFormat="1" applyFont="1" applyBorder="1" applyAlignment="1" applyProtection="1">
      <alignment horizontal="center" vertical="center"/>
      <protection/>
    </xf>
    <xf numFmtId="178" fontId="15" fillId="0" borderId="17" xfId="23" applyNumberFormat="1" applyFont="1" applyBorder="1" applyAlignment="1" applyProtection="1">
      <alignment horizontal="center" vertical="center"/>
      <protection/>
    </xf>
    <xf numFmtId="178" fontId="15" fillId="0" borderId="18" xfId="23" applyNumberFormat="1" applyFont="1" applyBorder="1" applyAlignment="1" applyProtection="1">
      <alignment horizontal="center" vertical="center"/>
      <protection/>
    </xf>
    <xf numFmtId="178" fontId="15" fillId="0" borderId="19" xfId="23" applyNumberFormat="1" applyFont="1" applyBorder="1" applyAlignment="1" applyProtection="1">
      <alignment horizontal="center" vertical="center"/>
      <protection/>
    </xf>
    <xf numFmtId="178" fontId="15" fillId="0" borderId="0" xfId="23" applyNumberFormat="1" applyFont="1" applyBorder="1">
      <alignment/>
      <protection/>
    </xf>
    <xf numFmtId="178" fontId="15" fillId="0" borderId="14" xfId="23" applyNumberFormat="1" applyFont="1" applyBorder="1">
      <alignment/>
      <protection/>
    </xf>
    <xf numFmtId="178" fontId="15" fillId="0" borderId="0" xfId="23" applyNumberFormat="1" applyFont="1" applyBorder="1" applyAlignment="1" applyProtection="1">
      <alignment horizontal="center"/>
      <protection/>
    </xf>
    <xf numFmtId="178" fontId="15" fillId="0" borderId="14" xfId="23" applyNumberFormat="1" applyFont="1" applyBorder="1" applyAlignment="1" applyProtection="1">
      <alignment horizontal="center"/>
      <protection/>
    </xf>
    <xf numFmtId="178" fontId="15" fillId="0" borderId="0" xfId="23" applyNumberFormat="1" applyFont="1" applyBorder="1" applyAlignment="1" applyProtection="1">
      <alignment horizontal="right"/>
      <protection/>
    </xf>
    <xf numFmtId="178" fontId="15" fillId="0" borderId="0" xfId="23" applyNumberFormat="1" applyFont="1" applyBorder="1" applyAlignment="1">
      <alignment horizontal="right"/>
      <protection/>
    </xf>
    <xf numFmtId="178" fontId="15" fillId="0" borderId="0" xfId="23" applyNumberFormat="1" applyFont="1" applyBorder="1" applyAlignment="1" applyProtection="1">
      <alignment horizontal="left"/>
      <protection/>
    </xf>
    <xf numFmtId="178" fontId="15" fillId="0" borderId="14" xfId="23" applyNumberFormat="1" applyFont="1" applyBorder="1" applyAlignment="1" applyProtection="1">
      <alignment horizontal="left"/>
      <protection/>
    </xf>
    <xf numFmtId="178" fontId="15" fillId="0" borderId="1" xfId="23" applyNumberFormat="1" applyFont="1" applyBorder="1" applyAlignment="1" applyProtection="1">
      <alignment horizontal="left"/>
      <protection/>
    </xf>
    <xf numFmtId="178" fontId="15" fillId="0" borderId="8" xfId="23" applyNumberFormat="1" applyFont="1" applyBorder="1" applyAlignment="1" applyProtection="1">
      <alignment horizontal="left"/>
      <protection/>
    </xf>
    <xf numFmtId="178" fontId="15" fillId="0" borderId="1" xfId="23" applyNumberFormat="1" applyFont="1" applyBorder="1" applyAlignment="1" applyProtection="1">
      <alignment horizontal="right"/>
      <protection/>
    </xf>
    <xf numFmtId="178" fontId="9" fillId="0" borderId="0" xfId="25" applyNumberFormat="1" applyFont="1" applyAlignment="1" applyProtection="1">
      <alignment horizontal="center"/>
      <protection/>
    </xf>
    <xf numFmtId="178" fontId="9" fillId="0" borderId="0" xfId="25" applyNumberFormat="1" applyFont="1" applyBorder="1" applyAlignment="1" applyProtection="1" quotePrefix="1">
      <alignment horizontal="left"/>
      <protection/>
    </xf>
    <xf numFmtId="178" fontId="9" fillId="0" borderId="0" xfId="25" applyNumberFormat="1" applyFont="1" applyBorder="1">
      <alignment/>
      <protection/>
    </xf>
    <xf numFmtId="178" fontId="9" fillId="0" borderId="0" xfId="25" applyNumberFormat="1" applyFont="1" applyBorder="1" applyAlignment="1" applyProtection="1">
      <alignment horizontal="right"/>
      <protection/>
    </xf>
    <xf numFmtId="37" fontId="11" fillId="0" borderId="0" xfId="25" applyFont="1" applyBorder="1" applyAlignment="1">
      <alignment horizontal="right"/>
      <protection/>
    </xf>
    <xf numFmtId="178" fontId="9" fillId="0" borderId="3" xfId="25" applyNumberFormat="1" applyFont="1" applyBorder="1">
      <alignment/>
      <protection/>
    </xf>
    <xf numFmtId="178" fontId="15" fillId="0" borderId="20" xfId="23" applyNumberFormat="1" applyFont="1" applyBorder="1" applyAlignment="1" applyProtection="1">
      <alignment horizontal="center" vertical="center"/>
      <protection/>
    </xf>
    <xf numFmtId="178" fontId="15" fillId="0" borderId="21" xfId="23" applyNumberFormat="1" applyFont="1" applyBorder="1" applyAlignment="1" applyProtection="1">
      <alignment horizontal="center" vertical="center"/>
      <protection/>
    </xf>
    <xf numFmtId="178" fontId="15" fillId="0" borderId="22" xfId="23" applyNumberFormat="1" applyFont="1" applyBorder="1" applyAlignment="1" applyProtection="1">
      <alignment horizontal="center" vertical="center"/>
      <protection/>
    </xf>
    <xf numFmtId="178" fontId="9" fillId="0" borderId="2" xfId="25" applyNumberFormat="1" applyFont="1" applyBorder="1" applyAlignment="1" applyProtection="1">
      <alignment horizontal="centerContinuous"/>
      <protection/>
    </xf>
    <xf numFmtId="178" fontId="9" fillId="0" borderId="4" xfId="25" applyNumberFormat="1" applyFont="1" applyBorder="1" applyAlignment="1">
      <alignment horizontal="centerContinuous"/>
      <protection/>
    </xf>
    <xf numFmtId="178" fontId="9" fillId="0" borderId="3" xfId="25" applyNumberFormat="1" applyFont="1" applyBorder="1" applyAlignment="1" applyProtection="1">
      <alignment horizontal="centerContinuous"/>
      <protection/>
    </xf>
    <xf numFmtId="178" fontId="9" fillId="0" borderId="3" xfId="25" applyNumberFormat="1" applyFont="1" applyBorder="1" applyAlignment="1">
      <alignment horizontal="centerContinuous"/>
      <protection/>
    </xf>
    <xf numFmtId="178" fontId="9" fillId="0" borderId="1" xfId="25" applyNumberFormat="1" applyFont="1" applyBorder="1" applyAlignment="1" applyProtection="1">
      <alignment horizontal="left"/>
      <protection/>
    </xf>
    <xf numFmtId="178" fontId="9" fillId="0" borderId="5" xfId="25" applyNumberFormat="1" applyFont="1" applyBorder="1" applyAlignment="1" applyProtection="1">
      <alignment horizontal="center"/>
      <protection/>
    </xf>
    <xf numFmtId="178" fontId="9" fillId="0" borderId="11" xfId="25" applyNumberFormat="1" applyFont="1" applyBorder="1" applyAlignment="1" applyProtection="1">
      <alignment horizontal="center"/>
      <protection/>
    </xf>
    <xf numFmtId="178" fontId="9" fillId="0" borderId="6" xfId="25" applyNumberFormat="1" applyFont="1" applyBorder="1" applyAlignment="1" applyProtection="1">
      <alignment horizontal="center"/>
      <protection/>
    </xf>
    <xf numFmtId="178" fontId="15" fillId="0" borderId="0" xfId="25" applyNumberFormat="1" applyFont="1" applyBorder="1">
      <alignment/>
      <protection/>
    </xf>
    <xf numFmtId="178" fontId="11" fillId="0" borderId="14" xfId="25" applyNumberFormat="1" applyFont="1" applyBorder="1">
      <alignment/>
      <protection/>
    </xf>
    <xf numFmtId="178" fontId="11" fillId="0" borderId="0" xfId="25" applyNumberFormat="1" applyFont="1" applyBorder="1">
      <alignment/>
      <protection/>
    </xf>
    <xf numFmtId="178" fontId="15" fillId="0" borderId="0" xfId="25" applyNumberFormat="1" applyFont="1" applyBorder="1" applyAlignment="1" applyProtection="1">
      <alignment horizontal="center"/>
      <protection/>
    </xf>
    <xf numFmtId="178" fontId="15" fillId="0" borderId="0" xfId="25" applyNumberFormat="1" applyFont="1" applyBorder="1" applyProtection="1">
      <alignment/>
      <protection/>
    </xf>
    <xf numFmtId="178" fontId="15" fillId="0" borderId="0" xfId="25" applyNumberFormat="1" applyFont="1" applyBorder="1" applyAlignment="1" applyProtection="1">
      <alignment horizontal="left"/>
      <protection/>
    </xf>
    <xf numFmtId="178" fontId="15" fillId="0" borderId="0" xfId="25" applyNumberFormat="1" applyFont="1" applyBorder="1" applyAlignment="1" applyProtection="1">
      <alignment horizontal="right"/>
      <protection/>
    </xf>
    <xf numFmtId="178" fontId="15" fillId="0" borderId="1" xfId="25" applyNumberFormat="1" applyFont="1" applyBorder="1">
      <alignment/>
      <protection/>
    </xf>
    <xf numFmtId="37" fontId="11" fillId="0" borderId="8" xfId="25" applyFont="1" applyBorder="1">
      <alignment/>
      <protection/>
    </xf>
    <xf numFmtId="37" fontId="11" fillId="0" borderId="1" xfId="25" applyFont="1" applyBorder="1">
      <alignment/>
      <protection/>
    </xf>
    <xf numFmtId="178" fontId="16" fillId="0" borderId="0" xfId="23" applyNumberFormat="1" applyFont="1" applyAlignment="1">
      <alignment wrapText="1"/>
      <protection/>
    </xf>
    <xf numFmtId="178" fontId="15" fillId="0" borderId="0" xfId="23" applyNumberFormat="1" applyFont="1" applyBorder="1" applyAlignment="1" applyProtection="1">
      <alignment horizontal="right"/>
      <protection locked="0"/>
    </xf>
    <xf numFmtId="178" fontId="15" fillId="0" borderId="1" xfId="23" applyNumberFormat="1" applyFont="1" applyBorder="1" applyAlignment="1" applyProtection="1">
      <alignment horizontal="right"/>
      <protection locked="0"/>
    </xf>
    <xf numFmtId="178" fontId="15" fillId="0" borderId="14" xfId="25" applyNumberFormat="1" applyFont="1" applyBorder="1" applyProtection="1">
      <alignment/>
      <protection/>
    </xf>
    <xf numFmtId="178" fontId="15" fillId="0" borderId="14" xfId="25" applyNumberFormat="1" applyFont="1" applyBorder="1">
      <alignment/>
      <protection/>
    </xf>
    <xf numFmtId="178" fontId="15" fillId="0" borderId="0" xfId="25" applyNumberFormat="1" applyFont="1" applyBorder="1" applyProtection="1">
      <alignment/>
      <protection locked="0"/>
    </xf>
    <xf numFmtId="178" fontId="15" fillId="0" borderId="0" xfId="24" applyNumberFormat="1" applyFont="1" applyAlignment="1" applyProtection="1">
      <alignment horizontal="center" vertical="center"/>
      <protection/>
    </xf>
    <xf numFmtId="178" fontId="15" fillId="0" borderId="0" xfId="24" applyNumberFormat="1" applyFont="1" applyAlignment="1">
      <alignment horizontal="centerContinuous" vertical="center"/>
      <protection/>
    </xf>
    <xf numFmtId="178" fontId="16" fillId="0" borderId="0" xfId="24" applyNumberFormat="1" applyFont="1" applyAlignment="1">
      <alignment vertical="center"/>
      <protection/>
    </xf>
    <xf numFmtId="178" fontId="15" fillId="0" borderId="0" xfId="24" applyNumberFormat="1" applyFont="1" applyBorder="1" applyAlignment="1" applyProtection="1">
      <alignment horizontal="left" vertical="center"/>
      <protection/>
    </xf>
    <xf numFmtId="178" fontId="15" fillId="0" borderId="0" xfId="24" applyNumberFormat="1" applyFont="1" applyBorder="1" applyAlignment="1">
      <alignment vertical="center"/>
      <protection/>
    </xf>
    <xf numFmtId="178" fontId="15" fillId="0" borderId="0" xfId="24" applyNumberFormat="1" applyFont="1" applyBorder="1" applyAlignment="1" applyProtection="1">
      <alignment vertical="center"/>
      <protection/>
    </xf>
    <xf numFmtId="178" fontId="15" fillId="0" borderId="0" xfId="24" applyNumberFormat="1" applyFont="1" applyBorder="1" applyAlignment="1">
      <alignment horizontal="right" vertical="center"/>
      <protection/>
    </xf>
    <xf numFmtId="178" fontId="15" fillId="0" borderId="0" xfId="24" applyNumberFormat="1" applyFont="1" applyAlignment="1">
      <alignment vertical="center"/>
      <protection/>
    </xf>
    <xf numFmtId="178" fontId="15" fillId="0" borderId="3" xfId="24" applyNumberFormat="1" applyFont="1" applyBorder="1" applyAlignment="1">
      <alignment vertical="center"/>
      <protection/>
    </xf>
    <xf numFmtId="178" fontId="15" fillId="0" borderId="2" xfId="24" applyNumberFormat="1" applyFont="1" applyBorder="1" applyAlignment="1" applyProtection="1">
      <alignment horizontal="center" vertical="center" wrapText="1"/>
      <protection/>
    </xf>
    <xf numFmtId="178" fontId="15" fillId="0" borderId="2" xfId="24" applyNumberFormat="1" applyFont="1" applyBorder="1" applyAlignment="1">
      <alignment horizontal="center" vertical="center"/>
      <protection/>
    </xf>
    <xf numFmtId="178" fontId="15" fillId="0" borderId="3" xfId="24" applyNumberFormat="1" applyFont="1" applyBorder="1" applyAlignment="1">
      <alignment horizontal="center" vertical="center"/>
      <protection/>
    </xf>
    <xf numFmtId="178" fontId="15" fillId="0" borderId="1" xfId="24" applyNumberFormat="1" applyFont="1" applyBorder="1" applyAlignment="1" applyProtection="1">
      <alignment horizontal="center" vertical="center"/>
      <protection/>
    </xf>
    <xf numFmtId="178" fontId="15" fillId="0" borderId="8" xfId="24" applyNumberFormat="1" applyFont="1" applyBorder="1" applyAlignment="1" applyProtection="1">
      <alignment horizontal="center" vertical="center" wrapText="1"/>
      <protection/>
    </xf>
    <xf numFmtId="178" fontId="18" fillId="0" borderId="5" xfId="24" applyNumberFormat="1" applyFont="1" applyBorder="1" applyAlignment="1" applyProtection="1">
      <alignment vertical="center"/>
      <protection/>
    </xf>
    <xf numFmtId="178" fontId="18" fillId="0" borderId="11" xfId="24" applyNumberFormat="1" applyFont="1" applyBorder="1" applyAlignment="1" applyProtection="1">
      <alignment vertical="center"/>
      <protection/>
    </xf>
    <xf numFmtId="178" fontId="18" fillId="0" borderId="6" xfId="24" applyNumberFormat="1" applyFont="1" applyBorder="1" applyAlignment="1" applyProtection="1">
      <alignment vertical="center"/>
      <protection/>
    </xf>
    <xf numFmtId="178" fontId="18" fillId="0" borderId="0" xfId="24" applyNumberFormat="1" applyFont="1" applyBorder="1" applyAlignment="1" applyProtection="1">
      <alignment vertical="center"/>
      <protection/>
    </xf>
    <xf numFmtId="178" fontId="15" fillId="0" borderId="14" xfId="24" applyNumberFormat="1" applyFont="1" applyBorder="1" applyAlignment="1">
      <alignment vertical="center"/>
      <protection/>
    </xf>
    <xf numFmtId="178" fontId="15" fillId="0" borderId="0" xfId="24" applyNumberFormat="1" applyFont="1" applyBorder="1" applyAlignment="1" applyProtection="1">
      <alignment horizontal="centerContinuous" vertical="center"/>
      <protection/>
    </xf>
    <xf numFmtId="178" fontId="14" fillId="0" borderId="0" xfId="24" applyNumberFormat="1" applyFont="1" applyBorder="1" applyAlignment="1" applyProtection="1">
      <alignment vertical="center"/>
      <protection/>
    </xf>
    <xf numFmtId="178" fontId="14" fillId="0" borderId="14" xfId="24" applyNumberFormat="1" applyFont="1" applyBorder="1" applyAlignment="1" applyProtection="1">
      <alignment horizontal="right" vertical="center"/>
      <protection/>
    </xf>
    <xf numFmtId="178" fontId="14" fillId="0" borderId="0" xfId="24" applyNumberFormat="1" applyFont="1" applyBorder="1" applyAlignment="1" applyProtection="1">
      <alignment horizontal="right" vertical="center"/>
      <protection/>
    </xf>
    <xf numFmtId="178" fontId="14" fillId="0" borderId="0" xfId="24" applyNumberFormat="1" applyFont="1" applyAlignment="1" applyProtection="1">
      <alignment horizontal="right" vertical="center"/>
      <protection/>
    </xf>
    <xf numFmtId="178" fontId="14" fillId="0" borderId="0" xfId="24" applyNumberFormat="1" applyFont="1" applyAlignment="1">
      <alignment vertical="center"/>
      <protection/>
    </xf>
    <xf numFmtId="178" fontId="15" fillId="0" borderId="0" xfId="24" applyNumberFormat="1" applyFont="1" applyBorder="1" applyAlignment="1" applyProtection="1">
      <alignment horizontal="right" vertical="center"/>
      <protection/>
    </xf>
    <xf numFmtId="178" fontId="15" fillId="0" borderId="0" xfId="24" applyNumberFormat="1" applyFont="1" applyAlignment="1" applyProtection="1">
      <alignment horizontal="right" vertical="center"/>
      <protection/>
    </xf>
    <xf numFmtId="178" fontId="15" fillId="0" borderId="1" xfId="24" applyNumberFormat="1" applyFont="1" applyBorder="1" applyAlignment="1" applyProtection="1">
      <alignment vertical="center"/>
      <protection/>
    </xf>
    <xf numFmtId="178" fontId="15" fillId="0" borderId="1" xfId="24" applyNumberFormat="1" applyFont="1" applyBorder="1" applyAlignment="1" applyProtection="1">
      <alignment horizontal="right" vertical="center"/>
      <protection/>
    </xf>
    <xf numFmtId="178" fontId="15" fillId="2" borderId="0" xfId="24" applyNumberFormat="1" applyFont="1" applyFill="1" applyBorder="1" applyAlignment="1" applyProtection="1">
      <alignment horizontal="right" vertical="center"/>
      <protection locked="0"/>
    </xf>
    <xf numFmtId="178" fontId="15" fillId="0" borderId="0" xfId="24" applyNumberFormat="1" applyFont="1" applyAlignment="1" applyProtection="1">
      <alignment vertical="center"/>
      <protection/>
    </xf>
    <xf numFmtId="178" fontId="11" fillId="0" borderId="0" xfId="24" applyNumberFormat="1" applyFont="1">
      <alignment/>
      <protection/>
    </xf>
    <xf numFmtId="37" fontId="11" fillId="0" borderId="0" xfId="24" applyFont="1" applyAlignment="1">
      <alignment horizontal="center"/>
      <protection/>
    </xf>
    <xf numFmtId="178" fontId="15" fillId="0" borderId="2" xfId="24" applyNumberFormat="1" applyFont="1" applyBorder="1" applyAlignment="1">
      <alignment vertical="center"/>
      <protection/>
    </xf>
    <xf numFmtId="178" fontId="15" fillId="0" borderId="2" xfId="24" applyNumberFormat="1" applyFont="1" applyBorder="1" applyAlignment="1">
      <alignment horizontal="centerContinuous" vertical="center"/>
      <protection/>
    </xf>
    <xf numFmtId="178" fontId="15" fillId="0" borderId="3" xfId="24" applyNumberFormat="1" applyFont="1" applyBorder="1" applyAlignment="1" applyProtection="1">
      <alignment horizontal="centerContinuous" vertical="center"/>
      <protection/>
    </xf>
    <xf numFmtId="178" fontId="15" fillId="0" borderId="3" xfId="24" applyNumberFormat="1" applyFont="1" applyBorder="1" applyAlignment="1">
      <alignment horizontal="centerContinuous" vertical="center"/>
      <protection/>
    </xf>
    <xf numFmtId="178" fontId="15" fillId="0" borderId="8" xfId="24" applyNumberFormat="1" applyFont="1" applyBorder="1" applyAlignment="1" applyProtection="1">
      <alignment horizontal="center" vertical="center"/>
      <protection/>
    </xf>
    <xf numFmtId="178" fontId="18" fillId="0" borderId="5" xfId="24" applyNumberFormat="1" applyFont="1" applyBorder="1" applyAlignment="1" applyProtection="1">
      <alignment horizontal="center" vertical="center"/>
      <protection/>
    </xf>
    <xf numFmtId="178" fontId="18" fillId="0" borderId="11" xfId="24" applyNumberFormat="1" applyFont="1" applyBorder="1" applyAlignment="1" applyProtection="1">
      <alignment horizontal="center" vertical="center"/>
      <protection/>
    </xf>
    <xf numFmtId="178" fontId="18" fillId="0" borderId="6" xfId="24" applyNumberFormat="1" applyFont="1" applyBorder="1" applyAlignment="1" applyProtection="1">
      <alignment horizontal="center" vertical="center"/>
      <protection/>
    </xf>
    <xf numFmtId="178" fontId="15" fillId="2" borderId="0" xfId="24" applyNumberFormat="1" applyFont="1" applyFill="1" applyAlignment="1" applyProtection="1">
      <alignment horizontal="right" vertical="center"/>
      <protection locked="0"/>
    </xf>
    <xf numFmtId="178" fontId="15" fillId="0" borderId="14" xfId="24" applyNumberFormat="1" applyFont="1" applyBorder="1" applyAlignment="1">
      <alignment horizontal="right" vertical="center"/>
      <protection/>
    </xf>
    <xf numFmtId="178" fontId="15" fillId="0" borderId="14" xfId="24" applyNumberFormat="1" applyFont="1" applyBorder="1" applyAlignment="1" applyProtection="1">
      <alignment horizontal="right" vertical="center"/>
      <protection/>
    </xf>
    <xf numFmtId="178" fontId="15" fillId="0" borderId="8" xfId="24" applyNumberFormat="1" applyFont="1" applyBorder="1" applyAlignment="1" applyProtection="1">
      <alignment horizontal="right" vertical="center"/>
      <protection/>
    </xf>
    <xf numFmtId="178" fontId="15" fillId="0" borderId="1" xfId="24" applyNumberFormat="1" applyFont="1" applyBorder="1" applyAlignment="1" applyProtection="1">
      <alignment horizontal="right" vertical="center"/>
      <protection locked="0"/>
    </xf>
    <xf numFmtId="178" fontId="15" fillId="0" borderId="0" xfId="24" applyNumberFormat="1" applyFont="1" applyBorder="1" applyAlignment="1" applyProtection="1">
      <alignment vertical="center"/>
      <protection locked="0"/>
    </xf>
    <xf numFmtId="178" fontId="15" fillId="0" borderId="0" xfId="24" applyNumberFormat="1" applyFont="1" applyBorder="1" applyAlignment="1" applyProtection="1">
      <alignment horizontal="right" vertical="center"/>
      <protection locked="0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06表 H14" xfId="23"/>
    <cellStyle name="標準_第08表 H15" xfId="24"/>
    <cellStyle name="標準_第16表 H14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10</xdr:col>
      <xdr:colOff>66675</xdr:colOff>
      <xdr:row>47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0625"/>
          <a:ext cx="84677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12</xdr:col>
      <xdr:colOff>19050</xdr:colOff>
      <xdr:row>66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15250"/>
          <a:ext cx="101536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81"/>
  <sheetViews>
    <sheetView showGridLines="0" workbookViewId="0" topLeftCell="Q1">
      <selection activeCell="A67" sqref="A67:IV71"/>
    </sheetView>
  </sheetViews>
  <sheetFormatPr defaultColWidth="7.75" defaultRowHeight="13.5" customHeight="1"/>
  <cols>
    <col min="1" max="1" width="1.75" style="4" customWidth="1"/>
    <col min="2" max="2" width="8.75" style="4" customWidth="1"/>
    <col min="3" max="26" width="7.58203125" style="4" customWidth="1"/>
    <col min="27" max="27" width="8.75" style="3" customWidth="1"/>
    <col min="28" max="28" width="3" style="3" customWidth="1"/>
    <col min="29" max="29" width="7.75" style="3" customWidth="1"/>
    <col min="30" max="16384" width="7.75" style="4" customWidth="1"/>
  </cols>
  <sheetData>
    <row r="1" spans="1:27" ht="15.75" customHeight="1">
      <c r="A1" s="1" t="s">
        <v>200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82" t="s">
        <v>235</v>
      </c>
    </row>
    <row r="2" spans="1:27" ht="15.75" customHeight="1">
      <c r="A2" s="5"/>
      <c r="B2" s="5"/>
      <c r="C2" s="5"/>
      <c r="D2" s="5"/>
      <c r="E2" s="5"/>
      <c r="F2" s="5"/>
      <c r="G2" s="5"/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82"/>
    </row>
    <row r="3" spans="1:28" ht="15.75" customHeight="1">
      <c r="A3" s="6" t="s">
        <v>178</v>
      </c>
      <c r="B3" s="7"/>
      <c r="C3" s="8"/>
      <c r="D3" s="8"/>
      <c r="E3" s="8"/>
      <c r="F3" s="8"/>
      <c r="G3" s="8"/>
      <c r="H3" s="9"/>
      <c r="I3" s="10"/>
      <c r="J3" s="11"/>
      <c r="K3" s="11"/>
      <c r="L3" s="11"/>
      <c r="M3" s="11"/>
      <c r="N3" s="11"/>
      <c r="O3" s="9" t="s">
        <v>236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6"/>
      <c r="AB3" s="12" t="s">
        <v>237</v>
      </c>
    </row>
    <row r="4" spans="1:27" ht="15.75" customHeight="1">
      <c r="A4" s="3"/>
      <c r="B4" s="13" t="s">
        <v>238</v>
      </c>
      <c r="C4" s="14" t="s">
        <v>191</v>
      </c>
      <c r="D4" s="15"/>
      <c r="E4" s="15"/>
      <c r="F4" s="15"/>
      <c r="G4" s="15"/>
      <c r="H4" s="15"/>
      <c r="I4" s="15"/>
      <c r="J4" s="16"/>
      <c r="K4" s="17" t="s">
        <v>192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3" t="s">
        <v>239</v>
      </c>
    </row>
    <row r="5" spans="1:27" ht="15.75" customHeight="1">
      <c r="A5" s="3"/>
      <c r="B5" s="13"/>
      <c r="C5" s="20"/>
      <c r="D5" s="21"/>
      <c r="E5" s="21"/>
      <c r="F5" s="21"/>
      <c r="G5" s="21"/>
      <c r="H5" s="21"/>
      <c r="I5" s="21"/>
      <c r="J5" s="22"/>
      <c r="K5" s="23" t="s">
        <v>149</v>
      </c>
      <c r="L5" s="24" t="s">
        <v>150</v>
      </c>
      <c r="M5" s="17" t="s">
        <v>226</v>
      </c>
      <c r="N5" s="18"/>
      <c r="O5" s="18"/>
      <c r="P5" s="18"/>
      <c r="Q5" s="18"/>
      <c r="R5" s="18"/>
      <c r="S5" s="18"/>
      <c r="T5" s="18"/>
      <c r="U5" s="18"/>
      <c r="V5" s="18"/>
      <c r="W5" s="19"/>
      <c r="X5" s="17" t="s">
        <v>152</v>
      </c>
      <c r="Y5" s="18"/>
      <c r="Z5" s="19"/>
      <c r="AA5" s="13"/>
    </row>
    <row r="6" spans="1:27" ht="15.75" customHeight="1">
      <c r="A6" s="3"/>
      <c r="B6" s="13" t="s">
        <v>240</v>
      </c>
      <c r="C6" s="25" t="s">
        <v>149</v>
      </c>
      <c r="D6" s="26"/>
      <c r="E6" s="27"/>
      <c r="F6" s="28" t="s">
        <v>150</v>
      </c>
      <c r="G6" s="17" t="s">
        <v>151</v>
      </c>
      <c r="H6" s="18"/>
      <c r="I6" s="19"/>
      <c r="J6" s="29" t="s">
        <v>152</v>
      </c>
      <c r="K6" s="30"/>
      <c r="L6" s="31"/>
      <c r="M6" s="23" t="s">
        <v>149</v>
      </c>
      <c r="N6" s="30" t="s">
        <v>156</v>
      </c>
      <c r="O6" s="29" t="s">
        <v>160</v>
      </c>
      <c r="P6" s="17" t="s">
        <v>193</v>
      </c>
      <c r="Q6" s="18"/>
      <c r="R6" s="18"/>
      <c r="S6" s="18"/>
      <c r="T6" s="18"/>
      <c r="U6" s="18"/>
      <c r="V6" s="18"/>
      <c r="W6" s="19"/>
      <c r="X6" s="24" t="s">
        <v>149</v>
      </c>
      <c r="Y6" s="23" t="s">
        <v>156</v>
      </c>
      <c r="Z6" s="32" t="s">
        <v>160</v>
      </c>
      <c r="AA6" s="33" t="s">
        <v>241</v>
      </c>
    </row>
    <row r="7" spans="1:28" ht="24" customHeight="1">
      <c r="A7" s="7"/>
      <c r="B7" s="34" t="s">
        <v>242</v>
      </c>
      <c r="C7" s="32" t="s">
        <v>4</v>
      </c>
      <c r="D7" s="32" t="s">
        <v>137</v>
      </c>
      <c r="E7" s="32" t="s">
        <v>138</v>
      </c>
      <c r="F7" s="32" t="s">
        <v>137</v>
      </c>
      <c r="G7" s="32" t="s">
        <v>4</v>
      </c>
      <c r="H7" s="32" t="s">
        <v>137</v>
      </c>
      <c r="I7" s="32" t="s">
        <v>138</v>
      </c>
      <c r="J7" s="32" t="s">
        <v>137</v>
      </c>
      <c r="K7" s="35"/>
      <c r="L7" s="32" t="s">
        <v>156</v>
      </c>
      <c r="M7" s="35"/>
      <c r="N7" s="35"/>
      <c r="O7" s="32" t="s">
        <v>194</v>
      </c>
      <c r="P7" s="32" t="s">
        <v>4</v>
      </c>
      <c r="Q7" s="32" t="s">
        <v>195</v>
      </c>
      <c r="R7" s="32" t="s">
        <v>37</v>
      </c>
      <c r="S7" s="36" t="s">
        <v>289</v>
      </c>
      <c r="T7" s="32" t="s">
        <v>196</v>
      </c>
      <c r="U7" s="32" t="s">
        <v>197</v>
      </c>
      <c r="V7" s="32" t="s">
        <v>198</v>
      </c>
      <c r="W7" s="32" t="s">
        <v>199</v>
      </c>
      <c r="X7" s="31"/>
      <c r="Y7" s="35"/>
      <c r="Z7" s="32" t="s">
        <v>194</v>
      </c>
      <c r="AA7" s="32"/>
      <c r="AB7" s="37"/>
    </row>
    <row r="8" spans="2:27" ht="15.75" customHeight="1">
      <c r="B8" s="38"/>
      <c r="C8" s="39"/>
      <c r="D8" s="83"/>
      <c r="E8" s="83"/>
      <c r="F8" s="38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39"/>
    </row>
    <row r="9" spans="2:27" ht="15.75" customHeight="1">
      <c r="B9" s="46" t="s">
        <v>243</v>
      </c>
      <c r="C9" s="47">
        <v>233</v>
      </c>
      <c r="D9" s="48">
        <v>230</v>
      </c>
      <c r="E9" s="48">
        <v>3</v>
      </c>
      <c r="F9" s="48">
        <v>1</v>
      </c>
      <c r="G9" s="48">
        <v>226</v>
      </c>
      <c r="H9" s="48">
        <v>223</v>
      </c>
      <c r="I9" s="48">
        <v>3</v>
      </c>
      <c r="J9" s="48">
        <v>6</v>
      </c>
      <c r="K9" s="48">
        <v>2353</v>
      </c>
      <c r="L9" s="48">
        <v>12</v>
      </c>
      <c r="M9" s="48">
        <v>2297</v>
      </c>
      <c r="N9" s="48">
        <v>1983</v>
      </c>
      <c r="O9" s="48">
        <v>1</v>
      </c>
      <c r="P9" s="48">
        <v>313</v>
      </c>
      <c r="Q9" s="48">
        <v>162</v>
      </c>
      <c r="R9" s="48">
        <v>26</v>
      </c>
      <c r="S9" s="48">
        <v>17</v>
      </c>
      <c r="T9" s="48">
        <v>3</v>
      </c>
      <c r="U9" s="48">
        <v>6</v>
      </c>
      <c r="V9" s="48">
        <v>1</v>
      </c>
      <c r="W9" s="48">
        <v>98</v>
      </c>
      <c r="X9" s="48">
        <v>44</v>
      </c>
      <c r="Y9" s="48">
        <v>44</v>
      </c>
      <c r="Z9" s="48">
        <v>0</v>
      </c>
      <c r="AA9" s="50" t="s">
        <v>243</v>
      </c>
    </row>
    <row r="10" spans="2:29" s="40" customFormat="1" ht="15.75" customHeight="1">
      <c r="B10" s="41" t="s">
        <v>290</v>
      </c>
      <c r="C10" s="42">
        <f>C13+C32+C35+C40+C42+C45+C49+C54+C57+C60+C62</f>
        <v>229</v>
      </c>
      <c r="D10" s="43">
        <f>D13+D32+D35+D40+D42+D45+D49+D54+D57+D60+D62</f>
        <v>226</v>
      </c>
      <c r="E10" s="43">
        <f aca="true" t="shared" si="0" ref="E10:Z10">E13+E32+E35+E40+E42+E45+E49+E54+E57+E60+E62</f>
        <v>3</v>
      </c>
      <c r="F10" s="43">
        <f t="shared" si="0"/>
        <v>1</v>
      </c>
      <c r="G10" s="43">
        <f t="shared" si="0"/>
        <v>222</v>
      </c>
      <c r="H10" s="43">
        <f t="shared" si="0"/>
        <v>219</v>
      </c>
      <c r="I10" s="43">
        <f t="shared" si="0"/>
        <v>3</v>
      </c>
      <c r="J10" s="43">
        <f t="shared" si="0"/>
        <v>6</v>
      </c>
      <c r="K10" s="43">
        <f t="shared" si="0"/>
        <v>2379</v>
      </c>
      <c r="L10" s="43">
        <f t="shared" si="0"/>
        <v>12</v>
      </c>
      <c r="M10" s="43">
        <f t="shared" si="0"/>
        <v>2322</v>
      </c>
      <c r="N10" s="43">
        <f t="shared" si="0"/>
        <v>1988</v>
      </c>
      <c r="O10" s="43">
        <f t="shared" si="0"/>
        <v>1</v>
      </c>
      <c r="P10" s="43">
        <f t="shared" si="0"/>
        <v>333</v>
      </c>
      <c r="Q10" s="43">
        <f t="shared" si="0"/>
        <v>174</v>
      </c>
      <c r="R10" s="43">
        <f t="shared" si="0"/>
        <v>22</v>
      </c>
      <c r="S10" s="43">
        <f t="shared" si="0"/>
        <v>20</v>
      </c>
      <c r="T10" s="43">
        <f t="shared" si="0"/>
        <v>1</v>
      </c>
      <c r="U10" s="43">
        <f t="shared" si="0"/>
        <v>5</v>
      </c>
      <c r="V10" s="43">
        <f t="shared" si="0"/>
        <v>1</v>
      </c>
      <c r="W10" s="43">
        <f t="shared" si="0"/>
        <v>110</v>
      </c>
      <c r="X10" s="43">
        <f t="shared" si="0"/>
        <v>45</v>
      </c>
      <c r="Y10" s="43">
        <f t="shared" si="0"/>
        <v>45</v>
      </c>
      <c r="Z10" s="43">
        <f t="shared" si="0"/>
        <v>0</v>
      </c>
      <c r="AA10" s="44" t="s">
        <v>290</v>
      </c>
      <c r="AB10" s="45"/>
      <c r="AC10" s="45"/>
    </row>
    <row r="11" spans="2:27" ht="15.75" customHeight="1">
      <c r="B11" s="46"/>
      <c r="C11" s="47"/>
      <c r="D11" s="48"/>
      <c r="E11" s="48"/>
      <c r="F11" s="48"/>
      <c r="G11" s="49" t="s">
        <v>244</v>
      </c>
      <c r="H11" s="49" t="s">
        <v>244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50"/>
    </row>
    <row r="12" spans="2:27" ht="15.75" customHeight="1">
      <c r="B12" s="3"/>
      <c r="C12" s="47">
        <f aca="true" t="shared" si="1" ref="C12:Z12">IF(C10=SUM(C67:C69),"","no")</f>
      </c>
      <c r="D12" s="48">
        <f t="shared" si="1"/>
      </c>
      <c r="E12" s="48">
        <f t="shared" si="1"/>
      </c>
      <c r="F12" s="48">
        <f t="shared" si="1"/>
      </c>
      <c r="G12" s="48">
        <f t="shared" si="1"/>
      </c>
      <c r="H12" s="48">
        <f t="shared" si="1"/>
      </c>
      <c r="I12" s="48">
        <f t="shared" si="1"/>
      </c>
      <c r="J12" s="48">
        <f t="shared" si="1"/>
      </c>
      <c r="K12" s="48">
        <f t="shared" si="1"/>
      </c>
      <c r="L12" s="48">
        <f t="shared" si="1"/>
      </c>
      <c r="M12" s="48">
        <f t="shared" si="1"/>
      </c>
      <c r="N12" s="48">
        <f t="shared" si="1"/>
      </c>
      <c r="O12" s="48">
        <f t="shared" si="1"/>
      </c>
      <c r="P12" s="48">
        <f t="shared" si="1"/>
      </c>
      <c r="Q12" s="48">
        <f t="shared" si="1"/>
      </c>
      <c r="R12" s="48">
        <f t="shared" si="1"/>
      </c>
      <c r="S12" s="48">
        <f t="shared" si="1"/>
      </c>
      <c r="T12" s="48">
        <f t="shared" si="1"/>
      </c>
      <c r="U12" s="48">
        <f t="shared" si="1"/>
      </c>
      <c r="V12" s="48">
        <f t="shared" si="1"/>
      </c>
      <c r="W12" s="48">
        <f t="shared" si="1"/>
      </c>
      <c r="X12" s="48">
        <f t="shared" si="1"/>
      </c>
      <c r="Y12" s="48">
        <f t="shared" si="1"/>
      </c>
      <c r="Z12" s="48">
        <f t="shared" si="1"/>
      </c>
      <c r="AA12" s="51"/>
    </row>
    <row r="13" spans="1:29" s="40" customFormat="1" ht="15.75" customHeight="1">
      <c r="A13" s="52" t="s">
        <v>245</v>
      </c>
      <c r="B13" s="53"/>
      <c r="C13" s="42">
        <f>SUM(D13:E13)</f>
        <v>171</v>
      </c>
      <c r="D13" s="43">
        <f>SUM(D15:D31)</f>
        <v>168</v>
      </c>
      <c r="E13" s="43">
        <f>SUM(E15:E31)</f>
        <v>3</v>
      </c>
      <c r="F13" s="43">
        <f>SUM(F15:F31)</f>
        <v>1</v>
      </c>
      <c r="G13" s="43">
        <f aca="true" t="shared" si="2" ref="G13:G64">SUM(H13:I13)</f>
        <v>164</v>
      </c>
      <c r="H13" s="43">
        <f aca="true" t="shared" si="3" ref="H13:Z13">SUM(H15:H31)</f>
        <v>161</v>
      </c>
      <c r="I13" s="43">
        <f t="shared" si="3"/>
        <v>3</v>
      </c>
      <c r="J13" s="43">
        <f t="shared" si="3"/>
        <v>6</v>
      </c>
      <c r="K13" s="43">
        <f t="shared" si="3"/>
        <v>1879</v>
      </c>
      <c r="L13" s="43">
        <f t="shared" si="3"/>
        <v>12</v>
      </c>
      <c r="M13" s="43">
        <f t="shared" si="3"/>
        <v>1822</v>
      </c>
      <c r="N13" s="43">
        <f t="shared" si="3"/>
        <v>1564</v>
      </c>
      <c r="O13" s="43">
        <f t="shared" si="3"/>
        <v>1</v>
      </c>
      <c r="P13" s="43">
        <f t="shared" si="3"/>
        <v>257</v>
      </c>
      <c r="Q13" s="43">
        <f t="shared" si="3"/>
        <v>131</v>
      </c>
      <c r="R13" s="43">
        <f t="shared" si="3"/>
        <v>15</v>
      </c>
      <c r="S13" s="43">
        <f t="shared" si="3"/>
        <v>17</v>
      </c>
      <c r="T13" s="43">
        <f t="shared" si="3"/>
        <v>1</v>
      </c>
      <c r="U13" s="43">
        <f t="shared" si="3"/>
        <v>3</v>
      </c>
      <c r="V13" s="43">
        <f t="shared" si="3"/>
        <v>1</v>
      </c>
      <c r="W13" s="43">
        <f t="shared" si="3"/>
        <v>89</v>
      </c>
      <c r="X13" s="43">
        <f t="shared" si="3"/>
        <v>45</v>
      </c>
      <c r="Y13" s="43">
        <f t="shared" si="3"/>
        <v>45</v>
      </c>
      <c r="Z13" s="43">
        <f t="shared" si="3"/>
        <v>0</v>
      </c>
      <c r="AA13" s="54" t="s">
        <v>245</v>
      </c>
      <c r="AB13" s="55"/>
      <c r="AC13" s="45"/>
    </row>
    <row r="14" spans="2:29" s="56" customFormat="1" ht="15.75" customHeight="1">
      <c r="B14" s="57" t="s">
        <v>246</v>
      </c>
      <c r="C14" s="58">
        <f>SUM(D14:E14)</f>
        <v>71</v>
      </c>
      <c r="D14" s="59">
        <f>SUM(D15:D19)</f>
        <v>70</v>
      </c>
      <c r="E14" s="59">
        <f>SUM(E15:E19)</f>
        <v>1</v>
      </c>
      <c r="F14" s="59">
        <f>SUM(F15:F19)</f>
        <v>1</v>
      </c>
      <c r="G14" s="43">
        <f t="shared" si="2"/>
        <v>64</v>
      </c>
      <c r="H14" s="59">
        <f aca="true" t="shared" si="4" ref="H14:Z14">SUM(H15:H19)</f>
        <v>63</v>
      </c>
      <c r="I14" s="59">
        <f t="shared" si="4"/>
        <v>1</v>
      </c>
      <c r="J14" s="59">
        <f t="shared" si="4"/>
        <v>6</v>
      </c>
      <c r="K14" s="59">
        <f t="shared" si="4"/>
        <v>939</v>
      </c>
      <c r="L14" s="59">
        <f t="shared" si="4"/>
        <v>12</v>
      </c>
      <c r="M14" s="59">
        <f t="shared" si="4"/>
        <v>882</v>
      </c>
      <c r="N14" s="59">
        <f t="shared" si="4"/>
        <v>761</v>
      </c>
      <c r="O14" s="59">
        <f t="shared" si="4"/>
        <v>1</v>
      </c>
      <c r="P14" s="59">
        <f t="shared" si="4"/>
        <v>120</v>
      </c>
      <c r="Q14" s="59">
        <f t="shared" si="4"/>
        <v>50</v>
      </c>
      <c r="R14" s="59">
        <f t="shared" si="4"/>
        <v>8</v>
      </c>
      <c r="S14" s="59">
        <f t="shared" si="4"/>
        <v>13</v>
      </c>
      <c r="T14" s="59">
        <f t="shared" si="4"/>
        <v>1</v>
      </c>
      <c r="U14" s="59">
        <f t="shared" si="4"/>
        <v>1</v>
      </c>
      <c r="V14" s="59">
        <f t="shared" si="4"/>
        <v>0</v>
      </c>
      <c r="W14" s="59">
        <f t="shared" si="4"/>
        <v>47</v>
      </c>
      <c r="X14" s="59">
        <f t="shared" si="4"/>
        <v>45</v>
      </c>
      <c r="Y14" s="59">
        <f t="shared" si="4"/>
        <v>45</v>
      </c>
      <c r="Z14" s="59">
        <f t="shared" si="4"/>
        <v>0</v>
      </c>
      <c r="AA14" s="60" t="s">
        <v>246</v>
      </c>
      <c r="AB14" s="61"/>
      <c r="AC14" s="61"/>
    </row>
    <row r="15" spans="1:27" ht="15.75" customHeight="1">
      <c r="A15" s="62"/>
      <c r="B15" s="48" t="s">
        <v>109</v>
      </c>
      <c r="C15" s="47">
        <f aca="true" t="shared" si="5" ref="C15:C59">D15+E15</f>
        <v>21</v>
      </c>
      <c r="D15" s="63">
        <f aca="true" t="shared" si="6" ref="D15:D31">F15+H15+J15</f>
        <v>20</v>
      </c>
      <c r="E15" s="63">
        <f aca="true" t="shared" si="7" ref="E15:E30">I15</f>
        <v>1</v>
      </c>
      <c r="F15" s="48">
        <v>1</v>
      </c>
      <c r="G15" s="48">
        <f t="shared" si="2"/>
        <v>17</v>
      </c>
      <c r="H15" s="63">
        <v>16</v>
      </c>
      <c r="I15" s="63">
        <v>1</v>
      </c>
      <c r="J15" s="63">
        <v>3</v>
      </c>
      <c r="K15" s="63">
        <f aca="true" t="shared" si="8" ref="K15:K64">L15+M15+X15</f>
        <v>236</v>
      </c>
      <c r="L15" s="63">
        <v>12</v>
      </c>
      <c r="M15" s="63">
        <f>SUM(N15:P15)</f>
        <v>212</v>
      </c>
      <c r="N15" s="63">
        <v>183</v>
      </c>
      <c r="O15" s="63">
        <v>0</v>
      </c>
      <c r="P15" s="63">
        <f aca="true" t="shared" si="9" ref="P15:P64">SUM(Q15:W15)</f>
        <v>29</v>
      </c>
      <c r="Q15" s="63">
        <v>12</v>
      </c>
      <c r="R15" s="63">
        <v>1</v>
      </c>
      <c r="S15" s="63">
        <v>3</v>
      </c>
      <c r="T15" s="63">
        <v>0</v>
      </c>
      <c r="U15" s="63">
        <v>0</v>
      </c>
      <c r="V15" s="63">
        <v>0</v>
      </c>
      <c r="W15" s="63">
        <v>13</v>
      </c>
      <c r="X15" s="63">
        <f aca="true" t="shared" si="10" ref="X15:X64">SUM(Y15:Z15)</f>
        <v>12</v>
      </c>
      <c r="Y15" s="63">
        <v>12</v>
      </c>
      <c r="Z15" s="63">
        <v>0</v>
      </c>
      <c r="AA15" s="33" t="s">
        <v>109</v>
      </c>
    </row>
    <row r="16" spans="1:27" ht="15.75" customHeight="1">
      <c r="A16" s="62"/>
      <c r="B16" s="48" t="s">
        <v>110</v>
      </c>
      <c r="C16" s="47">
        <f t="shared" si="5"/>
        <v>11</v>
      </c>
      <c r="D16" s="63">
        <f t="shared" si="6"/>
        <v>11</v>
      </c>
      <c r="E16" s="63">
        <f t="shared" si="7"/>
        <v>0</v>
      </c>
      <c r="F16" s="48">
        <v>0</v>
      </c>
      <c r="G16" s="48">
        <f t="shared" si="2"/>
        <v>10</v>
      </c>
      <c r="H16" s="63">
        <v>10</v>
      </c>
      <c r="I16" s="63">
        <v>0</v>
      </c>
      <c r="J16" s="63">
        <v>1</v>
      </c>
      <c r="K16" s="63">
        <f>L16+M16+X16</f>
        <v>182</v>
      </c>
      <c r="L16" s="63">
        <v>0</v>
      </c>
      <c r="M16" s="63">
        <f aca="true" t="shared" si="11" ref="M16:M64">SUM(N16:P16)</f>
        <v>167</v>
      </c>
      <c r="N16" s="63">
        <v>144</v>
      </c>
      <c r="O16" s="63">
        <v>0</v>
      </c>
      <c r="P16" s="63">
        <f t="shared" si="9"/>
        <v>23</v>
      </c>
      <c r="Q16" s="63">
        <v>10</v>
      </c>
      <c r="R16" s="63">
        <v>3</v>
      </c>
      <c r="S16" s="63">
        <v>1</v>
      </c>
      <c r="T16" s="63">
        <v>0</v>
      </c>
      <c r="U16" s="63">
        <v>0</v>
      </c>
      <c r="V16" s="63">
        <v>0</v>
      </c>
      <c r="W16" s="63">
        <v>9</v>
      </c>
      <c r="X16" s="63">
        <f t="shared" si="10"/>
        <v>15</v>
      </c>
      <c r="Y16" s="63">
        <v>15</v>
      </c>
      <c r="Z16" s="63">
        <v>0</v>
      </c>
      <c r="AA16" s="33" t="s">
        <v>110</v>
      </c>
    </row>
    <row r="17" spans="1:27" ht="15.75" customHeight="1">
      <c r="A17" s="62"/>
      <c r="B17" s="48" t="s">
        <v>111</v>
      </c>
      <c r="C17" s="47">
        <f t="shared" si="5"/>
        <v>7</v>
      </c>
      <c r="D17" s="63">
        <f t="shared" si="6"/>
        <v>7</v>
      </c>
      <c r="E17" s="63">
        <f t="shared" si="7"/>
        <v>0</v>
      </c>
      <c r="F17" s="48">
        <v>0</v>
      </c>
      <c r="G17" s="48">
        <f t="shared" si="2"/>
        <v>6</v>
      </c>
      <c r="H17" s="63">
        <v>6</v>
      </c>
      <c r="I17" s="63">
        <v>0</v>
      </c>
      <c r="J17" s="63">
        <v>1</v>
      </c>
      <c r="K17" s="63">
        <f t="shared" si="8"/>
        <v>102</v>
      </c>
      <c r="L17" s="63">
        <v>0</v>
      </c>
      <c r="M17" s="63">
        <f t="shared" si="11"/>
        <v>96</v>
      </c>
      <c r="N17" s="63">
        <v>82</v>
      </c>
      <c r="O17" s="63">
        <v>0</v>
      </c>
      <c r="P17" s="63">
        <f t="shared" si="9"/>
        <v>14</v>
      </c>
      <c r="Q17" s="63">
        <v>5</v>
      </c>
      <c r="R17" s="63">
        <v>0</v>
      </c>
      <c r="S17" s="63">
        <v>4</v>
      </c>
      <c r="T17" s="63">
        <v>0</v>
      </c>
      <c r="U17" s="63">
        <v>0</v>
      </c>
      <c r="V17" s="63">
        <v>0</v>
      </c>
      <c r="W17" s="63">
        <v>5</v>
      </c>
      <c r="X17" s="63">
        <f t="shared" si="10"/>
        <v>6</v>
      </c>
      <c r="Y17" s="63">
        <v>6</v>
      </c>
      <c r="Z17" s="63">
        <v>0</v>
      </c>
      <c r="AA17" s="33" t="s">
        <v>111</v>
      </c>
    </row>
    <row r="18" spans="1:27" ht="15.75" customHeight="1">
      <c r="A18" s="62"/>
      <c r="B18" s="48" t="s">
        <v>112</v>
      </c>
      <c r="C18" s="47">
        <f t="shared" si="5"/>
        <v>14</v>
      </c>
      <c r="D18" s="63">
        <f t="shared" si="6"/>
        <v>14</v>
      </c>
      <c r="E18" s="63">
        <f t="shared" si="7"/>
        <v>0</v>
      </c>
      <c r="F18" s="48">
        <v>0</v>
      </c>
      <c r="G18" s="48">
        <f t="shared" si="2"/>
        <v>14</v>
      </c>
      <c r="H18" s="63">
        <v>14</v>
      </c>
      <c r="I18" s="63">
        <v>0</v>
      </c>
      <c r="J18" s="63">
        <v>0</v>
      </c>
      <c r="K18" s="63">
        <f t="shared" si="8"/>
        <v>198</v>
      </c>
      <c r="L18" s="63">
        <v>0</v>
      </c>
      <c r="M18" s="63">
        <f t="shared" si="11"/>
        <v>198</v>
      </c>
      <c r="N18" s="63">
        <v>170</v>
      </c>
      <c r="O18" s="63">
        <v>1</v>
      </c>
      <c r="P18" s="63">
        <f t="shared" si="9"/>
        <v>27</v>
      </c>
      <c r="Q18" s="63">
        <v>11</v>
      </c>
      <c r="R18" s="63">
        <v>2</v>
      </c>
      <c r="S18" s="63">
        <v>2</v>
      </c>
      <c r="T18" s="63">
        <v>1</v>
      </c>
      <c r="U18" s="63">
        <v>1</v>
      </c>
      <c r="V18" s="63">
        <v>0</v>
      </c>
      <c r="W18" s="63">
        <v>10</v>
      </c>
      <c r="X18" s="63">
        <f t="shared" si="10"/>
        <v>0</v>
      </c>
      <c r="Y18" s="63">
        <v>0</v>
      </c>
      <c r="Z18" s="63">
        <v>0</v>
      </c>
      <c r="AA18" s="33" t="s">
        <v>112</v>
      </c>
    </row>
    <row r="19" spans="1:27" ht="15.75" customHeight="1">
      <c r="A19" s="62"/>
      <c r="B19" s="48" t="s">
        <v>113</v>
      </c>
      <c r="C19" s="47">
        <f t="shared" si="5"/>
        <v>18</v>
      </c>
      <c r="D19" s="63">
        <f t="shared" si="6"/>
        <v>18</v>
      </c>
      <c r="E19" s="63">
        <f t="shared" si="7"/>
        <v>0</v>
      </c>
      <c r="F19" s="48">
        <v>0</v>
      </c>
      <c r="G19" s="48">
        <f t="shared" si="2"/>
        <v>17</v>
      </c>
      <c r="H19" s="63">
        <v>17</v>
      </c>
      <c r="I19" s="63">
        <v>0</v>
      </c>
      <c r="J19" s="63">
        <v>1</v>
      </c>
      <c r="K19" s="63">
        <f t="shared" si="8"/>
        <v>221</v>
      </c>
      <c r="L19" s="63">
        <v>0</v>
      </c>
      <c r="M19" s="63">
        <f t="shared" si="11"/>
        <v>209</v>
      </c>
      <c r="N19" s="63">
        <v>182</v>
      </c>
      <c r="O19" s="63">
        <v>0</v>
      </c>
      <c r="P19" s="63">
        <f t="shared" si="9"/>
        <v>27</v>
      </c>
      <c r="Q19" s="63">
        <v>12</v>
      </c>
      <c r="R19" s="63">
        <v>2</v>
      </c>
      <c r="S19" s="63">
        <v>3</v>
      </c>
      <c r="T19" s="63">
        <v>0</v>
      </c>
      <c r="U19" s="63">
        <v>0</v>
      </c>
      <c r="V19" s="63">
        <v>0</v>
      </c>
      <c r="W19" s="63">
        <v>10</v>
      </c>
      <c r="X19" s="63">
        <f t="shared" si="10"/>
        <v>12</v>
      </c>
      <c r="Y19" s="63">
        <v>12</v>
      </c>
      <c r="Z19" s="63">
        <v>0</v>
      </c>
      <c r="AA19" s="33" t="s">
        <v>113</v>
      </c>
    </row>
    <row r="20" spans="1:27" ht="15.75" customHeight="1">
      <c r="A20" s="62"/>
      <c r="B20" s="64" t="s">
        <v>114</v>
      </c>
      <c r="C20" s="47">
        <f t="shared" si="5"/>
        <v>24</v>
      </c>
      <c r="D20" s="63">
        <f t="shared" si="6"/>
        <v>24</v>
      </c>
      <c r="E20" s="63">
        <f t="shared" si="7"/>
        <v>0</v>
      </c>
      <c r="F20" s="48">
        <v>0</v>
      </c>
      <c r="G20" s="48">
        <f t="shared" si="2"/>
        <v>24</v>
      </c>
      <c r="H20" s="63">
        <v>24</v>
      </c>
      <c r="I20" s="63">
        <v>0</v>
      </c>
      <c r="J20" s="63">
        <v>0</v>
      </c>
      <c r="K20" s="63">
        <f t="shared" si="8"/>
        <v>183</v>
      </c>
      <c r="L20" s="63">
        <v>0</v>
      </c>
      <c r="M20" s="63">
        <f t="shared" si="11"/>
        <v>183</v>
      </c>
      <c r="N20" s="63">
        <v>156</v>
      </c>
      <c r="O20" s="63">
        <v>0</v>
      </c>
      <c r="P20" s="63">
        <f t="shared" si="9"/>
        <v>27</v>
      </c>
      <c r="Q20" s="63">
        <v>17</v>
      </c>
      <c r="R20" s="63">
        <v>1</v>
      </c>
      <c r="S20" s="63">
        <v>0</v>
      </c>
      <c r="T20" s="63">
        <v>0</v>
      </c>
      <c r="U20" s="63">
        <v>0</v>
      </c>
      <c r="V20" s="63">
        <v>0</v>
      </c>
      <c r="W20" s="63">
        <v>9</v>
      </c>
      <c r="X20" s="63">
        <f t="shared" si="10"/>
        <v>0</v>
      </c>
      <c r="Y20" s="63">
        <v>0</v>
      </c>
      <c r="Z20" s="63">
        <v>0</v>
      </c>
      <c r="AA20" s="65" t="s">
        <v>114</v>
      </c>
    </row>
    <row r="21" spans="1:27" ht="15.75" customHeight="1">
      <c r="A21" s="62"/>
      <c r="B21" s="64" t="s">
        <v>221</v>
      </c>
      <c r="C21" s="47">
        <f t="shared" si="5"/>
        <v>5</v>
      </c>
      <c r="D21" s="63">
        <f t="shared" si="6"/>
        <v>5</v>
      </c>
      <c r="E21" s="63">
        <f t="shared" si="7"/>
        <v>0</v>
      </c>
      <c r="F21" s="48">
        <v>0</v>
      </c>
      <c r="G21" s="48">
        <f t="shared" si="2"/>
        <v>5</v>
      </c>
      <c r="H21" s="63">
        <v>5</v>
      </c>
      <c r="I21" s="63">
        <v>0</v>
      </c>
      <c r="J21" s="63">
        <v>0</v>
      </c>
      <c r="K21" s="63">
        <f t="shared" si="8"/>
        <v>59</v>
      </c>
      <c r="L21" s="63">
        <v>0</v>
      </c>
      <c r="M21" s="63">
        <f t="shared" si="11"/>
        <v>59</v>
      </c>
      <c r="N21" s="63">
        <v>52</v>
      </c>
      <c r="O21" s="63">
        <v>0</v>
      </c>
      <c r="P21" s="63">
        <f t="shared" si="9"/>
        <v>7</v>
      </c>
      <c r="Q21" s="63">
        <v>4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3</v>
      </c>
      <c r="X21" s="63">
        <f t="shared" si="10"/>
        <v>0</v>
      </c>
      <c r="Y21" s="63">
        <v>0</v>
      </c>
      <c r="Z21" s="63">
        <v>0</v>
      </c>
      <c r="AA21" s="65" t="s">
        <v>220</v>
      </c>
    </row>
    <row r="22" spans="1:27" ht="15.75" customHeight="1">
      <c r="A22" s="62"/>
      <c r="B22" s="64" t="s">
        <v>115</v>
      </c>
      <c r="C22" s="47">
        <f t="shared" si="5"/>
        <v>10</v>
      </c>
      <c r="D22" s="63">
        <f t="shared" si="6"/>
        <v>10</v>
      </c>
      <c r="E22" s="63">
        <f t="shared" si="7"/>
        <v>0</v>
      </c>
      <c r="F22" s="48">
        <v>0</v>
      </c>
      <c r="G22" s="48">
        <f t="shared" si="2"/>
        <v>10</v>
      </c>
      <c r="H22" s="63">
        <v>10</v>
      </c>
      <c r="I22" s="63">
        <v>0</v>
      </c>
      <c r="J22" s="63">
        <v>0</v>
      </c>
      <c r="K22" s="63">
        <f t="shared" si="8"/>
        <v>79</v>
      </c>
      <c r="L22" s="63">
        <v>0</v>
      </c>
      <c r="M22" s="63">
        <f t="shared" si="11"/>
        <v>79</v>
      </c>
      <c r="N22" s="63">
        <v>67</v>
      </c>
      <c r="O22" s="63">
        <v>0</v>
      </c>
      <c r="P22" s="63">
        <f t="shared" si="9"/>
        <v>12</v>
      </c>
      <c r="Q22" s="63">
        <v>8</v>
      </c>
      <c r="R22" s="63">
        <v>1</v>
      </c>
      <c r="S22" s="63">
        <v>0</v>
      </c>
      <c r="T22" s="63">
        <v>0</v>
      </c>
      <c r="U22" s="63">
        <v>1</v>
      </c>
      <c r="V22" s="63">
        <v>0</v>
      </c>
      <c r="W22" s="63">
        <v>2</v>
      </c>
      <c r="X22" s="63">
        <f t="shared" si="10"/>
        <v>0</v>
      </c>
      <c r="Y22" s="63">
        <v>0</v>
      </c>
      <c r="Z22" s="63">
        <v>0</v>
      </c>
      <c r="AA22" s="65" t="s">
        <v>115</v>
      </c>
    </row>
    <row r="23" spans="1:27" ht="15.75" customHeight="1">
      <c r="A23" s="62"/>
      <c r="B23" s="64" t="s">
        <v>116</v>
      </c>
      <c r="C23" s="47">
        <f t="shared" si="5"/>
        <v>7</v>
      </c>
      <c r="D23" s="63">
        <f t="shared" si="6"/>
        <v>6</v>
      </c>
      <c r="E23" s="63">
        <f t="shared" si="7"/>
        <v>1</v>
      </c>
      <c r="F23" s="48">
        <v>0</v>
      </c>
      <c r="G23" s="48">
        <f t="shared" si="2"/>
        <v>7</v>
      </c>
      <c r="H23" s="63">
        <v>6</v>
      </c>
      <c r="I23" s="63">
        <v>1</v>
      </c>
      <c r="J23" s="63">
        <v>0</v>
      </c>
      <c r="K23" s="63">
        <f t="shared" si="8"/>
        <v>42</v>
      </c>
      <c r="L23" s="63">
        <v>0</v>
      </c>
      <c r="M23" s="63">
        <f t="shared" si="11"/>
        <v>42</v>
      </c>
      <c r="N23" s="63">
        <v>38</v>
      </c>
      <c r="O23" s="63">
        <v>0</v>
      </c>
      <c r="P23" s="63">
        <f t="shared" si="9"/>
        <v>4</v>
      </c>
      <c r="Q23" s="63">
        <v>2</v>
      </c>
      <c r="R23" s="63">
        <v>1</v>
      </c>
      <c r="S23" s="63">
        <v>0</v>
      </c>
      <c r="T23" s="63">
        <v>0</v>
      </c>
      <c r="U23" s="63">
        <v>0</v>
      </c>
      <c r="V23" s="63">
        <v>0</v>
      </c>
      <c r="W23" s="63">
        <v>1</v>
      </c>
      <c r="X23" s="63">
        <f t="shared" si="10"/>
        <v>0</v>
      </c>
      <c r="Y23" s="63">
        <v>0</v>
      </c>
      <c r="Z23" s="63">
        <v>0</v>
      </c>
      <c r="AA23" s="65" t="s">
        <v>116</v>
      </c>
    </row>
    <row r="24" spans="1:27" ht="15.75" customHeight="1">
      <c r="A24" s="62"/>
      <c r="B24" s="64" t="s">
        <v>117</v>
      </c>
      <c r="C24" s="47">
        <f t="shared" si="5"/>
        <v>5</v>
      </c>
      <c r="D24" s="63">
        <f t="shared" si="6"/>
        <v>5</v>
      </c>
      <c r="E24" s="63">
        <f t="shared" si="7"/>
        <v>0</v>
      </c>
      <c r="F24" s="48">
        <v>0</v>
      </c>
      <c r="G24" s="48">
        <f t="shared" si="2"/>
        <v>5</v>
      </c>
      <c r="H24" s="63">
        <v>5</v>
      </c>
      <c r="I24" s="63">
        <v>0</v>
      </c>
      <c r="J24" s="63">
        <v>0</v>
      </c>
      <c r="K24" s="63">
        <f t="shared" si="8"/>
        <v>76</v>
      </c>
      <c r="L24" s="63">
        <v>0</v>
      </c>
      <c r="M24" s="63">
        <f t="shared" si="11"/>
        <v>76</v>
      </c>
      <c r="N24" s="63">
        <v>66</v>
      </c>
      <c r="O24" s="63">
        <v>0</v>
      </c>
      <c r="P24" s="63">
        <f t="shared" si="9"/>
        <v>10</v>
      </c>
      <c r="Q24" s="63">
        <v>5</v>
      </c>
      <c r="R24" s="63">
        <v>0</v>
      </c>
      <c r="S24" s="63">
        <v>1</v>
      </c>
      <c r="T24" s="63">
        <v>0</v>
      </c>
      <c r="U24" s="63">
        <v>0</v>
      </c>
      <c r="V24" s="63">
        <v>0</v>
      </c>
      <c r="W24" s="63">
        <v>4</v>
      </c>
      <c r="X24" s="63">
        <f t="shared" si="10"/>
        <v>0</v>
      </c>
      <c r="Y24" s="63">
        <v>0</v>
      </c>
      <c r="Z24" s="63">
        <v>0</v>
      </c>
      <c r="AA24" s="65" t="s">
        <v>117</v>
      </c>
    </row>
    <row r="25" spans="1:27" ht="15.75" customHeight="1">
      <c r="A25" s="62"/>
      <c r="B25" s="64" t="s">
        <v>118</v>
      </c>
      <c r="C25" s="47">
        <f t="shared" si="5"/>
        <v>4</v>
      </c>
      <c r="D25" s="63">
        <f t="shared" si="6"/>
        <v>4</v>
      </c>
      <c r="E25" s="63">
        <f t="shared" si="7"/>
        <v>0</v>
      </c>
      <c r="F25" s="48">
        <v>0</v>
      </c>
      <c r="G25" s="48">
        <f t="shared" si="2"/>
        <v>4</v>
      </c>
      <c r="H25" s="63">
        <v>4</v>
      </c>
      <c r="I25" s="63">
        <v>0</v>
      </c>
      <c r="J25" s="63">
        <v>0</v>
      </c>
      <c r="K25" s="63">
        <f t="shared" si="8"/>
        <v>33</v>
      </c>
      <c r="L25" s="63">
        <v>0</v>
      </c>
      <c r="M25" s="63">
        <f t="shared" si="11"/>
        <v>33</v>
      </c>
      <c r="N25" s="63">
        <v>29</v>
      </c>
      <c r="O25" s="63">
        <v>0</v>
      </c>
      <c r="P25" s="63">
        <f t="shared" si="9"/>
        <v>4</v>
      </c>
      <c r="Q25" s="63">
        <v>3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1</v>
      </c>
      <c r="X25" s="63">
        <f t="shared" si="10"/>
        <v>0</v>
      </c>
      <c r="Y25" s="63">
        <v>0</v>
      </c>
      <c r="Z25" s="63">
        <v>0</v>
      </c>
      <c r="AA25" s="65" t="s">
        <v>118</v>
      </c>
    </row>
    <row r="26" spans="1:27" ht="15.75" customHeight="1">
      <c r="A26" s="62"/>
      <c r="B26" s="64" t="s">
        <v>119</v>
      </c>
      <c r="C26" s="47">
        <f t="shared" si="5"/>
        <v>4</v>
      </c>
      <c r="D26" s="63">
        <f t="shared" si="6"/>
        <v>4</v>
      </c>
      <c r="E26" s="63">
        <f t="shared" si="7"/>
        <v>0</v>
      </c>
      <c r="F26" s="48">
        <v>0</v>
      </c>
      <c r="G26" s="48">
        <f t="shared" si="2"/>
        <v>4</v>
      </c>
      <c r="H26" s="63">
        <v>4</v>
      </c>
      <c r="I26" s="63">
        <v>0</v>
      </c>
      <c r="J26" s="63">
        <v>0</v>
      </c>
      <c r="K26" s="63">
        <f t="shared" si="8"/>
        <v>59</v>
      </c>
      <c r="L26" s="63">
        <v>0</v>
      </c>
      <c r="M26" s="63">
        <f t="shared" si="11"/>
        <v>59</v>
      </c>
      <c r="N26" s="63">
        <v>51</v>
      </c>
      <c r="O26" s="63">
        <v>0</v>
      </c>
      <c r="P26" s="63">
        <f t="shared" si="9"/>
        <v>8</v>
      </c>
      <c r="Q26" s="63">
        <v>4</v>
      </c>
      <c r="R26" s="63">
        <v>0</v>
      </c>
      <c r="S26" s="63">
        <v>1</v>
      </c>
      <c r="T26" s="63">
        <v>0</v>
      </c>
      <c r="U26" s="63">
        <v>0</v>
      </c>
      <c r="V26" s="63">
        <v>0</v>
      </c>
      <c r="W26" s="63">
        <v>3</v>
      </c>
      <c r="X26" s="63">
        <f t="shared" si="10"/>
        <v>0</v>
      </c>
      <c r="Y26" s="63">
        <v>0</v>
      </c>
      <c r="Z26" s="63">
        <v>0</v>
      </c>
      <c r="AA26" s="65" t="s">
        <v>119</v>
      </c>
    </row>
    <row r="27" spans="1:27" ht="15.75" customHeight="1">
      <c r="A27" s="62"/>
      <c r="B27" s="64" t="s">
        <v>120</v>
      </c>
      <c r="C27" s="47">
        <f t="shared" si="5"/>
        <v>4</v>
      </c>
      <c r="D27" s="63">
        <f t="shared" si="6"/>
        <v>4</v>
      </c>
      <c r="E27" s="63">
        <f t="shared" si="7"/>
        <v>0</v>
      </c>
      <c r="F27" s="48">
        <v>0</v>
      </c>
      <c r="G27" s="48">
        <f t="shared" si="2"/>
        <v>4</v>
      </c>
      <c r="H27" s="63">
        <v>4</v>
      </c>
      <c r="I27" s="63">
        <v>0</v>
      </c>
      <c r="J27" s="63">
        <v>0</v>
      </c>
      <c r="K27" s="63">
        <f t="shared" si="8"/>
        <v>44</v>
      </c>
      <c r="L27" s="63">
        <v>0</v>
      </c>
      <c r="M27" s="63">
        <f t="shared" si="11"/>
        <v>44</v>
      </c>
      <c r="N27" s="63">
        <v>39</v>
      </c>
      <c r="O27" s="63">
        <v>0</v>
      </c>
      <c r="P27" s="63">
        <f t="shared" si="9"/>
        <v>5</v>
      </c>
      <c r="Q27" s="63">
        <v>5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f t="shared" si="10"/>
        <v>0</v>
      </c>
      <c r="Y27" s="63">
        <v>0</v>
      </c>
      <c r="Z27" s="63">
        <v>0</v>
      </c>
      <c r="AA27" s="65" t="s">
        <v>120</v>
      </c>
    </row>
    <row r="28" spans="1:27" ht="15.75" customHeight="1">
      <c r="A28" s="62"/>
      <c r="B28" s="64" t="s">
        <v>153</v>
      </c>
      <c r="C28" s="47">
        <f t="shared" si="5"/>
        <v>10</v>
      </c>
      <c r="D28" s="63">
        <f t="shared" si="6"/>
        <v>10</v>
      </c>
      <c r="E28" s="63">
        <f t="shared" si="7"/>
        <v>0</v>
      </c>
      <c r="F28" s="48">
        <v>0</v>
      </c>
      <c r="G28" s="48">
        <f t="shared" si="2"/>
        <v>10</v>
      </c>
      <c r="H28" s="63">
        <v>10</v>
      </c>
      <c r="I28" s="63">
        <v>0</v>
      </c>
      <c r="J28" s="63">
        <v>0</v>
      </c>
      <c r="K28" s="63">
        <f t="shared" si="8"/>
        <v>94</v>
      </c>
      <c r="L28" s="63">
        <v>0</v>
      </c>
      <c r="M28" s="63">
        <f t="shared" si="11"/>
        <v>94</v>
      </c>
      <c r="N28" s="63">
        <v>80</v>
      </c>
      <c r="O28" s="63">
        <v>0</v>
      </c>
      <c r="P28" s="63">
        <f t="shared" si="9"/>
        <v>14</v>
      </c>
      <c r="Q28" s="63">
        <v>8</v>
      </c>
      <c r="R28" s="63">
        <v>1</v>
      </c>
      <c r="S28" s="63">
        <v>1</v>
      </c>
      <c r="T28" s="63">
        <v>0</v>
      </c>
      <c r="U28" s="63">
        <v>0</v>
      </c>
      <c r="V28" s="63">
        <v>0</v>
      </c>
      <c r="W28" s="63">
        <v>4</v>
      </c>
      <c r="X28" s="63">
        <f t="shared" si="10"/>
        <v>0</v>
      </c>
      <c r="Y28" s="63">
        <v>0</v>
      </c>
      <c r="Z28" s="63">
        <v>0</v>
      </c>
      <c r="AA28" s="65" t="s">
        <v>174</v>
      </c>
    </row>
    <row r="29" spans="1:27" ht="15.75" customHeight="1">
      <c r="A29" s="62"/>
      <c r="B29" s="64" t="s">
        <v>154</v>
      </c>
      <c r="C29" s="47">
        <f t="shared" si="5"/>
        <v>11</v>
      </c>
      <c r="D29" s="63">
        <f t="shared" si="6"/>
        <v>10</v>
      </c>
      <c r="E29" s="63">
        <f t="shared" si="7"/>
        <v>1</v>
      </c>
      <c r="F29" s="48">
        <v>0</v>
      </c>
      <c r="G29" s="48">
        <f t="shared" si="2"/>
        <v>11</v>
      </c>
      <c r="H29" s="63">
        <v>10</v>
      </c>
      <c r="I29" s="63">
        <v>1</v>
      </c>
      <c r="J29" s="63">
        <v>0</v>
      </c>
      <c r="K29" s="63">
        <f t="shared" si="8"/>
        <v>85</v>
      </c>
      <c r="L29" s="63">
        <v>0</v>
      </c>
      <c r="M29" s="63">
        <f t="shared" si="11"/>
        <v>85</v>
      </c>
      <c r="N29" s="63">
        <v>66</v>
      </c>
      <c r="O29" s="63">
        <v>0</v>
      </c>
      <c r="P29" s="63">
        <f t="shared" si="9"/>
        <v>19</v>
      </c>
      <c r="Q29" s="63">
        <v>9</v>
      </c>
      <c r="R29" s="63">
        <v>2</v>
      </c>
      <c r="S29" s="63">
        <v>1</v>
      </c>
      <c r="T29" s="63">
        <v>0</v>
      </c>
      <c r="U29" s="63">
        <v>1</v>
      </c>
      <c r="V29" s="63">
        <v>0</v>
      </c>
      <c r="W29" s="63">
        <v>6</v>
      </c>
      <c r="X29" s="63">
        <f t="shared" si="10"/>
        <v>0</v>
      </c>
      <c r="Y29" s="63">
        <v>0</v>
      </c>
      <c r="Z29" s="63">
        <v>0</v>
      </c>
      <c r="AA29" s="65" t="s">
        <v>175</v>
      </c>
    </row>
    <row r="30" spans="1:27" ht="15.75" customHeight="1">
      <c r="A30" s="62"/>
      <c r="B30" s="64" t="s">
        <v>155</v>
      </c>
      <c r="C30" s="47">
        <f t="shared" si="5"/>
        <v>4</v>
      </c>
      <c r="D30" s="63">
        <f t="shared" si="6"/>
        <v>4</v>
      </c>
      <c r="E30" s="63">
        <f t="shared" si="7"/>
        <v>0</v>
      </c>
      <c r="F30" s="48">
        <v>0</v>
      </c>
      <c r="G30" s="48">
        <f t="shared" si="2"/>
        <v>4</v>
      </c>
      <c r="H30" s="63">
        <v>4</v>
      </c>
      <c r="I30" s="63">
        <v>0</v>
      </c>
      <c r="J30" s="63">
        <v>0</v>
      </c>
      <c r="K30" s="63">
        <f t="shared" si="8"/>
        <v>49</v>
      </c>
      <c r="L30" s="63">
        <v>0</v>
      </c>
      <c r="M30" s="63">
        <f t="shared" si="11"/>
        <v>49</v>
      </c>
      <c r="N30" s="63">
        <v>42</v>
      </c>
      <c r="O30" s="63">
        <v>0</v>
      </c>
      <c r="P30" s="63">
        <f t="shared" si="9"/>
        <v>7</v>
      </c>
      <c r="Q30" s="63">
        <v>4</v>
      </c>
      <c r="R30" s="63">
        <v>0</v>
      </c>
      <c r="S30" s="63">
        <v>0</v>
      </c>
      <c r="T30" s="63">
        <v>0</v>
      </c>
      <c r="U30" s="63">
        <v>0</v>
      </c>
      <c r="V30" s="63">
        <v>1</v>
      </c>
      <c r="W30" s="63">
        <v>2</v>
      </c>
      <c r="X30" s="63">
        <f t="shared" si="10"/>
        <v>0</v>
      </c>
      <c r="Y30" s="63">
        <v>0</v>
      </c>
      <c r="Z30" s="63">
        <v>0</v>
      </c>
      <c r="AA30" s="65" t="s">
        <v>176</v>
      </c>
    </row>
    <row r="31" spans="1:27" ht="15.75" customHeight="1">
      <c r="A31" s="62"/>
      <c r="B31" s="64" t="s">
        <v>229</v>
      </c>
      <c r="C31" s="47">
        <f t="shared" si="5"/>
        <v>12</v>
      </c>
      <c r="D31" s="63">
        <f t="shared" si="6"/>
        <v>12</v>
      </c>
      <c r="E31" s="63">
        <f>I31</f>
        <v>0</v>
      </c>
      <c r="F31" s="48">
        <v>0</v>
      </c>
      <c r="G31" s="48">
        <f>SUM(H31:I31)</f>
        <v>12</v>
      </c>
      <c r="H31" s="63">
        <v>12</v>
      </c>
      <c r="I31" s="63">
        <v>0</v>
      </c>
      <c r="J31" s="63">
        <v>0</v>
      </c>
      <c r="K31" s="63">
        <f t="shared" si="8"/>
        <v>137</v>
      </c>
      <c r="L31" s="63">
        <v>0</v>
      </c>
      <c r="M31" s="63">
        <f t="shared" si="11"/>
        <v>137</v>
      </c>
      <c r="N31" s="63">
        <v>117</v>
      </c>
      <c r="O31" s="63">
        <v>0</v>
      </c>
      <c r="P31" s="63">
        <f t="shared" si="9"/>
        <v>20</v>
      </c>
      <c r="Q31" s="63">
        <v>12</v>
      </c>
      <c r="R31" s="63">
        <v>1</v>
      </c>
      <c r="S31" s="63">
        <v>0</v>
      </c>
      <c r="T31" s="63">
        <v>0</v>
      </c>
      <c r="U31" s="63">
        <v>0</v>
      </c>
      <c r="V31" s="63">
        <v>0</v>
      </c>
      <c r="W31" s="63">
        <v>7</v>
      </c>
      <c r="X31" s="63">
        <f t="shared" si="10"/>
        <v>0</v>
      </c>
      <c r="Y31" s="63">
        <v>0</v>
      </c>
      <c r="Z31" s="63">
        <v>0</v>
      </c>
      <c r="AA31" s="65" t="s">
        <v>230</v>
      </c>
    </row>
    <row r="32" spans="1:29" s="56" customFormat="1" ht="15.75" customHeight="1">
      <c r="A32" s="66" t="s">
        <v>247</v>
      </c>
      <c r="B32" s="67"/>
      <c r="C32" s="42">
        <f t="shared" si="5"/>
        <v>4</v>
      </c>
      <c r="D32" s="59">
        <f>SUM(D33:D34)</f>
        <v>4</v>
      </c>
      <c r="E32" s="59">
        <f>SUM(E33:E34)</f>
        <v>0</v>
      </c>
      <c r="F32" s="59">
        <f>SUM(F33:F34)</f>
        <v>0</v>
      </c>
      <c r="G32" s="43">
        <f t="shared" si="2"/>
        <v>4</v>
      </c>
      <c r="H32" s="59">
        <f>H33+H34</f>
        <v>4</v>
      </c>
      <c r="I32" s="59">
        <f>I33+I34</f>
        <v>0</v>
      </c>
      <c r="J32" s="59">
        <f>J33+J34</f>
        <v>0</v>
      </c>
      <c r="K32" s="68">
        <f t="shared" si="8"/>
        <v>23</v>
      </c>
      <c r="L32" s="59">
        <f>L33+L34</f>
        <v>0</v>
      </c>
      <c r="M32" s="68">
        <f t="shared" si="11"/>
        <v>23</v>
      </c>
      <c r="N32" s="59">
        <f>N33+N34</f>
        <v>18</v>
      </c>
      <c r="O32" s="59">
        <v>0</v>
      </c>
      <c r="P32" s="68">
        <f t="shared" si="9"/>
        <v>5</v>
      </c>
      <c r="Q32" s="59">
        <f>Q33+Q34</f>
        <v>4</v>
      </c>
      <c r="R32" s="59">
        <f aca="true" t="shared" si="12" ref="R32:W32">R33+R34</f>
        <v>0</v>
      </c>
      <c r="S32" s="59">
        <f t="shared" si="12"/>
        <v>0</v>
      </c>
      <c r="T32" s="59">
        <f t="shared" si="12"/>
        <v>0</v>
      </c>
      <c r="U32" s="59">
        <f t="shared" si="12"/>
        <v>0</v>
      </c>
      <c r="V32" s="59">
        <f t="shared" si="12"/>
        <v>0</v>
      </c>
      <c r="W32" s="59">
        <f t="shared" si="12"/>
        <v>1</v>
      </c>
      <c r="X32" s="68">
        <f t="shared" si="10"/>
        <v>0</v>
      </c>
      <c r="Y32" s="59">
        <f>Y33+Y34</f>
        <v>0</v>
      </c>
      <c r="Z32" s="59">
        <f>Z33+Z34</f>
        <v>0</v>
      </c>
      <c r="AA32" s="69" t="s">
        <v>247</v>
      </c>
      <c r="AB32" s="70"/>
      <c r="AC32" s="61"/>
    </row>
    <row r="33" spans="1:27" ht="15.75" customHeight="1">
      <c r="A33" s="62"/>
      <c r="B33" s="64" t="s">
        <v>121</v>
      </c>
      <c r="C33" s="47">
        <f t="shared" si="5"/>
        <v>3</v>
      </c>
      <c r="D33" s="63">
        <f>F33+H33+J33</f>
        <v>3</v>
      </c>
      <c r="E33" s="63">
        <f>I33</f>
        <v>0</v>
      </c>
      <c r="F33" s="48">
        <v>0</v>
      </c>
      <c r="G33" s="48">
        <f t="shared" si="2"/>
        <v>3</v>
      </c>
      <c r="H33" s="63">
        <v>3</v>
      </c>
      <c r="I33" s="63">
        <v>0</v>
      </c>
      <c r="J33" s="63">
        <v>0</v>
      </c>
      <c r="K33" s="63">
        <f t="shared" si="8"/>
        <v>20</v>
      </c>
      <c r="L33" s="63">
        <v>0</v>
      </c>
      <c r="M33" s="63">
        <f t="shared" si="11"/>
        <v>20</v>
      </c>
      <c r="N33" s="63">
        <v>15</v>
      </c>
      <c r="O33" s="63">
        <v>0</v>
      </c>
      <c r="P33" s="63">
        <f t="shared" si="9"/>
        <v>5</v>
      </c>
      <c r="Q33" s="63">
        <v>4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1</v>
      </c>
      <c r="X33" s="63">
        <f t="shared" si="10"/>
        <v>0</v>
      </c>
      <c r="Y33" s="63">
        <v>0</v>
      </c>
      <c r="Z33" s="63">
        <v>0</v>
      </c>
      <c r="AA33" s="65" t="s">
        <v>121</v>
      </c>
    </row>
    <row r="34" spans="1:27" ht="15.75" customHeight="1">
      <c r="A34" s="62"/>
      <c r="B34" s="64" t="s">
        <v>122</v>
      </c>
      <c r="C34" s="47">
        <f t="shared" si="5"/>
        <v>1</v>
      </c>
      <c r="D34" s="63">
        <f>F34+H34+J34</f>
        <v>1</v>
      </c>
      <c r="E34" s="63">
        <f>I34</f>
        <v>0</v>
      </c>
      <c r="F34" s="48">
        <v>0</v>
      </c>
      <c r="G34" s="48">
        <f t="shared" si="2"/>
        <v>1</v>
      </c>
      <c r="H34" s="63">
        <v>1</v>
      </c>
      <c r="I34" s="63">
        <v>0</v>
      </c>
      <c r="J34" s="63">
        <v>0</v>
      </c>
      <c r="K34" s="63">
        <f t="shared" si="8"/>
        <v>3</v>
      </c>
      <c r="L34" s="63">
        <v>0</v>
      </c>
      <c r="M34" s="63">
        <f t="shared" si="11"/>
        <v>3</v>
      </c>
      <c r="N34" s="63">
        <v>3</v>
      </c>
      <c r="O34" s="63">
        <v>0</v>
      </c>
      <c r="P34" s="63">
        <f t="shared" si="9"/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f t="shared" si="10"/>
        <v>0</v>
      </c>
      <c r="Y34" s="63">
        <v>0</v>
      </c>
      <c r="Z34" s="63">
        <v>0</v>
      </c>
      <c r="AA34" s="65" t="s">
        <v>122</v>
      </c>
    </row>
    <row r="35" spans="1:29" s="56" customFormat="1" ht="15.75" customHeight="1">
      <c r="A35" s="71" t="s">
        <v>248</v>
      </c>
      <c r="B35" s="72"/>
      <c r="C35" s="42">
        <f t="shared" si="5"/>
        <v>9</v>
      </c>
      <c r="D35" s="59">
        <f>SUM(D36:D39)</f>
        <v>9</v>
      </c>
      <c r="E35" s="59">
        <f>SUM(E36:E39)</f>
        <v>0</v>
      </c>
      <c r="F35" s="59">
        <f>SUM(F36:F39)</f>
        <v>0</v>
      </c>
      <c r="G35" s="43">
        <f t="shared" si="2"/>
        <v>9</v>
      </c>
      <c r="H35" s="59">
        <f>SUM(H36:H39)</f>
        <v>9</v>
      </c>
      <c r="I35" s="59">
        <f>SUM(I36:I39)</f>
        <v>0</v>
      </c>
      <c r="J35" s="59">
        <f>SUM(J36:J39)</f>
        <v>0</v>
      </c>
      <c r="K35" s="68">
        <f t="shared" si="8"/>
        <v>84</v>
      </c>
      <c r="L35" s="59">
        <f>SUM(L36:L39)</f>
        <v>0</v>
      </c>
      <c r="M35" s="68">
        <f t="shared" si="11"/>
        <v>84</v>
      </c>
      <c r="N35" s="59">
        <f>SUM(N36:N39)</f>
        <v>71</v>
      </c>
      <c r="O35" s="59">
        <v>0</v>
      </c>
      <c r="P35" s="68">
        <f t="shared" si="9"/>
        <v>13</v>
      </c>
      <c r="Q35" s="59">
        <f>SUM(Q36:Q39)</f>
        <v>6</v>
      </c>
      <c r="R35" s="59">
        <f aca="true" t="shared" si="13" ref="R35:W35">SUM(R36:R39)</f>
        <v>1</v>
      </c>
      <c r="S35" s="59">
        <f t="shared" si="13"/>
        <v>1</v>
      </c>
      <c r="T35" s="59">
        <f t="shared" si="13"/>
        <v>0</v>
      </c>
      <c r="U35" s="59">
        <f t="shared" si="13"/>
        <v>0</v>
      </c>
      <c r="V35" s="59">
        <f t="shared" si="13"/>
        <v>0</v>
      </c>
      <c r="W35" s="59">
        <f t="shared" si="13"/>
        <v>5</v>
      </c>
      <c r="X35" s="68">
        <f t="shared" si="10"/>
        <v>0</v>
      </c>
      <c r="Y35" s="59">
        <f>SUM(Y36:Y39)</f>
        <v>0</v>
      </c>
      <c r="Z35" s="59">
        <f>SUM(Z36:Z39)</f>
        <v>0</v>
      </c>
      <c r="AA35" s="69" t="s">
        <v>248</v>
      </c>
      <c r="AB35" s="70"/>
      <c r="AC35" s="61"/>
    </row>
    <row r="36" spans="1:27" ht="15.75" customHeight="1">
      <c r="A36" s="62"/>
      <c r="B36" s="64" t="s">
        <v>147</v>
      </c>
      <c r="C36" s="47">
        <f t="shared" si="5"/>
        <v>2</v>
      </c>
      <c r="D36" s="63">
        <f>F36+H36+J36</f>
        <v>2</v>
      </c>
      <c r="E36" s="63">
        <f>I36</f>
        <v>0</v>
      </c>
      <c r="F36" s="48">
        <v>0</v>
      </c>
      <c r="G36" s="48">
        <f t="shared" si="2"/>
        <v>2</v>
      </c>
      <c r="H36" s="63">
        <v>2</v>
      </c>
      <c r="I36" s="63">
        <v>0</v>
      </c>
      <c r="J36" s="63">
        <v>0</v>
      </c>
      <c r="K36" s="63">
        <f t="shared" si="8"/>
        <v>24</v>
      </c>
      <c r="L36" s="63">
        <v>0</v>
      </c>
      <c r="M36" s="63">
        <f t="shared" si="11"/>
        <v>24</v>
      </c>
      <c r="N36" s="63">
        <v>20</v>
      </c>
      <c r="O36" s="63">
        <v>0</v>
      </c>
      <c r="P36" s="63">
        <f t="shared" si="9"/>
        <v>4</v>
      </c>
      <c r="Q36" s="63">
        <v>1</v>
      </c>
      <c r="R36" s="63">
        <v>1</v>
      </c>
      <c r="S36" s="63">
        <v>1</v>
      </c>
      <c r="T36" s="63">
        <v>0</v>
      </c>
      <c r="U36" s="63">
        <v>0</v>
      </c>
      <c r="V36" s="63">
        <v>0</v>
      </c>
      <c r="W36" s="63">
        <v>1</v>
      </c>
      <c r="X36" s="63">
        <f t="shared" si="10"/>
        <v>0</v>
      </c>
      <c r="Y36" s="63">
        <v>0</v>
      </c>
      <c r="Z36" s="63">
        <v>0</v>
      </c>
      <c r="AA36" s="65" t="s">
        <v>139</v>
      </c>
    </row>
    <row r="37" spans="1:27" ht="15.75" customHeight="1">
      <c r="A37" s="62"/>
      <c r="B37" s="64" t="s">
        <v>142</v>
      </c>
      <c r="C37" s="47">
        <f t="shared" si="5"/>
        <v>2</v>
      </c>
      <c r="D37" s="63">
        <f>F37+H37+J37</f>
        <v>2</v>
      </c>
      <c r="E37" s="63">
        <f>I37</f>
        <v>0</v>
      </c>
      <c r="F37" s="48">
        <v>0</v>
      </c>
      <c r="G37" s="48">
        <f t="shared" si="2"/>
        <v>2</v>
      </c>
      <c r="H37" s="63">
        <v>2</v>
      </c>
      <c r="I37" s="63">
        <v>0</v>
      </c>
      <c r="J37" s="63">
        <v>0</v>
      </c>
      <c r="K37" s="63">
        <f t="shared" si="8"/>
        <v>13</v>
      </c>
      <c r="L37" s="63">
        <v>0</v>
      </c>
      <c r="M37" s="63">
        <f t="shared" si="11"/>
        <v>13</v>
      </c>
      <c r="N37" s="63">
        <v>11</v>
      </c>
      <c r="O37" s="63">
        <v>0</v>
      </c>
      <c r="P37" s="63">
        <f t="shared" si="9"/>
        <v>2</v>
      </c>
      <c r="Q37" s="63">
        <v>1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1</v>
      </c>
      <c r="X37" s="63">
        <f t="shared" si="10"/>
        <v>0</v>
      </c>
      <c r="Y37" s="63">
        <v>0</v>
      </c>
      <c r="Z37" s="63">
        <v>0</v>
      </c>
      <c r="AA37" s="65" t="s">
        <v>141</v>
      </c>
    </row>
    <row r="38" spans="1:27" ht="15.75" customHeight="1">
      <c r="A38" s="62"/>
      <c r="B38" s="64" t="s">
        <v>144</v>
      </c>
      <c r="C38" s="47">
        <f t="shared" si="5"/>
        <v>3</v>
      </c>
      <c r="D38" s="63">
        <f>F38+H38+J38</f>
        <v>3</v>
      </c>
      <c r="E38" s="63">
        <f>I38</f>
        <v>0</v>
      </c>
      <c r="F38" s="48">
        <v>0</v>
      </c>
      <c r="G38" s="48">
        <f t="shared" si="2"/>
        <v>3</v>
      </c>
      <c r="H38" s="63">
        <v>3</v>
      </c>
      <c r="I38" s="63">
        <v>0</v>
      </c>
      <c r="J38" s="63">
        <v>0</v>
      </c>
      <c r="K38" s="63">
        <f t="shared" si="8"/>
        <v>36</v>
      </c>
      <c r="L38" s="63">
        <v>0</v>
      </c>
      <c r="M38" s="63">
        <f t="shared" si="11"/>
        <v>36</v>
      </c>
      <c r="N38" s="63">
        <v>31</v>
      </c>
      <c r="O38" s="63">
        <v>0</v>
      </c>
      <c r="P38" s="63">
        <f t="shared" si="9"/>
        <v>5</v>
      </c>
      <c r="Q38" s="63">
        <v>2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3</v>
      </c>
      <c r="X38" s="63">
        <f t="shared" si="10"/>
        <v>0</v>
      </c>
      <c r="Y38" s="63">
        <v>0</v>
      </c>
      <c r="Z38" s="63">
        <v>0</v>
      </c>
      <c r="AA38" s="65" t="s">
        <v>143</v>
      </c>
    </row>
    <row r="39" spans="1:27" ht="15.75" customHeight="1">
      <c r="A39" s="62"/>
      <c r="B39" s="64" t="s">
        <v>146</v>
      </c>
      <c r="C39" s="47">
        <f t="shared" si="5"/>
        <v>2</v>
      </c>
      <c r="D39" s="63">
        <f>F39+H39+J39</f>
        <v>2</v>
      </c>
      <c r="E39" s="63">
        <f>I39</f>
        <v>0</v>
      </c>
      <c r="F39" s="48">
        <v>0</v>
      </c>
      <c r="G39" s="48">
        <f t="shared" si="2"/>
        <v>2</v>
      </c>
      <c r="H39" s="63">
        <v>2</v>
      </c>
      <c r="I39" s="63">
        <v>0</v>
      </c>
      <c r="J39" s="63">
        <v>0</v>
      </c>
      <c r="K39" s="63">
        <f t="shared" si="8"/>
        <v>11</v>
      </c>
      <c r="L39" s="63">
        <v>0</v>
      </c>
      <c r="M39" s="63">
        <f t="shared" si="11"/>
        <v>11</v>
      </c>
      <c r="N39" s="63">
        <v>9</v>
      </c>
      <c r="O39" s="63">
        <v>0</v>
      </c>
      <c r="P39" s="63">
        <f t="shared" si="9"/>
        <v>2</v>
      </c>
      <c r="Q39" s="63">
        <v>2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f t="shared" si="10"/>
        <v>0</v>
      </c>
      <c r="Y39" s="63">
        <v>0</v>
      </c>
      <c r="Z39" s="63">
        <v>0</v>
      </c>
      <c r="AA39" s="65" t="s">
        <v>145</v>
      </c>
    </row>
    <row r="40" spans="1:29" s="56" customFormat="1" ht="15.75" customHeight="1">
      <c r="A40" s="71" t="s">
        <v>249</v>
      </c>
      <c r="B40" s="72"/>
      <c r="C40" s="42">
        <f t="shared" si="5"/>
        <v>4</v>
      </c>
      <c r="D40" s="59">
        <f>SUM(D41)</f>
        <v>4</v>
      </c>
      <c r="E40" s="59">
        <f>SUM(E41)</f>
        <v>0</v>
      </c>
      <c r="F40" s="59">
        <f>SUM(F41)</f>
        <v>0</v>
      </c>
      <c r="G40" s="43">
        <f t="shared" si="2"/>
        <v>4</v>
      </c>
      <c r="H40" s="59">
        <f>H41</f>
        <v>4</v>
      </c>
      <c r="I40" s="59">
        <f>I41</f>
        <v>0</v>
      </c>
      <c r="J40" s="59">
        <f>J41</f>
        <v>0</v>
      </c>
      <c r="K40" s="68">
        <f t="shared" si="8"/>
        <v>18</v>
      </c>
      <c r="L40" s="59">
        <f>L41</f>
        <v>0</v>
      </c>
      <c r="M40" s="68">
        <f t="shared" si="11"/>
        <v>18</v>
      </c>
      <c r="N40" s="59">
        <f>N41</f>
        <v>16</v>
      </c>
      <c r="O40" s="59">
        <v>0</v>
      </c>
      <c r="P40" s="68">
        <f t="shared" si="9"/>
        <v>2</v>
      </c>
      <c r="Q40" s="59">
        <f>Q41</f>
        <v>2</v>
      </c>
      <c r="R40" s="59">
        <f aca="true" t="shared" si="14" ref="R40:W40">R41</f>
        <v>0</v>
      </c>
      <c r="S40" s="59">
        <f t="shared" si="14"/>
        <v>0</v>
      </c>
      <c r="T40" s="59">
        <f t="shared" si="14"/>
        <v>0</v>
      </c>
      <c r="U40" s="59">
        <f t="shared" si="14"/>
        <v>0</v>
      </c>
      <c r="V40" s="59">
        <f t="shared" si="14"/>
        <v>0</v>
      </c>
      <c r="W40" s="59">
        <f t="shared" si="14"/>
        <v>0</v>
      </c>
      <c r="X40" s="68">
        <f t="shared" si="10"/>
        <v>0</v>
      </c>
      <c r="Y40" s="59">
        <f>Y41</f>
        <v>0</v>
      </c>
      <c r="Z40" s="59">
        <f>Z41</f>
        <v>0</v>
      </c>
      <c r="AA40" s="73" t="s">
        <v>123</v>
      </c>
      <c r="AB40" s="74"/>
      <c r="AC40" s="61"/>
    </row>
    <row r="41" spans="1:27" ht="15.75" customHeight="1">
      <c r="A41" s="62"/>
      <c r="B41" s="64" t="s">
        <v>124</v>
      </c>
      <c r="C41" s="47">
        <f t="shared" si="5"/>
        <v>4</v>
      </c>
      <c r="D41" s="63">
        <f>F41+H41+J41</f>
        <v>4</v>
      </c>
      <c r="E41" s="63">
        <f>I41</f>
        <v>0</v>
      </c>
      <c r="F41" s="48">
        <v>0</v>
      </c>
      <c r="G41" s="48">
        <f t="shared" si="2"/>
        <v>4</v>
      </c>
      <c r="H41" s="63">
        <v>4</v>
      </c>
      <c r="I41" s="63">
        <v>0</v>
      </c>
      <c r="J41" s="63">
        <v>0</v>
      </c>
      <c r="K41" s="63">
        <f t="shared" si="8"/>
        <v>18</v>
      </c>
      <c r="L41" s="63">
        <v>0</v>
      </c>
      <c r="M41" s="63">
        <f t="shared" si="11"/>
        <v>18</v>
      </c>
      <c r="N41" s="63">
        <v>16</v>
      </c>
      <c r="O41" s="63">
        <v>0</v>
      </c>
      <c r="P41" s="63">
        <f t="shared" si="9"/>
        <v>2</v>
      </c>
      <c r="Q41" s="63">
        <v>2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f t="shared" si="10"/>
        <v>0</v>
      </c>
      <c r="Y41" s="63">
        <v>0</v>
      </c>
      <c r="Z41" s="63">
        <v>0</v>
      </c>
      <c r="AA41" s="65" t="s">
        <v>124</v>
      </c>
    </row>
    <row r="42" spans="1:29" s="56" customFormat="1" ht="15.75" customHeight="1">
      <c r="A42" s="71" t="s">
        <v>250</v>
      </c>
      <c r="B42" s="72"/>
      <c r="C42" s="42">
        <f t="shared" si="5"/>
        <v>6</v>
      </c>
      <c r="D42" s="59">
        <f>SUM(D43:D44)</f>
        <v>6</v>
      </c>
      <c r="E42" s="59">
        <f>SUM(E43:E44)</f>
        <v>0</v>
      </c>
      <c r="F42" s="59">
        <f>SUM(F43:F44)</f>
        <v>0</v>
      </c>
      <c r="G42" s="43">
        <f t="shared" si="2"/>
        <v>6</v>
      </c>
      <c r="H42" s="59">
        <f>H43+H44</f>
        <v>6</v>
      </c>
      <c r="I42" s="59">
        <f>I43+I44</f>
        <v>0</v>
      </c>
      <c r="J42" s="59">
        <f>J43+J44</f>
        <v>0</v>
      </c>
      <c r="K42" s="68">
        <f t="shared" si="8"/>
        <v>58</v>
      </c>
      <c r="L42" s="59">
        <f>L43+L44</f>
        <v>0</v>
      </c>
      <c r="M42" s="68">
        <f t="shared" si="11"/>
        <v>58</v>
      </c>
      <c r="N42" s="59">
        <f>N43+N44</f>
        <v>47</v>
      </c>
      <c r="O42" s="59">
        <v>0</v>
      </c>
      <c r="P42" s="68">
        <f t="shared" si="9"/>
        <v>11</v>
      </c>
      <c r="Q42" s="59">
        <f>Q43+Q44</f>
        <v>5</v>
      </c>
      <c r="R42" s="59">
        <f aca="true" t="shared" si="15" ref="R42:W42">R43+R44</f>
        <v>2</v>
      </c>
      <c r="S42" s="59">
        <f t="shared" si="15"/>
        <v>1</v>
      </c>
      <c r="T42" s="59">
        <f t="shared" si="15"/>
        <v>0</v>
      </c>
      <c r="U42" s="59">
        <f t="shared" si="15"/>
        <v>1</v>
      </c>
      <c r="V42" s="59">
        <f t="shared" si="15"/>
        <v>0</v>
      </c>
      <c r="W42" s="59">
        <f t="shared" si="15"/>
        <v>2</v>
      </c>
      <c r="X42" s="68">
        <f t="shared" si="10"/>
        <v>0</v>
      </c>
      <c r="Y42" s="59">
        <f>Y43+Y44</f>
        <v>0</v>
      </c>
      <c r="Z42" s="59">
        <f>Z43+Z44</f>
        <v>0</v>
      </c>
      <c r="AA42" s="69" t="s">
        <v>250</v>
      </c>
      <c r="AB42" s="75"/>
      <c r="AC42" s="61"/>
    </row>
    <row r="43" spans="1:27" ht="15.75" customHeight="1">
      <c r="A43" s="62"/>
      <c r="B43" s="64" t="s">
        <v>125</v>
      </c>
      <c r="C43" s="47">
        <f t="shared" si="5"/>
        <v>4</v>
      </c>
      <c r="D43" s="63">
        <f>F43+H43+J43</f>
        <v>4</v>
      </c>
      <c r="E43" s="63">
        <f>I43</f>
        <v>0</v>
      </c>
      <c r="F43" s="48">
        <v>0</v>
      </c>
      <c r="G43" s="48">
        <f t="shared" si="2"/>
        <v>4</v>
      </c>
      <c r="H43" s="63">
        <v>4</v>
      </c>
      <c r="I43" s="63">
        <v>0</v>
      </c>
      <c r="J43" s="63">
        <v>0</v>
      </c>
      <c r="K43" s="63">
        <f t="shared" si="8"/>
        <v>40</v>
      </c>
      <c r="L43" s="63">
        <v>0</v>
      </c>
      <c r="M43" s="63">
        <f t="shared" si="11"/>
        <v>40</v>
      </c>
      <c r="N43" s="63">
        <v>32</v>
      </c>
      <c r="O43" s="63">
        <v>0</v>
      </c>
      <c r="P43" s="63">
        <f t="shared" si="9"/>
        <v>8</v>
      </c>
      <c r="Q43" s="63">
        <v>3</v>
      </c>
      <c r="R43" s="63">
        <v>2</v>
      </c>
      <c r="S43" s="63">
        <v>1</v>
      </c>
      <c r="T43" s="63">
        <v>0</v>
      </c>
      <c r="U43" s="63">
        <v>1</v>
      </c>
      <c r="V43" s="63">
        <v>0</v>
      </c>
      <c r="W43" s="63">
        <v>1</v>
      </c>
      <c r="X43" s="63">
        <f t="shared" si="10"/>
        <v>0</v>
      </c>
      <c r="Y43" s="63">
        <v>0</v>
      </c>
      <c r="Z43" s="63">
        <v>0</v>
      </c>
      <c r="AA43" s="65" t="s">
        <v>125</v>
      </c>
    </row>
    <row r="44" spans="1:27" ht="15.75" customHeight="1">
      <c r="A44" s="62"/>
      <c r="B44" s="64" t="s">
        <v>126</v>
      </c>
      <c r="C44" s="47">
        <f t="shared" si="5"/>
        <v>2</v>
      </c>
      <c r="D44" s="63">
        <f>F44+H44+J44</f>
        <v>2</v>
      </c>
      <c r="E44" s="63">
        <f>I44</f>
        <v>0</v>
      </c>
      <c r="F44" s="48">
        <v>0</v>
      </c>
      <c r="G44" s="48">
        <f t="shared" si="2"/>
        <v>2</v>
      </c>
      <c r="H44" s="63">
        <v>2</v>
      </c>
      <c r="I44" s="63">
        <v>0</v>
      </c>
      <c r="J44" s="63">
        <v>0</v>
      </c>
      <c r="K44" s="63">
        <f t="shared" si="8"/>
        <v>18</v>
      </c>
      <c r="L44" s="63">
        <v>0</v>
      </c>
      <c r="M44" s="63">
        <f t="shared" si="11"/>
        <v>18</v>
      </c>
      <c r="N44" s="63">
        <v>15</v>
      </c>
      <c r="O44" s="63">
        <v>0</v>
      </c>
      <c r="P44" s="63">
        <f t="shared" si="9"/>
        <v>3</v>
      </c>
      <c r="Q44" s="63">
        <v>2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1</v>
      </c>
      <c r="X44" s="63">
        <f t="shared" si="10"/>
        <v>0</v>
      </c>
      <c r="Y44" s="63">
        <v>0</v>
      </c>
      <c r="Z44" s="63">
        <v>0</v>
      </c>
      <c r="AA44" s="65" t="s">
        <v>126</v>
      </c>
    </row>
    <row r="45" spans="1:29" s="56" customFormat="1" ht="15.75" customHeight="1">
      <c r="A45" s="71" t="s">
        <v>251</v>
      </c>
      <c r="B45" s="72"/>
      <c r="C45" s="42">
        <f t="shared" si="5"/>
        <v>6</v>
      </c>
      <c r="D45" s="59">
        <f>SUM(D46:D48)</f>
        <v>6</v>
      </c>
      <c r="E45" s="59">
        <f>SUM(E46:E48)</f>
        <v>0</v>
      </c>
      <c r="F45" s="59">
        <f>SUM(F46:F48)</f>
        <v>0</v>
      </c>
      <c r="G45" s="43">
        <f t="shared" si="2"/>
        <v>6</v>
      </c>
      <c r="H45" s="59">
        <f>SUM(H46:H48)</f>
        <v>6</v>
      </c>
      <c r="I45" s="59">
        <f>SUM(I46:I48)</f>
        <v>0</v>
      </c>
      <c r="J45" s="59">
        <f>SUM(J46:J48)</f>
        <v>0</v>
      </c>
      <c r="K45" s="68">
        <f t="shared" si="8"/>
        <v>83</v>
      </c>
      <c r="L45" s="59">
        <f>SUM(L46:L48)</f>
        <v>0</v>
      </c>
      <c r="M45" s="68">
        <f t="shared" si="11"/>
        <v>83</v>
      </c>
      <c r="N45" s="59">
        <f>SUM(N46:N48)</f>
        <v>72</v>
      </c>
      <c r="O45" s="59">
        <v>0</v>
      </c>
      <c r="P45" s="68">
        <f t="shared" si="9"/>
        <v>11</v>
      </c>
      <c r="Q45" s="59">
        <f>SUM(Q46:Q48)</f>
        <v>5</v>
      </c>
      <c r="R45" s="59">
        <f aca="true" t="shared" si="16" ref="R45:W45">SUM(R46:R48)</f>
        <v>3</v>
      </c>
      <c r="S45" s="59">
        <f t="shared" si="16"/>
        <v>0</v>
      </c>
      <c r="T45" s="59">
        <f t="shared" si="16"/>
        <v>0</v>
      </c>
      <c r="U45" s="59">
        <f t="shared" si="16"/>
        <v>1</v>
      </c>
      <c r="V45" s="59">
        <f t="shared" si="16"/>
        <v>0</v>
      </c>
      <c r="W45" s="59">
        <f t="shared" si="16"/>
        <v>2</v>
      </c>
      <c r="X45" s="68">
        <f t="shared" si="10"/>
        <v>0</v>
      </c>
      <c r="Y45" s="59">
        <f>SUM(Y46:Y48)</f>
        <v>0</v>
      </c>
      <c r="Z45" s="59">
        <f>SUM(Z46:Z48)</f>
        <v>0</v>
      </c>
      <c r="AA45" s="69" t="s">
        <v>251</v>
      </c>
      <c r="AB45" s="75"/>
      <c r="AC45" s="61"/>
    </row>
    <row r="46" spans="1:27" ht="15.75" customHeight="1">
      <c r="A46" s="62"/>
      <c r="B46" s="64" t="s">
        <v>127</v>
      </c>
      <c r="C46" s="47">
        <f t="shared" si="5"/>
        <v>1</v>
      </c>
      <c r="D46" s="63">
        <f>F46+H46+J46</f>
        <v>1</v>
      </c>
      <c r="E46" s="63">
        <f>I46</f>
        <v>0</v>
      </c>
      <c r="F46" s="48">
        <v>0</v>
      </c>
      <c r="G46" s="48">
        <f t="shared" si="2"/>
        <v>1</v>
      </c>
      <c r="H46" s="63">
        <v>1</v>
      </c>
      <c r="I46" s="63">
        <v>0</v>
      </c>
      <c r="J46" s="63">
        <v>0</v>
      </c>
      <c r="K46" s="63">
        <f t="shared" si="8"/>
        <v>14</v>
      </c>
      <c r="L46" s="63">
        <v>0</v>
      </c>
      <c r="M46" s="63">
        <f t="shared" si="11"/>
        <v>14</v>
      </c>
      <c r="N46" s="63">
        <v>12</v>
      </c>
      <c r="O46" s="63">
        <v>0</v>
      </c>
      <c r="P46" s="63">
        <f t="shared" si="9"/>
        <v>2</v>
      </c>
      <c r="Q46" s="63">
        <v>1</v>
      </c>
      <c r="R46" s="63">
        <v>1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f t="shared" si="10"/>
        <v>0</v>
      </c>
      <c r="Y46" s="63">
        <v>0</v>
      </c>
      <c r="Z46" s="63">
        <v>0</v>
      </c>
      <c r="AA46" s="65" t="s">
        <v>127</v>
      </c>
    </row>
    <row r="47" spans="1:27" ht="15.75" customHeight="1">
      <c r="A47" s="62"/>
      <c r="B47" s="64" t="s">
        <v>128</v>
      </c>
      <c r="C47" s="47">
        <f t="shared" si="5"/>
        <v>2</v>
      </c>
      <c r="D47" s="63">
        <f>F47+H47+J47</f>
        <v>2</v>
      </c>
      <c r="E47" s="63">
        <f>I47</f>
        <v>0</v>
      </c>
      <c r="F47" s="48">
        <v>0</v>
      </c>
      <c r="G47" s="48">
        <f t="shared" si="2"/>
        <v>2</v>
      </c>
      <c r="H47" s="63">
        <v>2</v>
      </c>
      <c r="I47" s="63">
        <v>0</v>
      </c>
      <c r="J47" s="63">
        <v>0</v>
      </c>
      <c r="K47" s="63">
        <f t="shared" si="8"/>
        <v>27</v>
      </c>
      <c r="L47" s="63">
        <v>0</v>
      </c>
      <c r="M47" s="63">
        <f t="shared" si="11"/>
        <v>27</v>
      </c>
      <c r="N47" s="63">
        <v>23</v>
      </c>
      <c r="O47" s="63">
        <v>0</v>
      </c>
      <c r="P47" s="63">
        <f t="shared" si="9"/>
        <v>4</v>
      </c>
      <c r="Q47" s="63">
        <v>2</v>
      </c>
      <c r="R47" s="63">
        <v>1</v>
      </c>
      <c r="S47" s="63">
        <v>0</v>
      </c>
      <c r="T47" s="63">
        <v>0</v>
      </c>
      <c r="U47" s="63">
        <v>0</v>
      </c>
      <c r="V47" s="63">
        <v>0</v>
      </c>
      <c r="W47" s="63">
        <v>1</v>
      </c>
      <c r="X47" s="63">
        <f t="shared" si="10"/>
        <v>0</v>
      </c>
      <c r="Y47" s="63">
        <v>0</v>
      </c>
      <c r="Z47" s="63">
        <v>0</v>
      </c>
      <c r="AA47" s="65" t="s">
        <v>128</v>
      </c>
    </row>
    <row r="48" spans="1:27" ht="15.75" customHeight="1">
      <c r="A48" s="62"/>
      <c r="B48" s="64" t="s">
        <v>129</v>
      </c>
      <c r="C48" s="47">
        <f t="shared" si="5"/>
        <v>3</v>
      </c>
      <c r="D48" s="63">
        <f>F48+H48+J48</f>
        <v>3</v>
      </c>
      <c r="E48" s="63">
        <f>I48</f>
        <v>0</v>
      </c>
      <c r="F48" s="48">
        <v>0</v>
      </c>
      <c r="G48" s="48">
        <f t="shared" si="2"/>
        <v>3</v>
      </c>
      <c r="H48" s="63">
        <v>3</v>
      </c>
      <c r="I48" s="63">
        <v>0</v>
      </c>
      <c r="J48" s="63">
        <v>0</v>
      </c>
      <c r="K48" s="63">
        <f t="shared" si="8"/>
        <v>42</v>
      </c>
      <c r="L48" s="63">
        <v>0</v>
      </c>
      <c r="M48" s="63">
        <f t="shared" si="11"/>
        <v>42</v>
      </c>
      <c r="N48" s="63">
        <v>37</v>
      </c>
      <c r="O48" s="63">
        <v>0</v>
      </c>
      <c r="P48" s="63">
        <f t="shared" si="9"/>
        <v>5</v>
      </c>
      <c r="Q48" s="63">
        <v>2</v>
      </c>
      <c r="R48" s="63">
        <v>1</v>
      </c>
      <c r="S48" s="63">
        <v>0</v>
      </c>
      <c r="T48" s="63">
        <v>0</v>
      </c>
      <c r="U48" s="63">
        <v>1</v>
      </c>
      <c r="V48" s="63">
        <v>0</v>
      </c>
      <c r="W48" s="63">
        <v>1</v>
      </c>
      <c r="X48" s="63">
        <f t="shared" si="10"/>
        <v>0</v>
      </c>
      <c r="Y48" s="63">
        <v>0</v>
      </c>
      <c r="Z48" s="63">
        <v>0</v>
      </c>
      <c r="AA48" s="65" t="s">
        <v>129</v>
      </c>
    </row>
    <row r="49" spans="1:29" s="56" customFormat="1" ht="15.75" customHeight="1">
      <c r="A49" s="71" t="s">
        <v>252</v>
      </c>
      <c r="B49" s="72"/>
      <c r="C49" s="42">
        <f t="shared" si="5"/>
        <v>10</v>
      </c>
      <c r="D49" s="59">
        <f>SUM(D50:D53)</f>
        <v>10</v>
      </c>
      <c r="E49" s="59">
        <f>SUM(E50:E53)</f>
        <v>0</v>
      </c>
      <c r="F49" s="59">
        <f>SUM(F50:F53)</f>
        <v>0</v>
      </c>
      <c r="G49" s="43">
        <f t="shared" si="2"/>
        <v>10</v>
      </c>
      <c r="H49" s="59">
        <f>SUM(H50:H53)</f>
        <v>10</v>
      </c>
      <c r="I49" s="59">
        <f>SUM(I50:I53)</f>
        <v>0</v>
      </c>
      <c r="J49" s="59">
        <f>SUM(J50:J53)</f>
        <v>0</v>
      </c>
      <c r="K49" s="68">
        <f t="shared" si="8"/>
        <v>101</v>
      </c>
      <c r="L49" s="59">
        <f>SUM(L50:L53)</f>
        <v>0</v>
      </c>
      <c r="M49" s="68">
        <f t="shared" si="11"/>
        <v>101</v>
      </c>
      <c r="N49" s="59">
        <f>SUM(N50:N53)</f>
        <v>87</v>
      </c>
      <c r="O49" s="59">
        <v>0</v>
      </c>
      <c r="P49" s="68">
        <f t="shared" si="9"/>
        <v>14</v>
      </c>
      <c r="Q49" s="59">
        <f>SUM(Q50:Q53)</f>
        <v>7</v>
      </c>
      <c r="R49" s="59">
        <f aca="true" t="shared" si="17" ref="R49:W49">SUM(R50:R53)</f>
        <v>0</v>
      </c>
      <c r="S49" s="59">
        <f t="shared" si="17"/>
        <v>1</v>
      </c>
      <c r="T49" s="59">
        <f t="shared" si="17"/>
        <v>0</v>
      </c>
      <c r="U49" s="59">
        <f t="shared" si="17"/>
        <v>0</v>
      </c>
      <c r="V49" s="59">
        <f t="shared" si="17"/>
        <v>0</v>
      </c>
      <c r="W49" s="59">
        <f t="shared" si="17"/>
        <v>6</v>
      </c>
      <c r="X49" s="68">
        <f t="shared" si="10"/>
        <v>0</v>
      </c>
      <c r="Y49" s="59">
        <f>SUM(Y50:Y53)</f>
        <v>0</v>
      </c>
      <c r="Z49" s="59">
        <f>SUM(Z50:Z53)</f>
        <v>0</v>
      </c>
      <c r="AA49" s="69" t="s">
        <v>252</v>
      </c>
      <c r="AB49" s="75"/>
      <c r="AC49" s="61"/>
    </row>
    <row r="50" spans="1:27" ht="15.75" customHeight="1">
      <c r="A50" s="62"/>
      <c r="B50" s="64" t="s">
        <v>130</v>
      </c>
      <c r="C50" s="47">
        <f t="shared" si="5"/>
        <v>2</v>
      </c>
      <c r="D50" s="63">
        <f>F50+H50+J50</f>
        <v>2</v>
      </c>
      <c r="E50" s="63">
        <f>I50</f>
        <v>0</v>
      </c>
      <c r="F50" s="48">
        <v>0</v>
      </c>
      <c r="G50" s="48">
        <f t="shared" si="2"/>
        <v>2</v>
      </c>
      <c r="H50" s="63">
        <v>2</v>
      </c>
      <c r="I50" s="63">
        <v>0</v>
      </c>
      <c r="J50" s="63">
        <v>0</v>
      </c>
      <c r="K50" s="63">
        <f t="shared" si="8"/>
        <v>27</v>
      </c>
      <c r="L50" s="63">
        <v>0</v>
      </c>
      <c r="M50" s="63">
        <f t="shared" si="11"/>
        <v>27</v>
      </c>
      <c r="N50" s="63">
        <v>23</v>
      </c>
      <c r="O50" s="63">
        <v>0</v>
      </c>
      <c r="P50" s="63">
        <f t="shared" si="9"/>
        <v>4</v>
      </c>
      <c r="Q50" s="63">
        <v>2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2</v>
      </c>
      <c r="X50" s="63">
        <f t="shared" si="10"/>
        <v>0</v>
      </c>
      <c r="Y50" s="63">
        <v>0</v>
      </c>
      <c r="Z50" s="63">
        <v>0</v>
      </c>
      <c r="AA50" s="65" t="s">
        <v>130</v>
      </c>
    </row>
    <row r="51" spans="1:27" ht="15.75" customHeight="1">
      <c r="A51" s="62"/>
      <c r="B51" s="64" t="s">
        <v>131</v>
      </c>
      <c r="C51" s="47">
        <f t="shared" si="5"/>
        <v>2</v>
      </c>
      <c r="D51" s="63">
        <f>F51+H51+J51</f>
        <v>2</v>
      </c>
      <c r="E51" s="63">
        <f>I51</f>
        <v>0</v>
      </c>
      <c r="F51" s="48">
        <v>0</v>
      </c>
      <c r="G51" s="48">
        <f t="shared" si="2"/>
        <v>2</v>
      </c>
      <c r="H51" s="63">
        <v>2</v>
      </c>
      <c r="I51" s="63">
        <v>0</v>
      </c>
      <c r="J51" s="63">
        <v>0</v>
      </c>
      <c r="K51" s="63">
        <f t="shared" si="8"/>
        <v>11</v>
      </c>
      <c r="L51" s="63">
        <v>0</v>
      </c>
      <c r="M51" s="63">
        <f t="shared" si="11"/>
        <v>11</v>
      </c>
      <c r="N51" s="63">
        <v>9</v>
      </c>
      <c r="O51" s="63">
        <v>0</v>
      </c>
      <c r="P51" s="63">
        <f t="shared" si="9"/>
        <v>2</v>
      </c>
      <c r="Q51" s="63">
        <v>1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1</v>
      </c>
      <c r="X51" s="63">
        <f t="shared" si="10"/>
        <v>0</v>
      </c>
      <c r="Y51" s="63">
        <v>0</v>
      </c>
      <c r="Z51" s="63">
        <v>0</v>
      </c>
      <c r="AA51" s="65" t="s">
        <v>131</v>
      </c>
    </row>
    <row r="52" spans="1:27" ht="15.75" customHeight="1">
      <c r="A52" s="62"/>
      <c r="B52" s="64" t="s">
        <v>132</v>
      </c>
      <c r="C52" s="47">
        <f t="shared" si="5"/>
        <v>5</v>
      </c>
      <c r="D52" s="63">
        <f>F52+H52+J52</f>
        <v>5</v>
      </c>
      <c r="E52" s="63">
        <f>I52</f>
        <v>0</v>
      </c>
      <c r="F52" s="48">
        <v>0</v>
      </c>
      <c r="G52" s="48">
        <f t="shared" si="2"/>
        <v>5</v>
      </c>
      <c r="H52" s="63">
        <v>5</v>
      </c>
      <c r="I52" s="63">
        <v>0</v>
      </c>
      <c r="J52" s="63">
        <v>0</v>
      </c>
      <c r="K52" s="63">
        <f t="shared" si="8"/>
        <v>57</v>
      </c>
      <c r="L52" s="63">
        <v>0</v>
      </c>
      <c r="M52" s="63">
        <f t="shared" si="11"/>
        <v>57</v>
      </c>
      <c r="N52" s="63">
        <v>50</v>
      </c>
      <c r="O52" s="63">
        <v>0</v>
      </c>
      <c r="P52" s="63">
        <f t="shared" si="9"/>
        <v>7</v>
      </c>
      <c r="Q52" s="63">
        <v>3</v>
      </c>
      <c r="R52" s="63">
        <v>0</v>
      </c>
      <c r="S52" s="63">
        <v>1</v>
      </c>
      <c r="T52" s="63">
        <v>0</v>
      </c>
      <c r="U52" s="63">
        <v>0</v>
      </c>
      <c r="V52" s="63">
        <v>0</v>
      </c>
      <c r="W52" s="63">
        <v>3</v>
      </c>
      <c r="X52" s="63">
        <f t="shared" si="10"/>
        <v>0</v>
      </c>
      <c r="Y52" s="63">
        <v>0</v>
      </c>
      <c r="Z52" s="63">
        <v>0</v>
      </c>
      <c r="AA52" s="65" t="s">
        <v>132</v>
      </c>
    </row>
    <row r="53" spans="1:27" ht="15.75" customHeight="1">
      <c r="A53" s="62"/>
      <c r="B53" s="64" t="s">
        <v>133</v>
      </c>
      <c r="C53" s="47">
        <f t="shared" si="5"/>
        <v>1</v>
      </c>
      <c r="D53" s="63">
        <f>F53+H53+J53</f>
        <v>1</v>
      </c>
      <c r="E53" s="63">
        <f>I53</f>
        <v>0</v>
      </c>
      <c r="F53" s="48">
        <v>0</v>
      </c>
      <c r="G53" s="48">
        <f t="shared" si="2"/>
        <v>1</v>
      </c>
      <c r="H53" s="63">
        <v>1</v>
      </c>
      <c r="I53" s="63">
        <v>0</v>
      </c>
      <c r="J53" s="63">
        <v>0</v>
      </c>
      <c r="K53" s="63">
        <f t="shared" si="8"/>
        <v>6</v>
      </c>
      <c r="L53" s="63">
        <v>0</v>
      </c>
      <c r="M53" s="63">
        <f t="shared" si="11"/>
        <v>6</v>
      </c>
      <c r="N53" s="63">
        <v>5</v>
      </c>
      <c r="O53" s="63">
        <v>0</v>
      </c>
      <c r="P53" s="63">
        <f t="shared" si="9"/>
        <v>1</v>
      </c>
      <c r="Q53" s="63">
        <v>1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f t="shared" si="10"/>
        <v>0</v>
      </c>
      <c r="Y53" s="63">
        <v>0</v>
      </c>
      <c r="Z53" s="63">
        <v>0</v>
      </c>
      <c r="AA53" s="65" t="s">
        <v>133</v>
      </c>
    </row>
    <row r="54" spans="1:29" s="56" customFormat="1" ht="15.75" customHeight="1">
      <c r="A54" s="71" t="s">
        <v>253</v>
      </c>
      <c r="B54" s="72"/>
      <c r="C54" s="42">
        <f t="shared" si="5"/>
        <v>4</v>
      </c>
      <c r="D54" s="59">
        <f>SUM(D55:D56)</f>
        <v>4</v>
      </c>
      <c r="E54" s="59">
        <f>SUM(E55:E56)</f>
        <v>0</v>
      </c>
      <c r="F54" s="59">
        <f>SUM(F55:F56)</f>
        <v>0</v>
      </c>
      <c r="G54" s="43">
        <f t="shared" si="2"/>
        <v>4</v>
      </c>
      <c r="H54" s="59">
        <f>SUM(H55:H56)</f>
        <v>4</v>
      </c>
      <c r="I54" s="59">
        <f>SUM(I55:I56)</f>
        <v>0</v>
      </c>
      <c r="J54" s="59">
        <f>SUM(J55:J56)</f>
        <v>0</v>
      </c>
      <c r="K54" s="68">
        <f t="shared" si="8"/>
        <v>35</v>
      </c>
      <c r="L54" s="59">
        <f>SUM(L55:L56)</f>
        <v>0</v>
      </c>
      <c r="M54" s="68">
        <f t="shared" si="11"/>
        <v>35</v>
      </c>
      <c r="N54" s="59">
        <f>SUM(N55:N56)</f>
        <v>30</v>
      </c>
      <c r="O54" s="59">
        <v>0</v>
      </c>
      <c r="P54" s="68">
        <f t="shared" si="9"/>
        <v>5</v>
      </c>
      <c r="Q54" s="59">
        <f>SUM(Q55:Q56)</f>
        <v>3</v>
      </c>
      <c r="R54" s="59">
        <f aca="true" t="shared" si="18" ref="R54:W54">SUM(R55:R56)</f>
        <v>0</v>
      </c>
      <c r="S54" s="59">
        <f t="shared" si="18"/>
        <v>0</v>
      </c>
      <c r="T54" s="59">
        <f t="shared" si="18"/>
        <v>0</v>
      </c>
      <c r="U54" s="59">
        <f t="shared" si="18"/>
        <v>0</v>
      </c>
      <c r="V54" s="59">
        <f t="shared" si="18"/>
        <v>0</v>
      </c>
      <c r="W54" s="59">
        <f t="shared" si="18"/>
        <v>2</v>
      </c>
      <c r="X54" s="68">
        <f t="shared" si="10"/>
        <v>0</v>
      </c>
      <c r="Y54" s="59">
        <f>SUM(Y55:Y56)</f>
        <v>0</v>
      </c>
      <c r="Z54" s="59">
        <f>SUM(Z55:Z56)</f>
        <v>0</v>
      </c>
      <c r="AA54" s="69" t="s">
        <v>253</v>
      </c>
      <c r="AB54" s="75"/>
      <c r="AC54" s="61"/>
    </row>
    <row r="55" spans="1:27" ht="15.75" customHeight="1">
      <c r="A55" s="62"/>
      <c r="B55" s="64" t="s">
        <v>134</v>
      </c>
      <c r="C55" s="47">
        <f t="shared" si="5"/>
        <v>1</v>
      </c>
      <c r="D55" s="63">
        <f>F55+H55+J55</f>
        <v>1</v>
      </c>
      <c r="E55" s="63">
        <f>I55</f>
        <v>0</v>
      </c>
      <c r="F55" s="48">
        <v>0</v>
      </c>
      <c r="G55" s="48">
        <f t="shared" si="2"/>
        <v>1</v>
      </c>
      <c r="H55" s="63">
        <v>1</v>
      </c>
      <c r="I55" s="63">
        <v>0</v>
      </c>
      <c r="J55" s="63">
        <v>0</v>
      </c>
      <c r="K55" s="63">
        <f t="shared" si="8"/>
        <v>8</v>
      </c>
      <c r="L55" s="63">
        <v>0</v>
      </c>
      <c r="M55" s="63">
        <f t="shared" si="11"/>
        <v>8</v>
      </c>
      <c r="N55" s="63">
        <v>6</v>
      </c>
      <c r="O55" s="63">
        <v>0</v>
      </c>
      <c r="P55" s="63">
        <f t="shared" si="9"/>
        <v>2</v>
      </c>
      <c r="Q55" s="63">
        <v>1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1</v>
      </c>
      <c r="X55" s="63">
        <f t="shared" si="10"/>
        <v>0</v>
      </c>
      <c r="Y55" s="63">
        <v>0</v>
      </c>
      <c r="Z55" s="63">
        <v>0</v>
      </c>
      <c r="AA55" s="65" t="s">
        <v>134</v>
      </c>
    </row>
    <row r="56" spans="1:27" s="3" customFormat="1" ht="15.75" customHeight="1">
      <c r="A56" s="76"/>
      <c r="B56" s="64" t="s">
        <v>148</v>
      </c>
      <c r="C56" s="47">
        <f t="shared" si="5"/>
        <v>3</v>
      </c>
      <c r="D56" s="63">
        <f>F56+H56+J56</f>
        <v>3</v>
      </c>
      <c r="E56" s="63">
        <f>I56</f>
        <v>0</v>
      </c>
      <c r="F56" s="48">
        <v>0</v>
      </c>
      <c r="G56" s="48">
        <f t="shared" si="2"/>
        <v>3</v>
      </c>
      <c r="H56" s="63">
        <v>3</v>
      </c>
      <c r="I56" s="63">
        <v>0</v>
      </c>
      <c r="J56" s="63">
        <v>0</v>
      </c>
      <c r="K56" s="63">
        <f t="shared" si="8"/>
        <v>27</v>
      </c>
      <c r="L56" s="63">
        <v>0</v>
      </c>
      <c r="M56" s="63">
        <f t="shared" si="11"/>
        <v>27</v>
      </c>
      <c r="N56" s="63">
        <v>24</v>
      </c>
      <c r="O56" s="63">
        <v>0</v>
      </c>
      <c r="P56" s="63">
        <f t="shared" si="9"/>
        <v>3</v>
      </c>
      <c r="Q56" s="63">
        <v>2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1</v>
      </c>
      <c r="X56" s="63">
        <f t="shared" si="10"/>
        <v>0</v>
      </c>
      <c r="Y56" s="63">
        <v>0</v>
      </c>
      <c r="Z56" s="63">
        <v>0</v>
      </c>
      <c r="AA56" s="65" t="s">
        <v>148</v>
      </c>
    </row>
    <row r="57" spans="1:29" s="56" customFormat="1" ht="15.75" customHeight="1">
      <c r="A57" s="71" t="s">
        <v>254</v>
      </c>
      <c r="B57" s="72"/>
      <c r="C57" s="42">
        <f t="shared" si="5"/>
        <v>5</v>
      </c>
      <c r="D57" s="59">
        <f>SUM(D58:D59)</f>
        <v>5</v>
      </c>
      <c r="E57" s="59">
        <f>SUM(E58:E59)</f>
        <v>0</v>
      </c>
      <c r="F57" s="59">
        <f>SUM(F58:F59)</f>
        <v>0</v>
      </c>
      <c r="G57" s="43">
        <f t="shared" si="2"/>
        <v>5</v>
      </c>
      <c r="H57" s="59">
        <f>SUM(H58:H59)</f>
        <v>5</v>
      </c>
      <c r="I57" s="59">
        <f>SUM(I58:I59)</f>
        <v>0</v>
      </c>
      <c r="J57" s="59">
        <f>SUM(J58:J59)</f>
        <v>0</v>
      </c>
      <c r="K57" s="68">
        <f t="shared" si="8"/>
        <v>42</v>
      </c>
      <c r="L57" s="59">
        <f>SUM(L58:L59)</f>
        <v>0</v>
      </c>
      <c r="M57" s="68">
        <f t="shared" si="11"/>
        <v>42</v>
      </c>
      <c r="N57" s="59">
        <f>SUM(N58:N59)</f>
        <v>35</v>
      </c>
      <c r="O57" s="59">
        <v>0</v>
      </c>
      <c r="P57" s="68">
        <f t="shared" si="9"/>
        <v>7</v>
      </c>
      <c r="Q57" s="59">
        <f>SUM(Q58:Q59)</f>
        <v>5</v>
      </c>
      <c r="R57" s="59">
        <f aca="true" t="shared" si="19" ref="R57:W57">SUM(R58:R59)</f>
        <v>0</v>
      </c>
      <c r="S57" s="59">
        <f t="shared" si="19"/>
        <v>0</v>
      </c>
      <c r="T57" s="59">
        <f t="shared" si="19"/>
        <v>0</v>
      </c>
      <c r="U57" s="59">
        <f t="shared" si="19"/>
        <v>0</v>
      </c>
      <c r="V57" s="59">
        <f t="shared" si="19"/>
        <v>0</v>
      </c>
      <c r="W57" s="59">
        <f t="shared" si="19"/>
        <v>2</v>
      </c>
      <c r="X57" s="68">
        <f t="shared" si="10"/>
        <v>0</v>
      </c>
      <c r="Y57" s="59">
        <f>SUM(Y58:Y59)</f>
        <v>0</v>
      </c>
      <c r="Z57" s="59">
        <f>SUM(Z58:Z59)</f>
        <v>0</v>
      </c>
      <c r="AA57" s="69" t="s">
        <v>254</v>
      </c>
      <c r="AB57" s="75"/>
      <c r="AC57" s="61"/>
    </row>
    <row r="58" spans="1:27" ht="15.75" customHeight="1">
      <c r="A58" s="77"/>
      <c r="B58" s="78" t="s">
        <v>135</v>
      </c>
      <c r="C58" s="47">
        <f t="shared" si="5"/>
        <v>2</v>
      </c>
      <c r="D58" s="63">
        <f>F58+H58+J58</f>
        <v>2</v>
      </c>
      <c r="E58" s="63">
        <f>I58</f>
        <v>0</v>
      </c>
      <c r="F58" s="48">
        <v>0</v>
      </c>
      <c r="G58" s="48">
        <f t="shared" si="2"/>
        <v>2</v>
      </c>
      <c r="H58" s="63">
        <v>2</v>
      </c>
      <c r="I58" s="63">
        <v>0</v>
      </c>
      <c r="J58" s="63">
        <v>0</v>
      </c>
      <c r="K58" s="63">
        <f t="shared" si="8"/>
        <v>16</v>
      </c>
      <c r="L58" s="63">
        <v>0</v>
      </c>
      <c r="M58" s="63">
        <f t="shared" si="11"/>
        <v>16</v>
      </c>
      <c r="N58" s="63">
        <v>13</v>
      </c>
      <c r="O58" s="63">
        <v>0</v>
      </c>
      <c r="P58" s="63">
        <f t="shared" si="9"/>
        <v>3</v>
      </c>
      <c r="Q58" s="63">
        <v>2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1</v>
      </c>
      <c r="X58" s="63">
        <f t="shared" si="10"/>
        <v>0</v>
      </c>
      <c r="Y58" s="63">
        <v>0</v>
      </c>
      <c r="Z58" s="63">
        <v>0</v>
      </c>
      <c r="AA58" s="65" t="s">
        <v>135</v>
      </c>
    </row>
    <row r="59" spans="1:27" ht="15.75" customHeight="1">
      <c r="A59" s="77"/>
      <c r="B59" s="78" t="s">
        <v>231</v>
      </c>
      <c r="C59" s="47">
        <f t="shared" si="5"/>
        <v>3</v>
      </c>
      <c r="D59" s="63">
        <f>F59+H59+J59</f>
        <v>3</v>
      </c>
      <c r="E59" s="63">
        <f>I59</f>
        <v>0</v>
      </c>
      <c r="F59" s="48">
        <v>0</v>
      </c>
      <c r="G59" s="48">
        <f t="shared" si="2"/>
        <v>3</v>
      </c>
      <c r="H59" s="63">
        <v>3</v>
      </c>
      <c r="I59" s="63">
        <v>0</v>
      </c>
      <c r="J59" s="63">
        <v>0</v>
      </c>
      <c r="K59" s="63">
        <f t="shared" si="8"/>
        <v>26</v>
      </c>
      <c r="L59" s="63">
        <v>0</v>
      </c>
      <c r="M59" s="63">
        <f t="shared" si="11"/>
        <v>26</v>
      </c>
      <c r="N59" s="63">
        <v>22</v>
      </c>
      <c r="O59" s="63">
        <v>0</v>
      </c>
      <c r="P59" s="63">
        <f t="shared" si="9"/>
        <v>4</v>
      </c>
      <c r="Q59" s="63">
        <v>3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1</v>
      </c>
      <c r="X59" s="63">
        <f t="shared" si="10"/>
        <v>0</v>
      </c>
      <c r="Y59" s="63">
        <v>0</v>
      </c>
      <c r="Z59" s="63">
        <v>0</v>
      </c>
      <c r="AA59" s="65" t="s">
        <v>231</v>
      </c>
    </row>
    <row r="60" spans="1:29" s="56" customFormat="1" ht="15.75" customHeight="1">
      <c r="A60" s="71" t="s">
        <v>255</v>
      </c>
      <c r="B60" s="72"/>
      <c r="C60" s="42">
        <f>SUM(D60:E60)</f>
        <v>3</v>
      </c>
      <c r="D60" s="59">
        <f>SUM(D61)</f>
        <v>3</v>
      </c>
      <c r="E60" s="59">
        <f>SUM(E61)</f>
        <v>0</v>
      </c>
      <c r="F60" s="59">
        <f>SUM(F61)</f>
        <v>0</v>
      </c>
      <c r="G60" s="43">
        <f t="shared" si="2"/>
        <v>3</v>
      </c>
      <c r="H60" s="59">
        <f>SUM(H61)</f>
        <v>3</v>
      </c>
      <c r="I60" s="59">
        <f>SUM(I61)</f>
        <v>0</v>
      </c>
      <c r="J60" s="59">
        <f>SUM(J61)</f>
        <v>0</v>
      </c>
      <c r="K60" s="68">
        <f t="shared" si="8"/>
        <v>15</v>
      </c>
      <c r="L60" s="59">
        <f>SUM(L61)</f>
        <v>0</v>
      </c>
      <c r="M60" s="68">
        <f t="shared" si="11"/>
        <v>15</v>
      </c>
      <c r="N60" s="59">
        <f>SUM(N61)</f>
        <v>14</v>
      </c>
      <c r="O60" s="59">
        <v>0</v>
      </c>
      <c r="P60" s="68">
        <f t="shared" si="9"/>
        <v>1</v>
      </c>
      <c r="Q60" s="59">
        <f>SUM(Q61)</f>
        <v>1</v>
      </c>
      <c r="R60" s="59">
        <f aca="true" t="shared" si="20" ref="R60:W60">SUM(R61)</f>
        <v>0</v>
      </c>
      <c r="S60" s="59">
        <f t="shared" si="20"/>
        <v>0</v>
      </c>
      <c r="T60" s="59">
        <f t="shared" si="20"/>
        <v>0</v>
      </c>
      <c r="U60" s="59">
        <f t="shared" si="20"/>
        <v>0</v>
      </c>
      <c r="V60" s="59">
        <f t="shared" si="20"/>
        <v>0</v>
      </c>
      <c r="W60" s="59">
        <f t="shared" si="20"/>
        <v>0</v>
      </c>
      <c r="X60" s="68">
        <f t="shared" si="10"/>
        <v>0</v>
      </c>
      <c r="Y60" s="59">
        <f>SUM(Y61)</f>
        <v>0</v>
      </c>
      <c r="Z60" s="59">
        <f>SUM(Z61)</f>
        <v>0</v>
      </c>
      <c r="AA60" s="69" t="s">
        <v>255</v>
      </c>
      <c r="AB60" s="75"/>
      <c r="AC60" s="61"/>
    </row>
    <row r="61" spans="1:27" ht="15.75" customHeight="1">
      <c r="A61" s="77"/>
      <c r="B61" s="78" t="s">
        <v>136</v>
      </c>
      <c r="C61" s="47">
        <f>D61+E61</f>
        <v>3</v>
      </c>
      <c r="D61" s="63">
        <f>F61+H61+J61</f>
        <v>3</v>
      </c>
      <c r="E61" s="63">
        <f>I61</f>
        <v>0</v>
      </c>
      <c r="F61" s="48">
        <v>0</v>
      </c>
      <c r="G61" s="48">
        <f t="shared" si="2"/>
        <v>3</v>
      </c>
      <c r="H61" s="63">
        <v>3</v>
      </c>
      <c r="I61" s="63">
        <v>0</v>
      </c>
      <c r="J61" s="63">
        <v>0</v>
      </c>
      <c r="K61" s="63">
        <f t="shared" si="8"/>
        <v>15</v>
      </c>
      <c r="L61" s="63">
        <v>0</v>
      </c>
      <c r="M61" s="63">
        <f t="shared" si="11"/>
        <v>15</v>
      </c>
      <c r="N61" s="63">
        <v>14</v>
      </c>
      <c r="O61" s="63">
        <v>0</v>
      </c>
      <c r="P61" s="63">
        <f t="shared" si="9"/>
        <v>1</v>
      </c>
      <c r="Q61" s="63">
        <v>1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f t="shared" si="10"/>
        <v>0</v>
      </c>
      <c r="Y61" s="63">
        <v>0</v>
      </c>
      <c r="Z61" s="63">
        <v>0</v>
      </c>
      <c r="AA61" s="65" t="s">
        <v>136</v>
      </c>
    </row>
    <row r="62" spans="1:28" s="61" customFormat="1" ht="15.75" customHeight="1">
      <c r="A62" s="71" t="s">
        <v>256</v>
      </c>
      <c r="B62" s="72"/>
      <c r="C62" s="42">
        <f>D62+E62</f>
        <v>7</v>
      </c>
      <c r="D62" s="59">
        <f>SUM(D63:D64)</f>
        <v>7</v>
      </c>
      <c r="E62" s="59">
        <f>SUM(E63:E64)</f>
        <v>0</v>
      </c>
      <c r="F62" s="59">
        <f>SUM(F63:F64)</f>
        <v>0</v>
      </c>
      <c r="G62" s="43">
        <f t="shared" si="2"/>
        <v>7</v>
      </c>
      <c r="H62" s="59">
        <f>SUM(H63:H64)</f>
        <v>7</v>
      </c>
      <c r="I62" s="59">
        <f>SUM(I63:I64)</f>
        <v>0</v>
      </c>
      <c r="J62" s="59">
        <f>SUM(J63:J64)</f>
        <v>0</v>
      </c>
      <c r="K62" s="68">
        <f t="shared" si="8"/>
        <v>41</v>
      </c>
      <c r="L62" s="59">
        <f>SUM(L63:L64)</f>
        <v>0</v>
      </c>
      <c r="M62" s="68">
        <f t="shared" si="11"/>
        <v>41</v>
      </c>
      <c r="N62" s="59">
        <f>SUM(N63:N64)</f>
        <v>34</v>
      </c>
      <c r="O62" s="59">
        <v>0</v>
      </c>
      <c r="P62" s="68">
        <f t="shared" si="9"/>
        <v>7</v>
      </c>
      <c r="Q62" s="59">
        <f>SUM(Q63:Q64)</f>
        <v>5</v>
      </c>
      <c r="R62" s="59">
        <f aca="true" t="shared" si="21" ref="R62:W62">SUM(R63:R64)</f>
        <v>1</v>
      </c>
      <c r="S62" s="59">
        <f t="shared" si="21"/>
        <v>0</v>
      </c>
      <c r="T62" s="59">
        <f t="shared" si="21"/>
        <v>0</v>
      </c>
      <c r="U62" s="59">
        <f t="shared" si="21"/>
        <v>0</v>
      </c>
      <c r="V62" s="59">
        <f t="shared" si="21"/>
        <v>0</v>
      </c>
      <c r="W62" s="59">
        <f t="shared" si="21"/>
        <v>1</v>
      </c>
      <c r="X62" s="68">
        <f t="shared" si="10"/>
        <v>0</v>
      </c>
      <c r="Y62" s="59">
        <f>SUM(Y63:Y64)</f>
        <v>0</v>
      </c>
      <c r="Z62" s="59">
        <f>SUM(Z63:Z64)</f>
        <v>0</v>
      </c>
      <c r="AA62" s="69" t="s">
        <v>256</v>
      </c>
      <c r="AB62" s="75"/>
    </row>
    <row r="63" spans="1:27" ht="15.75" customHeight="1">
      <c r="A63" s="77"/>
      <c r="B63" s="78" t="s">
        <v>232</v>
      </c>
      <c r="C63" s="47">
        <f>D63+E63</f>
        <v>3</v>
      </c>
      <c r="D63" s="63">
        <f>F63+H63+J63</f>
        <v>3</v>
      </c>
      <c r="E63" s="63">
        <f>I63</f>
        <v>0</v>
      </c>
      <c r="F63" s="48">
        <v>0</v>
      </c>
      <c r="G63" s="48">
        <f t="shared" si="2"/>
        <v>3</v>
      </c>
      <c r="H63" s="63">
        <v>3</v>
      </c>
      <c r="I63" s="63">
        <v>0</v>
      </c>
      <c r="J63" s="63">
        <v>0</v>
      </c>
      <c r="K63" s="63">
        <f t="shared" si="8"/>
        <v>15</v>
      </c>
      <c r="L63" s="63">
        <v>0</v>
      </c>
      <c r="M63" s="63">
        <f t="shared" si="11"/>
        <v>15</v>
      </c>
      <c r="N63" s="63">
        <v>14</v>
      </c>
      <c r="O63" s="63">
        <v>0</v>
      </c>
      <c r="P63" s="63">
        <f t="shared" si="9"/>
        <v>1</v>
      </c>
      <c r="Q63" s="63">
        <v>1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f t="shared" si="10"/>
        <v>0</v>
      </c>
      <c r="Y63" s="63">
        <v>0</v>
      </c>
      <c r="Z63" s="63">
        <v>0</v>
      </c>
      <c r="AA63" s="65" t="s">
        <v>232</v>
      </c>
    </row>
    <row r="64" spans="1:27" ht="15.75" customHeight="1">
      <c r="A64" s="77"/>
      <c r="B64" s="78" t="s">
        <v>233</v>
      </c>
      <c r="C64" s="47">
        <f>D64+E64</f>
        <v>4</v>
      </c>
      <c r="D64" s="63">
        <f>F64+H64+J64</f>
        <v>4</v>
      </c>
      <c r="E64" s="63">
        <f>I64</f>
        <v>0</v>
      </c>
      <c r="F64" s="48">
        <v>0</v>
      </c>
      <c r="G64" s="48">
        <f t="shared" si="2"/>
        <v>4</v>
      </c>
      <c r="H64" s="63">
        <v>4</v>
      </c>
      <c r="I64" s="63">
        <v>0</v>
      </c>
      <c r="J64" s="63">
        <v>0</v>
      </c>
      <c r="K64" s="63">
        <f t="shared" si="8"/>
        <v>26</v>
      </c>
      <c r="L64" s="63">
        <v>0</v>
      </c>
      <c r="M64" s="63">
        <f t="shared" si="11"/>
        <v>26</v>
      </c>
      <c r="N64" s="63">
        <v>20</v>
      </c>
      <c r="O64" s="63">
        <v>0</v>
      </c>
      <c r="P64" s="63">
        <f t="shared" si="9"/>
        <v>6</v>
      </c>
      <c r="Q64" s="63">
        <v>4</v>
      </c>
      <c r="R64" s="63">
        <v>1</v>
      </c>
      <c r="S64" s="63">
        <v>0</v>
      </c>
      <c r="T64" s="63">
        <v>0</v>
      </c>
      <c r="U64" s="63">
        <v>0</v>
      </c>
      <c r="V64" s="63">
        <v>0</v>
      </c>
      <c r="W64" s="63">
        <v>1</v>
      </c>
      <c r="X64" s="63">
        <f t="shared" si="10"/>
        <v>0</v>
      </c>
      <c r="Y64" s="63">
        <v>0</v>
      </c>
      <c r="Z64" s="63">
        <v>0</v>
      </c>
      <c r="AA64" s="65" t="s">
        <v>233</v>
      </c>
    </row>
    <row r="65" spans="1:28" ht="15.75" customHeight="1">
      <c r="A65" s="7"/>
      <c r="B65" s="79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80"/>
      <c r="AB65" s="7"/>
    </row>
    <row r="66" spans="2:27" ht="15.75" customHeight="1">
      <c r="B66" s="81"/>
      <c r="C66" s="81" t="s">
        <v>182</v>
      </c>
      <c r="D66" s="81"/>
      <c r="E66" s="81"/>
      <c r="F66" s="81"/>
      <c r="G66" s="81"/>
      <c r="H66" s="3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</row>
    <row r="67" spans="2:27" ht="13.5" customHeight="1" hidden="1">
      <c r="B67" s="13" t="s">
        <v>105</v>
      </c>
      <c r="C67" s="47">
        <f>D67+E67</f>
        <v>1</v>
      </c>
      <c r="D67" s="63">
        <f>F67</f>
        <v>1</v>
      </c>
      <c r="E67" s="63" t="s">
        <v>285</v>
      </c>
      <c r="F67" s="48">
        <v>1</v>
      </c>
      <c r="G67" s="63" t="s">
        <v>286</v>
      </c>
      <c r="H67" s="63" t="s">
        <v>286</v>
      </c>
      <c r="I67" s="63" t="s">
        <v>286</v>
      </c>
      <c r="J67" s="63" t="s">
        <v>286</v>
      </c>
      <c r="K67" s="63">
        <f>L67+M67+X67</f>
        <v>12</v>
      </c>
      <c r="L67" s="63">
        <v>12</v>
      </c>
      <c r="M67" s="63">
        <f>SUM(N67:W67)</f>
        <v>0</v>
      </c>
      <c r="N67" s="63" t="s">
        <v>286</v>
      </c>
      <c r="O67" s="63" t="s">
        <v>286</v>
      </c>
      <c r="P67" s="63" t="s">
        <v>286</v>
      </c>
      <c r="Q67" s="63" t="s">
        <v>286</v>
      </c>
      <c r="R67" s="63" t="s">
        <v>286</v>
      </c>
      <c r="S67" s="63" t="s">
        <v>286</v>
      </c>
      <c r="T67" s="63" t="s">
        <v>286</v>
      </c>
      <c r="U67" s="63" t="s">
        <v>286</v>
      </c>
      <c r="V67" s="63" t="s">
        <v>286</v>
      </c>
      <c r="W67" s="63" t="s">
        <v>286</v>
      </c>
      <c r="X67" s="63">
        <f>SUM(Y67:Z67)</f>
        <v>0</v>
      </c>
      <c r="Y67" s="63" t="s">
        <v>286</v>
      </c>
      <c r="Z67" s="63" t="s">
        <v>286</v>
      </c>
      <c r="AA67" s="81"/>
    </row>
    <row r="68" spans="2:27" ht="13.5" customHeight="1" hidden="1">
      <c r="B68" s="13" t="s">
        <v>107</v>
      </c>
      <c r="C68" s="47">
        <f>D68+E68</f>
        <v>222</v>
      </c>
      <c r="D68" s="63">
        <f>H68</f>
        <v>219</v>
      </c>
      <c r="E68" s="63">
        <f>I68</f>
        <v>3</v>
      </c>
      <c r="F68" s="48" t="s">
        <v>286</v>
      </c>
      <c r="G68" s="63">
        <f>SUM(H68:I68)</f>
        <v>222</v>
      </c>
      <c r="H68" s="63">
        <v>219</v>
      </c>
      <c r="I68" s="63">
        <v>3</v>
      </c>
      <c r="J68" s="63" t="s">
        <v>286</v>
      </c>
      <c r="K68" s="63">
        <f>L68+M68+X68</f>
        <v>2322</v>
      </c>
      <c r="L68" s="63" t="s">
        <v>286</v>
      </c>
      <c r="M68" s="63">
        <f>SUM(N68:P68)</f>
        <v>2322</v>
      </c>
      <c r="N68" s="63">
        <v>1988</v>
      </c>
      <c r="O68" s="63">
        <v>1</v>
      </c>
      <c r="P68" s="63">
        <f>SUM(Q68:W68)</f>
        <v>333</v>
      </c>
      <c r="Q68" s="63">
        <v>174</v>
      </c>
      <c r="R68" s="63">
        <v>22</v>
      </c>
      <c r="S68" s="63">
        <v>20</v>
      </c>
      <c r="T68" s="63">
        <v>1</v>
      </c>
      <c r="U68" s="63">
        <v>5</v>
      </c>
      <c r="V68" s="63">
        <v>1</v>
      </c>
      <c r="W68" s="63">
        <v>110</v>
      </c>
      <c r="X68" s="63">
        <f>SUM(Y68:Z68)</f>
        <v>0</v>
      </c>
      <c r="Y68" s="63" t="s">
        <v>286</v>
      </c>
      <c r="Z68" s="63" t="s">
        <v>286</v>
      </c>
      <c r="AA68" s="81"/>
    </row>
    <row r="69" spans="2:27" ht="13.5" customHeight="1" hidden="1">
      <c r="B69" s="13" t="s">
        <v>108</v>
      </c>
      <c r="C69" s="47">
        <f>D69+E69</f>
        <v>6</v>
      </c>
      <c r="D69" s="63">
        <f>J69</f>
        <v>6</v>
      </c>
      <c r="E69" s="63" t="s">
        <v>285</v>
      </c>
      <c r="F69" s="48" t="s">
        <v>286</v>
      </c>
      <c r="G69" s="63" t="s">
        <v>286</v>
      </c>
      <c r="H69" s="63" t="s">
        <v>286</v>
      </c>
      <c r="I69" s="63" t="s">
        <v>286</v>
      </c>
      <c r="J69" s="63">
        <v>6</v>
      </c>
      <c r="K69" s="63">
        <f>L69+M69+X69</f>
        <v>45</v>
      </c>
      <c r="L69" s="63" t="s">
        <v>286</v>
      </c>
      <c r="M69" s="63">
        <f>SUM(N69:W69)</f>
        <v>0</v>
      </c>
      <c r="N69" s="63" t="s">
        <v>286</v>
      </c>
      <c r="O69" s="63" t="s">
        <v>286</v>
      </c>
      <c r="P69" s="63" t="s">
        <v>286</v>
      </c>
      <c r="Q69" s="63" t="s">
        <v>286</v>
      </c>
      <c r="R69" s="63" t="s">
        <v>286</v>
      </c>
      <c r="S69" s="63" t="s">
        <v>286</v>
      </c>
      <c r="T69" s="63" t="s">
        <v>286</v>
      </c>
      <c r="U69" s="63" t="s">
        <v>286</v>
      </c>
      <c r="V69" s="63" t="s">
        <v>286</v>
      </c>
      <c r="W69" s="63" t="s">
        <v>286</v>
      </c>
      <c r="X69" s="63">
        <f>SUM(Y69:Z69)</f>
        <v>45</v>
      </c>
      <c r="Y69" s="63">
        <v>45</v>
      </c>
      <c r="Z69" s="63">
        <v>0</v>
      </c>
      <c r="AA69" s="81"/>
    </row>
    <row r="70" spans="2:27" ht="13.5" customHeight="1" hidden="1">
      <c r="B70" s="81"/>
      <c r="C70" s="84"/>
      <c r="D70" s="84"/>
      <c r="E70" s="84"/>
      <c r="F70" s="84"/>
      <c r="G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1"/>
    </row>
    <row r="71" spans="2:27" ht="13.5" customHeight="1" hidden="1">
      <c r="B71" s="81" t="s">
        <v>287</v>
      </c>
      <c r="C71" s="84"/>
      <c r="D71" s="84"/>
      <c r="E71" s="84"/>
      <c r="F71" s="84"/>
      <c r="G71" s="84"/>
      <c r="I71" s="84"/>
      <c r="J71" s="84"/>
      <c r="K71" s="84"/>
      <c r="L71" s="84"/>
      <c r="M71" s="84"/>
      <c r="N71" s="84" t="s">
        <v>288</v>
      </c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1"/>
    </row>
    <row r="72" spans="2:27" ht="13.5" customHeight="1">
      <c r="B72" s="81"/>
      <c r="C72" s="84"/>
      <c r="D72" s="84"/>
      <c r="E72" s="84"/>
      <c r="F72" s="84"/>
      <c r="G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1"/>
    </row>
    <row r="73" spans="2:27" ht="13.5" customHeight="1">
      <c r="B73" s="81"/>
      <c r="C73" s="84"/>
      <c r="D73" s="84"/>
      <c r="E73" s="84"/>
      <c r="F73" s="84"/>
      <c r="G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1"/>
    </row>
    <row r="74" spans="2:27" ht="13.5" customHeight="1">
      <c r="B74" s="81"/>
      <c r="C74" s="84"/>
      <c r="D74" s="84"/>
      <c r="E74" s="84"/>
      <c r="F74" s="84"/>
      <c r="G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1"/>
    </row>
    <row r="75" spans="2:27" ht="13.5" customHeight="1">
      <c r="B75" s="81"/>
      <c r="C75" s="84"/>
      <c r="D75" s="84"/>
      <c r="E75" s="84"/>
      <c r="F75" s="84"/>
      <c r="G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1"/>
    </row>
    <row r="76" spans="2:27" ht="13.5" customHeight="1">
      <c r="B76" s="81"/>
      <c r="C76" s="84"/>
      <c r="D76" s="84"/>
      <c r="E76" s="84"/>
      <c r="F76" s="84"/>
      <c r="G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1"/>
    </row>
    <row r="77" spans="2:27" ht="13.5" customHeight="1">
      <c r="B77" s="81"/>
      <c r="C77" s="84"/>
      <c r="D77" s="84"/>
      <c r="E77" s="84"/>
      <c r="F77" s="84"/>
      <c r="G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1"/>
    </row>
    <row r="78" spans="2:27" ht="13.5" customHeight="1">
      <c r="B78" s="81"/>
      <c r="C78" s="84"/>
      <c r="D78" s="84"/>
      <c r="E78" s="84"/>
      <c r="F78" s="84"/>
      <c r="G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1"/>
    </row>
    <row r="79" spans="2:27" ht="13.5" customHeight="1">
      <c r="B79" s="81"/>
      <c r="C79" s="84"/>
      <c r="D79" s="84"/>
      <c r="E79" s="84"/>
      <c r="F79" s="84"/>
      <c r="G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1"/>
    </row>
    <row r="80" spans="2:27" ht="13.5" customHeight="1">
      <c r="B80" s="81"/>
      <c r="C80" s="84"/>
      <c r="D80" s="84"/>
      <c r="E80" s="84"/>
      <c r="F80" s="84"/>
      <c r="G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1"/>
    </row>
    <row r="81" ht="13.5" customHeight="1">
      <c r="B81" s="3"/>
    </row>
  </sheetData>
  <mergeCells count="36">
    <mergeCell ref="AA42:AB42"/>
    <mergeCell ref="AA45:AB45"/>
    <mergeCell ref="AA49:AB49"/>
    <mergeCell ref="AA13:AB13"/>
    <mergeCell ref="AA32:AB32"/>
    <mergeCell ref="AA35:AB35"/>
    <mergeCell ref="AA40:AB40"/>
    <mergeCell ref="AA54:AB54"/>
    <mergeCell ref="AA57:AB57"/>
    <mergeCell ref="AA60:AB60"/>
    <mergeCell ref="AA62:AB62"/>
    <mergeCell ref="A1:N1"/>
    <mergeCell ref="M6:M7"/>
    <mergeCell ref="A32:B32"/>
    <mergeCell ref="A13:B13"/>
    <mergeCell ref="G6:I6"/>
    <mergeCell ref="C6:E6"/>
    <mergeCell ref="N6:N7"/>
    <mergeCell ref="C4:J5"/>
    <mergeCell ref="M5:W5"/>
    <mergeCell ref="P6:W6"/>
    <mergeCell ref="A49:B49"/>
    <mergeCell ref="A57:B57"/>
    <mergeCell ref="A35:B35"/>
    <mergeCell ref="A54:B54"/>
    <mergeCell ref="A40:B40"/>
    <mergeCell ref="A60:B60"/>
    <mergeCell ref="A62:B62"/>
    <mergeCell ref="K4:Z4"/>
    <mergeCell ref="K5:K7"/>
    <mergeCell ref="Y6:Y7"/>
    <mergeCell ref="L5:L6"/>
    <mergeCell ref="X5:Z5"/>
    <mergeCell ref="X6:X7"/>
    <mergeCell ref="A42:B42"/>
    <mergeCell ref="A45:B45"/>
  </mergeCells>
  <printOptions horizontalCentered="1"/>
  <pageMargins left="0.5905511811023623" right="0.5905511811023623" top="0.86" bottom="0.3937007874015748" header="0.86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N1">
      <selection activeCell="D37" sqref="A37:IV37"/>
    </sheetView>
  </sheetViews>
  <sheetFormatPr defaultColWidth="12.75" defaultRowHeight="19.5" customHeight="1"/>
  <cols>
    <col min="1" max="1" width="11.75" style="86" customWidth="1"/>
    <col min="2" max="7" width="8.58203125" style="86" customWidth="1"/>
    <col min="8" max="8" width="11.75" style="86" customWidth="1"/>
    <col min="9" max="14" width="8.58203125" style="86" customWidth="1"/>
    <col min="15" max="16384" width="13.75" style="86" customWidth="1"/>
  </cols>
  <sheetData>
    <row r="1" spans="1:14" ht="19.5" customHeight="1">
      <c r="A1" s="85" t="s">
        <v>291</v>
      </c>
      <c r="B1" s="85"/>
      <c r="C1" s="85"/>
      <c r="D1" s="85"/>
      <c r="E1" s="85"/>
      <c r="F1" s="85"/>
      <c r="G1" s="85"/>
      <c r="H1" s="85" t="s">
        <v>201</v>
      </c>
      <c r="I1" s="85"/>
      <c r="J1" s="85"/>
      <c r="K1" s="85"/>
      <c r="L1" s="85"/>
      <c r="M1" s="85"/>
      <c r="N1" s="85"/>
    </row>
    <row r="2" spans="1:14" ht="19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9.5" customHeight="1">
      <c r="A3" s="6" t="s">
        <v>178</v>
      </c>
      <c r="B3" s="88"/>
      <c r="C3" s="88"/>
      <c r="D3" s="88"/>
      <c r="E3" s="88"/>
      <c r="F3" s="89"/>
      <c r="G3" s="90" t="s">
        <v>45</v>
      </c>
      <c r="H3" s="6" t="s">
        <v>178</v>
      </c>
      <c r="I3" s="88"/>
      <c r="J3" s="88"/>
      <c r="K3" s="88"/>
      <c r="L3" s="88"/>
      <c r="M3" s="89"/>
      <c r="N3" s="90" t="s">
        <v>45</v>
      </c>
    </row>
    <row r="4" spans="1:14" ht="24" customHeight="1">
      <c r="A4" s="91"/>
      <c r="B4" s="92"/>
      <c r="C4" s="92"/>
      <c r="D4" s="93" t="s">
        <v>46</v>
      </c>
      <c r="E4" s="94" t="s">
        <v>49</v>
      </c>
      <c r="F4" s="95"/>
      <c r="G4" s="93" t="s">
        <v>48</v>
      </c>
      <c r="H4" s="91"/>
      <c r="I4" s="92"/>
      <c r="J4" s="92"/>
      <c r="K4" s="93" t="s">
        <v>46</v>
      </c>
      <c r="L4" s="94" t="s">
        <v>47</v>
      </c>
      <c r="M4" s="95"/>
      <c r="N4" s="93" t="s">
        <v>48</v>
      </c>
    </row>
    <row r="5" spans="1:14" ht="19.5" customHeight="1">
      <c r="A5" s="96" t="s">
        <v>7</v>
      </c>
      <c r="B5" s="93" t="s">
        <v>257</v>
      </c>
      <c r="C5" s="93" t="s">
        <v>300</v>
      </c>
      <c r="D5" s="93" t="s">
        <v>51</v>
      </c>
      <c r="E5" s="93" t="s">
        <v>51</v>
      </c>
      <c r="F5" s="93" t="s">
        <v>52</v>
      </c>
      <c r="G5" s="93" t="s">
        <v>51</v>
      </c>
      <c r="H5" s="96" t="s">
        <v>50</v>
      </c>
      <c r="I5" s="93" t="s">
        <v>257</v>
      </c>
      <c r="J5" s="93" t="s">
        <v>300</v>
      </c>
      <c r="K5" s="93" t="s">
        <v>51</v>
      </c>
      <c r="L5" s="93" t="s">
        <v>51</v>
      </c>
      <c r="M5" s="93" t="s">
        <v>52</v>
      </c>
      <c r="N5" s="93" t="s">
        <v>51</v>
      </c>
    </row>
    <row r="6" spans="1:14" s="99" customFormat="1" ht="19.5" customHeight="1">
      <c r="A6" s="97"/>
      <c r="B6" s="98"/>
      <c r="C6" s="97"/>
      <c r="D6" s="97"/>
      <c r="E6" s="97"/>
      <c r="F6" s="97"/>
      <c r="G6" s="97"/>
      <c r="H6" s="97"/>
      <c r="I6" s="98"/>
      <c r="J6" s="97"/>
      <c r="K6" s="97"/>
      <c r="L6" s="97"/>
      <c r="M6" s="97"/>
      <c r="N6" s="97"/>
    </row>
    <row r="7" spans="1:14" s="99" customFormat="1" ht="19.5" customHeight="1">
      <c r="A7" s="100" t="s">
        <v>4</v>
      </c>
      <c r="B7" s="111">
        <v>233</v>
      </c>
      <c r="C7" s="101">
        <f>SUM(D7:G7)</f>
        <v>229</v>
      </c>
      <c r="D7" s="101">
        <f>SUM(D9:D35)</f>
        <v>1</v>
      </c>
      <c r="E7" s="101">
        <f>SUM(E9:E35)</f>
        <v>219</v>
      </c>
      <c r="F7" s="101">
        <f>SUM(F9:F35)</f>
        <v>3</v>
      </c>
      <c r="G7" s="101">
        <f>SUM(G9:G35)</f>
        <v>6</v>
      </c>
      <c r="H7" s="100" t="s">
        <v>4</v>
      </c>
      <c r="I7" s="111">
        <v>233</v>
      </c>
      <c r="J7" s="101">
        <f>SUM(K7:N7)</f>
        <v>229</v>
      </c>
      <c r="K7" s="101">
        <f>SUM(K9:K35)</f>
        <v>1</v>
      </c>
      <c r="L7" s="101">
        <f>SUM(L9:L35)</f>
        <v>219</v>
      </c>
      <c r="M7" s="101">
        <f>SUM(M9:M35)</f>
        <v>3</v>
      </c>
      <c r="N7" s="101">
        <f>SUM(N9:N35)</f>
        <v>6</v>
      </c>
    </row>
    <row r="8" spans="1:14" s="99" customFormat="1" ht="19.5" customHeight="1">
      <c r="A8" s="97"/>
      <c r="B8" s="112"/>
      <c r="C8" s="102"/>
      <c r="D8" s="113"/>
      <c r="E8" s="113"/>
      <c r="F8" s="113"/>
      <c r="G8" s="113"/>
      <c r="H8" s="97"/>
      <c r="I8" s="112"/>
      <c r="J8" s="102"/>
      <c r="K8" s="113"/>
      <c r="L8" s="113"/>
      <c r="M8" s="113"/>
      <c r="N8" s="113"/>
    </row>
    <row r="9" spans="1:14" s="99" customFormat="1" ht="19.5" customHeight="1">
      <c r="A9" s="103" t="s">
        <v>54</v>
      </c>
      <c r="B9" s="111">
        <v>1</v>
      </c>
      <c r="C9" s="101">
        <f aca="true" t="shared" si="0" ref="C9:C35">SUM(D9:G9)</f>
        <v>1</v>
      </c>
      <c r="D9" s="113" t="s">
        <v>42</v>
      </c>
      <c r="E9" s="113">
        <v>0</v>
      </c>
      <c r="F9" s="113">
        <v>0</v>
      </c>
      <c r="G9" s="113">
        <v>1</v>
      </c>
      <c r="H9" s="103" t="s">
        <v>53</v>
      </c>
      <c r="I9" s="111">
        <v>2</v>
      </c>
      <c r="J9" s="101">
        <f aca="true" t="shared" si="1" ref="J9:J35">SUM(K9:N9)</f>
        <v>1</v>
      </c>
      <c r="K9" s="113">
        <v>0</v>
      </c>
      <c r="L9" s="113">
        <v>0</v>
      </c>
      <c r="M9" s="113">
        <v>0</v>
      </c>
      <c r="N9" s="113">
        <v>1</v>
      </c>
    </row>
    <row r="10" spans="1:14" s="99" customFormat="1" ht="19.5" customHeight="1">
      <c r="A10" s="103" t="s">
        <v>56</v>
      </c>
      <c r="B10" s="111">
        <v>52</v>
      </c>
      <c r="C10" s="101">
        <f t="shared" si="0"/>
        <v>44</v>
      </c>
      <c r="D10" s="113" t="s">
        <v>42</v>
      </c>
      <c r="E10" s="113">
        <v>40</v>
      </c>
      <c r="F10" s="113">
        <v>3</v>
      </c>
      <c r="G10" s="113">
        <v>1</v>
      </c>
      <c r="H10" s="103" t="s">
        <v>55</v>
      </c>
      <c r="I10" s="111">
        <v>18</v>
      </c>
      <c r="J10" s="101">
        <f t="shared" si="1"/>
        <v>16</v>
      </c>
      <c r="K10" s="113">
        <v>0</v>
      </c>
      <c r="L10" s="113">
        <v>13</v>
      </c>
      <c r="M10" s="113">
        <v>3</v>
      </c>
      <c r="N10" s="113">
        <v>0</v>
      </c>
    </row>
    <row r="11" spans="1:14" s="99" customFormat="1" ht="19.5" customHeight="1">
      <c r="A11" s="103" t="s">
        <v>58</v>
      </c>
      <c r="B11" s="111">
        <v>12</v>
      </c>
      <c r="C11" s="101">
        <f t="shared" si="0"/>
        <v>17</v>
      </c>
      <c r="D11" s="113" t="s">
        <v>42</v>
      </c>
      <c r="E11" s="113">
        <v>16</v>
      </c>
      <c r="F11" s="113">
        <v>0</v>
      </c>
      <c r="G11" s="113">
        <v>1</v>
      </c>
      <c r="H11" s="103" t="s">
        <v>57</v>
      </c>
      <c r="I11" s="111">
        <v>21</v>
      </c>
      <c r="J11" s="101">
        <f t="shared" si="1"/>
        <v>22</v>
      </c>
      <c r="K11" s="113">
        <v>0</v>
      </c>
      <c r="L11" s="113">
        <v>21</v>
      </c>
      <c r="M11" s="113">
        <v>0</v>
      </c>
      <c r="N11" s="113">
        <v>1</v>
      </c>
    </row>
    <row r="12" spans="1:14" s="99" customFormat="1" ht="19.5" customHeight="1">
      <c r="A12" s="103" t="s">
        <v>60</v>
      </c>
      <c r="B12" s="111">
        <v>18</v>
      </c>
      <c r="C12" s="101">
        <f t="shared" si="0"/>
        <v>12</v>
      </c>
      <c r="D12" s="113" t="s">
        <v>42</v>
      </c>
      <c r="E12" s="113">
        <v>12</v>
      </c>
      <c r="F12" s="113" t="s">
        <v>42</v>
      </c>
      <c r="G12" s="113">
        <v>0</v>
      </c>
      <c r="H12" s="103" t="s">
        <v>59</v>
      </c>
      <c r="I12" s="111">
        <v>15</v>
      </c>
      <c r="J12" s="101">
        <f t="shared" si="1"/>
        <v>18</v>
      </c>
      <c r="K12" s="113">
        <v>0</v>
      </c>
      <c r="L12" s="113">
        <v>17</v>
      </c>
      <c r="M12" s="113">
        <v>0</v>
      </c>
      <c r="N12" s="113">
        <v>1</v>
      </c>
    </row>
    <row r="13" spans="1:14" s="99" customFormat="1" ht="19.5" customHeight="1">
      <c r="A13" s="103" t="s">
        <v>62</v>
      </c>
      <c r="B13" s="111">
        <v>14</v>
      </c>
      <c r="C13" s="101">
        <f t="shared" si="0"/>
        <v>19</v>
      </c>
      <c r="D13" s="113" t="s">
        <v>42</v>
      </c>
      <c r="E13" s="113">
        <v>19</v>
      </c>
      <c r="F13" s="113" t="s">
        <v>42</v>
      </c>
      <c r="G13" s="113">
        <v>0</v>
      </c>
      <c r="H13" s="103" t="s">
        <v>61</v>
      </c>
      <c r="I13" s="111">
        <v>23</v>
      </c>
      <c r="J13" s="101">
        <f t="shared" si="1"/>
        <v>19</v>
      </c>
      <c r="K13" s="113">
        <v>0</v>
      </c>
      <c r="L13" s="113">
        <v>19</v>
      </c>
      <c r="M13" s="113">
        <v>0</v>
      </c>
      <c r="N13" s="113">
        <v>0</v>
      </c>
    </row>
    <row r="14" spans="1:14" s="99" customFormat="1" ht="19.5" customHeight="1">
      <c r="A14" s="103" t="s">
        <v>64</v>
      </c>
      <c r="B14" s="111">
        <v>13</v>
      </c>
      <c r="C14" s="101">
        <f t="shared" si="0"/>
        <v>13</v>
      </c>
      <c r="D14" s="113" t="s">
        <v>42</v>
      </c>
      <c r="E14" s="113">
        <v>12</v>
      </c>
      <c r="F14" s="113" t="s">
        <v>42</v>
      </c>
      <c r="G14" s="113">
        <v>1</v>
      </c>
      <c r="H14" s="103" t="s">
        <v>63</v>
      </c>
      <c r="I14" s="111">
        <v>26</v>
      </c>
      <c r="J14" s="101">
        <f t="shared" si="1"/>
        <v>29</v>
      </c>
      <c r="K14" s="113">
        <v>0</v>
      </c>
      <c r="L14" s="113">
        <v>29</v>
      </c>
      <c r="M14" s="113">
        <v>0</v>
      </c>
      <c r="N14" s="113">
        <v>0</v>
      </c>
    </row>
    <row r="15" spans="1:14" s="99" customFormat="1" ht="19.5" customHeight="1">
      <c r="A15" s="103" t="s">
        <v>66</v>
      </c>
      <c r="B15" s="111">
        <v>17</v>
      </c>
      <c r="C15" s="101">
        <f t="shared" si="0"/>
        <v>15</v>
      </c>
      <c r="D15" s="113" t="s">
        <v>42</v>
      </c>
      <c r="E15" s="113">
        <v>15</v>
      </c>
      <c r="F15" s="113" t="s">
        <v>42</v>
      </c>
      <c r="G15" s="113">
        <v>0</v>
      </c>
      <c r="H15" s="103" t="s">
        <v>65</v>
      </c>
      <c r="I15" s="111">
        <v>18</v>
      </c>
      <c r="J15" s="101">
        <f t="shared" si="1"/>
        <v>15</v>
      </c>
      <c r="K15" s="113">
        <v>0</v>
      </c>
      <c r="L15" s="113">
        <v>14</v>
      </c>
      <c r="M15" s="113">
        <v>0</v>
      </c>
      <c r="N15" s="113">
        <v>1</v>
      </c>
    </row>
    <row r="16" spans="1:14" s="99" customFormat="1" ht="20.25" customHeight="1">
      <c r="A16" s="103" t="s">
        <v>68</v>
      </c>
      <c r="B16" s="111">
        <v>16</v>
      </c>
      <c r="C16" s="101">
        <f t="shared" si="0"/>
        <v>13</v>
      </c>
      <c r="D16" s="113" t="s">
        <v>42</v>
      </c>
      <c r="E16" s="113">
        <v>13</v>
      </c>
      <c r="F16" s="113" t="s">
        <v>42</v>
      </c>
      <c r="G16" s="113">
        <v>0</v>
      </c>
      <c r="H16" s="103" t="s">
        <v>67</v>
      </c>
      <c r="I16" s="111">
        <v>47</v>
      </c>
      <c r="J16" s="101">
        <f t="shared" si="1"/>
        <v>46</v>
      </c>
      <c r="K16" s="113">
        <v>0</v>
      </c>
      <c r="L16" s="113">
        <v>45</v>
      </c>
      <c r="M16" s="113">
        <v>0</v>
      </c>
      <c r="N16" s="113">
        <v>1</v>
      </c>
    </row>
    <row r="17" spans="1:14" s="99" customFormat="1" ht="19.5" customHeight="1">
      <c r="A17" s="103" t="s">
        <v>70</v>
      </c>
      <c r="B17" s="111">
        <v>14</v>
      </c>
      <c r="C17" s="101">
        <f t="shared" si="0"/>
        <v>18</v>
      </c>
      <c r="D17" s="113">
        <v>1</v>
      </c>
      <c r="E17" s="113">
        <v>16</v>
      </c>
      <c r="F17" s="113" t="s">
        <v>42</v>
      </c>
      <c r="G17" s="113">
        <v>1</v>
      </c>
      <c r="H17" s="103" t="s">
        <v>69</v>
      </c>
      <c r="I17" s="111">
        <v>30</v>
      </c>
      <c r="J17" s="101">
        <f t="shared" si="1"/>
        <v>27</v>
      </c>
      <c r="K17" s="113">
        <v>1</v>
      </c>
      <c r="L17" s="113">
        <v>26</v>
      </c>
      <c r="M17" s="113">
        <v>0</v>
      </c>
      <c r="N17" s="113">
        <v>0</v>
      </c>
    </row>
    <row r="18" spans="1:14" s="99" customFormat="1" ht="19.5" customHeight="1">
      <c r="A18" s="103" t="s">
        <v>72</v>
      </c>
      <c r="B18" s="111">
        <v>14</v>
      </c>
      <c r="C18" s="101">
        <f t="shared" si="0"/>
        <v>9</v>
      </c>
      <c r="D18" s="113" t="s">
        <v>42</v>
      </c>
      <c r="E18" s="113">
        <v>9</v>
      </c>
      <c r="F18" s="113" t="s">
        <v>42</v>
      </c>
      <c r="G18" s="113">
        <v>0</v>
      </c>
      <c r="H18" s="103" t="s">
        <v>71</v>
      </c>
      <c r="I18" s="111">
        <v>20</v>
      </c>
      <c r="J18" s="101">
        <f t="shared" si="1"/>
        <v>20</v>
      </c>
      <c r="K18" s="113">
        <v>0</v>
      </c>
      <c r="L18" s="113">
        <v>19</v>
      </c>
      <c r="M18" s="113">
        <v>0</v>
      </c>
      <c r="N18" s="113">
        <v>1</v>
      </c>
    </row>
    <row r="19" spans="1:14" s="99" customFormat="1" ht="19.5" customHeight="1">
      <c r="A19" s="103" t="s">
        <v>74</v>
      </c>
      <c r="B19" s="111">
        <v>13</v>
      </c>
      <c r="C19" s="101">
        <f t="shared" si="0"/>
        <v>19</v>
      </c>
      <c r="D19" s="113" t="s">
        <v>42</v>
      </c>
      <c r="E19" s="113">
        <v>19</v>
      </c>
      <c r="F19" s="113" t="s">
        <v>42</v>
      </c>
      <c r="G19" s="113">
        <v>0</v>
      </c>
      <c r="H19" s="103" t="s">
        <v>73</v>
      </c>
      <c r="I19" s="111">
        <v>8</v>
      </c>
      <c r="J19" s="101">
        <f t="shared" si="1"/>
        <v>11</v>
      </c>
      <c r="K19" s="113">
        <v>0</v>
      </c>
      <c r="L19" s="113">
        <v>11</v>
      </c>
      <c r="M19" s="113">
        <v>0</v>
      </c>
      <c r="N19" s="113">
        <v>0</v>
      </c>
    </row>
    <row r="20" spans="1:14" s="99" customFormat="1" ht="19.5" customHeight="1">
      <c r="A20" s="103" t="s">
        <v>76</v>
      </c>
      <c r="B20" s="111">
        <v>11</v>
      </c>
      <c r="C20" s="101">
        <f t="shared" si="0"/>
        <v>10</v>
      </c>
      <c r="D20" s="113" t="s">
        <v>42</v>
      </c>
      <c r="E20" s="113">
        <v>9</v>
      </c>
      <c r="F20" s="113" t="s">
        <v>42</v>
      </c>
      <c r="G20" s="113">
        <v>1</v>
      </c>
      <c r="H20" s="103" t="s">
        <v>75</v>
      </c>
      <c r="I20" s="111">
        <v>4</v>
      </c>
      <c r="J20" s="101">
        <f t="shared" si="1"/>
        <v>4</v>
      </c>
      <c r="K20" s="113">
        <v>0</v>
      </c>
      <c r="L20" s="113">
        <v>4</v>
      </c>
      <c r="M20" s="113">
        <v>0</v>
      </c>
      <c r="N20" s="113">
        <v>0</v>
      </c>
    </row>
    <row r="21" spans="1:14" s="99" customFormat="1" ht="19.5" customHeight="1">
      <c r="A21" s="103" t="s">
        <v>78</v>
      </c>
      <c r="B21" s="111">
        <v>6</v>
      </c>
      <c r="C21" s="101">
        <f t="shared" si="0"/>
        <v>8</v>
      </c>
      <c r="D21" s="113" t="s">
        <v>42</v>
      </c>
      <c r="E21" s="113">
        <v>8</v>
      </c>
      <c r="F21" s="113" t="s">
        <v>42</v>
      </c>
      <c r="G21" s="113" t="s">
        <v>42</v>
      </c>
      <c r="H21" s="103" t="s">
        <v>77</v>
      </c>
      <c r="I21" s="111">
        <v>1</v>
      </c>
      <c r="J21" s="101">
        <f t="shared" si="1"/>
        <v>1</v>
      </c>
      <c r="K21" s="113">
        <v>0</v>
      </c>
      <c r="L21" s="113">
        <v>1</v>
      </c>
      <c r="M21" s="113">
        <v>0</v>
      </c>
      <c r="N21" s="113">
        <v>0</v>
      </c>
    </row>
    <row r="22" spans="1:14" s="99" customFormat="1" ht="19.5" customHeight="1">
      <c r="A22" s="103" t="s">
        <v>80</v>
      </c>
      <c r="B22" s="111">
        <v>10</v>
      </c>
      <c r="C22" s="101">
        <f t="shared" si="0"/>
        <v>7</v>
      </c>
      <c r="D22" s="113" t="s">
        <v>42</v>
      </c>
      <c r="E22" s="113">
        <v>7</v>
      </c>
      <c r="F22" s="113" t="s">
        <v>42</v>
      </c>
      <c r="G22" s="113" t="s">
        <v>42</v>
      </c>
      <c r="H22" s="103" t="s">
        <v>79</v>
      </c>
      <c r="I22" s="111">
        <v>0</v>
      </c>
      <c r="J22" s="101">
        <f t="shared" si="1"/>
        <v>0</v>
      </c>
      <c r="K22" s="113">
        <v>0</v>
      </c>
      <c r="L22" s="113">
        <v>0</v>
      </c>
      <c r="M22" s="113">
        <v>0</v>
      </c>
      <c r="N22" s="113">
        <v>0</v>
      </c>
    </row>
    <row r="23" spans="1:14" s="99" customFormat="1" ht="19.5" customHeight="1">
      <c r="A23" s="103" t="s">
        <v>82</v>
      </c>
      <c r="B23" s="111">
        <v>6</v>
      </c>
      <c r="C23" s="101">
        <f t="shared" si="0"/>
        <v>5</v>
      </c>
      <c r="D23" s="113" t="s">
        <v>42</v>
      </c>
      <c r="E23" s="113">
        <v>5</v>
      </c>
      <c r="F23" s="113" t="s">
        <v>42</v>
      </c>
      <c r="G23" s="113" t="s">
        <v>42</v>
      </c>
      <c r="H23" s="103" t="s">
        <v>81</v>
      </c>
      <c r="I23" s="111">
        <v>0</v>
      </c>
      <c r="J23" s="101">
        <f t="shared" si="1"/>
        <v>0</v>
      </c>
      <c r="K23" s="113">
        <v>0</v>
      </c>
      <c r="L23" s="113">
        <v>0</v>
      </c>
      <c r="M23" s="113">
        <v>0</v>
      </c>
      <c r="N23" s="113">
        <v>0</v>
      </c>
    </row>
    <row r="24" spans="1:14" s="99" customFormat="1" ht="19.5" customHeight="1">
      <c r="A24" s="103" t="s">
        <v>84</v>
      </c>
      <c r="B24" s="111">
        <v>6</v>
      </c>
      <c r="C24" s="101">
        <f t="shared" si="0"/>
        <v>7</v>
      </c>
      <c r="D24" s="113" t="s">
        <v>42</v>
      </c>
      <c r="E24" s="113">
        <v>7</v>
      </c>
      <c r="F24" s="113" t="s">
        <v>42</v>
      </c>
      <c r="G24" s="113" t="s">
        <v>42</v>
      </c>
      <c r="H24" s="103" t="s">
        <v>83</v>
      </c>
      <c r="I24" s="111">
        <v>0</v>
      </c>
      <c r="J24" s="101">
        <f t="shared" si="1"/>
        <v>0</v>
      </c>
      <c r="K24" s="113">
        <v>0</v>
      </c>
      <c r="L24" s="113">
        <v>0</v>
      </c>
      <c r="M24" s="113">
        <v>0</v>
      </c>
      <c r="N24" s="113">
        <v>0</v>
      </c>
    </row>
    <row r="25" spans="1:14" s="99" customFormat="1" ht="19.5" customHeight="1">
      <c r="A25" s="103" t="s">
        <v>86</v>
      </c>
      <c r="B25" s="111">
        <v>3</v>
      </c>
      <c r="C25" s="101">
        <f t="shared" si="0"/>
        <v>4</v>
      </c>
      <c r="D25" s="113" t="s">
        <v>42</v>
      </c>
      <c r="E25" s="113">
        <v>4</v>
      </c>
      <c r="F25" s="113" t="s">
        <v>42</v>
      </c>
      <c r="G25" s="113" t="s">
        <v>42</v>
      </c>
      <c r="H25" s="103" t="s">
        <v>85</v>
      </c>
      <c r="I25" s="111">
        <v>0</v>
      </c>
      <c r="J25" s="101">
        <f t="shared" si="1"/>
        <v>0</v>
      </c>
      <c r="K25" s="113">
        <v>0</v>
      </c>
      <c r="L25" s="113">
        <v>0</v>
      </c>
      <c r="M25" s="113">
        <v>0</v>
      </c>
      <c r="N25" s="113">
        <v>0</v>
      </c>
    </row>
    <row r="26" spans="1:14" s="99" customFormat="1" ht="19.5" customHeight="1">
      <c r="A26" s="103" t="s">
        <v>88</v>
      </c>
      <c r="B26" s="111">
        <v>4</v>
      </c>
      <c r="C26" s="101">
        <f t="shared" si="0"/>
        <v>4</v>
      </c>
      <c r="D26" s="113" t="s">
        <v>42</v>
      </c>
      <c r="E26" s="113">
        <v>4</v>
      </c>
      <c r="F26" s="113" t="s">
        <v>42</v>
      </c>
      <c r="G26" s="113" t="s">
        <v>42</v>
      </c>
      <c r="H26" s="103" t="s">
        <v>87</v>
      </c>
      <c r="I26" s="111">
        <v>0</v>
      </c>
      <c r="J26" s="101">
        <f t="shared" si="1"/>
        <v>0</v>
      </c>
      <c r="K26" s="113">
        <v>0</v>
      </c>
      <c r="L26" s="113">
        <v>0</v>
      </c>
      <c r="M26" s="113">
        <v>0</v>
      </c>
      <c r="N26" s="113">
        <v>0</v>
      </c>
    </row>
    <row r="27" spans="1:14" s="99" customFormat="1" ht="19.5" customHeight="1">
      <c r="A27" s="103" t="s">
        <v>90</v>
      </c>
      <c r="B27" s="111">
        <v>1</v>
      </c>
      <c r="C27" s="101">
        <f t="shared" si="0"/>
        <v>1</v>
      </c>
      <c r="D27" s="113" t="s">
        <v>42</v>
      </c>
      <c r="E27" s="113">
        <v>1</v>
      </c>
      <c r="F27" s="113" t="s">
        <v>42</v>
      </c>
      <c r="G27" s="113" t="s">
        <v>42</v>
      </c>
      <c r="H27" s="103" t="s">
        <v>89</v>
      </c>
      <c r="I27" s="111">
        <v>0</v>
      </c>
      <c r="J27" s="101">
        <f t="shared" si="1"/>
        <v>0</v>
      </c>
      <c r="K27" s="113">
        <v>0</v>
      </c>
      <c r="L27" s="113">
        <v>0</v>
      </c>
      <c r="M27" s="113">
        <v>0</v>
      </c>
      <c r="N27" s="113">
        <v>0</v>
      </c>
    </row>
    <row r="28" spans="1:14" s="99" customFormat="1" ht="19.5" customHeight="1">
      <c r="A28" s="103" t="s">
        <v>92</v>
      </c>
      <c r="B28" s="111">
        <v>1</v>
      </c>
      <c r="C28" s="101">
        <f t="shared" si="0"/>
        <v>1</v>
      </c>
      <c r="D28" s="113" t="s">
        <v>42</v>
      </c>
      <c r="E28" s="113">
        <v>1</v>
      </c>
      <c r="F28" s="113" t="s">
        <v>42</v>
      </c>
      <c r="G28" s="113" t="s">
        <v>42</v>
      </c>
      <c r="H28" s="103" t="s">
        <v>91</v>
      </c>
      <c r="I28" s="111">
        <v>0</v>
      </c>
      <c r="J28" s="101">
        <f t="shared" si="1"/>
        <v>0</v>
      </c>
      <c r="K28" s="113">
        <v>0</v>
      </c>
      <c r="L28" s="113">
        <v>0</v>
      </c>
      <c r="M28" s="113">
        <v>0</v>
      </c>
      <c r="N28" s="113">
        <v>0</v>
      </c>
    </row>
    <row r="29" spans="1:14" s="99" customFormat="1" ht="19.5" customHeight="1">
      <c r="A29" s="103" t="s">
        <v>94</v>
      </c>
      <c r="B29" s="111">
        <v>1</v>
      </c>
      <c r="C29" s="101">
        <f t="shared" si="0"/>
        <v>1</v>
      </c>
      <c r="D29" s="113">
        <v>0</v>
      </c>
      <c r="E29" s="113">
        <v>1</v>
      </c>
      <c r="F29" s="113" t="s">
        <v>42</v>
      </c>
      <c r="G29" s="113" t="s">
        <v>42</v>
      </c>
      <c r="H29" s="103" t="s">
        <v>93</v>
      </c>
      <c r="I29" s="111">
        <v>0</v>
      </c>
      <c r="J29" s="101">
        <f t="shared" si="1"/>
        <v>0</v>
      </c>
      <c r="K29" s="113">
        <v>0</v>
      </c>
      <c r="L29" s="113">
        <v>0</v>
      </c>
      <c r="M29" s="113">
        <v>0</v>
      </c>
      <c r="N29" s="113">
        <v>0</v>
      </c>
    </row>
    <row r="30" spans="1:14" s="99" customFormat="1" ht="19.5" customHeight="1">
      <c r="A30" s="104" t="s">
        <v>183</v>
      </c>
      <c r="B30" s="111">
        <v>0</v>
      </c>
      <c r="C30" s="101">
        <f t="shared" si="0"/>
        <v>1</v>
      </c>
      <c r="D30" s="113" t="s">
        <v>42</v>
      </c>
      <c r="E30" s="113">
        <v>1</v>
      </c>
      <c r="F30" s="113" t="s">
        <v>42</v>
      </c>
      <c r="G30" s="113" t="s">
        <v>42</v>
      </c>
      <c r="H30" s="103" t="s">
        <v>95</v>
      </c>
      <c r="I30" s="111">
        <v>0</v>
      </c>
      <c r="J30" s="101">
        <f t="shared" si="1"/>
        <v>0</v>
      </c>
      <c r="K30" s="113">
        <v>0</v>
      </c>
      <c r="L30" s="113">
        <v>0</v>
      </c>
      <c r="M30" s="113">
        <v>0</v>
      </c>
      <c r="N30" s="113">
        <v>0</v>
      </c>
    </row>
    <row r="31" spans="1:14" s="99" customFormat="1" ht="19.5" customHeight="1">
      <c r="A31" s="104" t="s">
        <v>184</v>
      </c>
      <c r="B31" s="111">
        <v>0</v>
      </c>
      <c r="C31" s="101">
        <f t="shared" si="0"/>
        <v>0</v>
      </c>
      <c r="D31" s="113" t="s">
        <v>42</v>
      </c>
      <c r="E31" s="113">
        <v>0</v>
      </c>
      <c r="F31" s="113" t="s">
        <v>42</v>
      </c>
      <c r="G31" s="113" t="s">
        <v>42</v>
      </c>
      <c r="H31" s="103" t="s">
        <v>96</v>
      </c>
      <c r="I31" s="111">
        <v>0</v>
      </c>
      <c r="J31" s="101">
        <f t="shared" si="1"/>
        <v>0</v>
      </c>
      <c r="K31" s="113">
        <v>0</v>
      </c>
      <c r="L31" s="113">
        <v>0</v>
      </c>
      <c r="M31" s="113">
        <v>0</v>
      </c>
      <c r="N31" s="113">
        <v>0</v>
      </c>
    </row>
    <row r="32" spans="1:14" s="99" customFormat="1" ht="19.5" customHeight="1">
      <c r="A32" s="104" t="s">
        <v>185</v>
      </c>
      <c r="B32" s="111">
        <v>0</v>
      </c>
      <c r="C32" s="101">
        <f t="shared" si="0"/>
        <v>0</v>
      </c>
      <c r="D32" s="113" t="s">
        <v>42</v>
      </c>
      <c r="E32" s="113">
        <v>0</v>
      </c>
      <c r="F32" s="113" t="s">
        <v>42</v>
      </c>
      <c r="G32" s="113" t="s">
        <v>42</v>
      </c>
      <c r="H32" s="103" t="s">
        <v>97</v>
      </c>
      <c r="I32" s="111">
        <v>0</v>
      </c>
      <c r="J32" s="101">
        <f t="shared" si="1"/>
        <v>0</v>
      </c>
      <c r="K32" s="113">
        <v>0</v>
      </c>
      <c r="L32" s="113">
        <v>0</v>
      </c>
      <c r="M32" s="113">
        <v>0</v>
      </c>
      <c r="N32" s="113">
        <v>0</v>
      </c>
    </row>
    <row r="33" spans="1:14" s="99" customFormat="1" ht="19.5" customHeight="1">
      <c r="A33" s="104" t="s">
        <v>186</v>
      </c>
      <c r="B33" s="111">
        <v>0</v>
      </c>
      <c r="C33" s="101">
        <f t="shared" si="0"/>
        <v>0</v>
      </c>
      <c r="D33" s="113" t="s">
        <v>42</v>
      </c>
      <c r="E33" s="113">
        <v>0</v>
      </c>
      <c r="F33" s="113" t="s">
        <v>42</v>
      </c>
      <c r="G33" s="113" t="s">
        <v>42</v>
      </c>
      <c r="H33" s="103" t="s">
        <v>98</v>
      </c>
      <c r="I33" s="111">
        <v>0</v>
      </c>
      <c r="J33" s="101">
        <f t="shared" si="1"/>
        <v>0</v>
      </c>
      <c r="K33" s="113">
        <v>0</v>
      </c>
      <c r="L33" s="113">
        <v>0</v>
      </c>
      <c r="M33" s="113">
        <v>0</v>
      </c>
      <c r="N33" s="113">
        <v>0</v>
      </c>
    </row>
    <row r="34" spans="1:14" s="99" customFormat="1" ht="19.5" customHeight="1">
      <c r="A34" s="104" t="s">
        <v>187</v>
      </c>
      <c r="B34" s="111">
        <v>0</v>
      </c>
      <c r="C34" s="101">
        <f t="shared" si="0"/>
        <v>0</v>
      </c>
      <c r="D34" s="113" t="s">
        <v>42</v>
      </c>
      <c r="E34" s="113">
        <v>0</v>
      </c>
      <c r="F34" s="113" t="s">
        <v>42</v>
      </c>
      <c r="G34" s="113" t="s">
        <v>42</v>
      </c>
      <c r="H34" s="103" t="s">
        <v>99</v>
      </c>
      <c r="I34" s="111">
        <v>0</v>
      </c>
      <c r="J34" s="101">
        <f t="shared" si="1"/>
        <v>0</v>
      </c>
      <c r="K34" s="113">
        <v>0</v>
      </c>
      <c r="L34" s="113">
        <v>0</v>
      </c>
      <c r="M34" s="113">
        <v>0</v>
      </c>
      <c r="N34" s="113">
        <v>0</v>
      </c>
    </row>
    <row r="35" spans="1:14" s="99" customFormat="1" ht="19.5" customHeight="1">
      <c r="A35" s="104" t="s">
        <v>188</v>
      </c>
      <c r="B35" s="111">
        <v>0</v>
      </c>
      <c r="C35" s="101">
        <f t="shared" si="0"/>
        <v>0</v>
      </c>
      <c r="D35" s="113" t="s">
        <v>42</v>
      </c>
      <c r="E35" s="113">
        <v>0</v>
      </c>
      <c r="F35" s="113" t="s">
        <v>42</v>
      </c>
      <c r="G35" s="113" t="s">
        <v>42</v>
      </c>
      <c r="H35" s="105" t="s">
        <v>100</v>
      </c>
      <c r="I35" s="114">
        <v>0</v>
      </c>
      <c r="J35" s="90">
        <f t="shared" si="1"/>
        <v>0</v>
      </c>
      <c r="K35" s="115">
        <v>0</v>
      </c>
      <c r="L35" s="115">
        <v>0</v>
      </c>
      <c r="M35" s="115">
        <v>0</v>
      </c>
      <c r="N35" s="115">
        <v>0</v>
      </c>
    </row>
    <row r="36" spans="1:7" ht="19.5" customHeight="1">
      <c r="A36" s="106" t="s">
        <v>189</v>
      </c>
      <c r="B36" s="114">
        <v>0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</row>
    <row r="37" spans="4:14" ht="39" customHeight="1" hidden="1">
      <c r="D37" s="108" t="s">
        <v>292</v>
      </c>
      <c r="E37" s="109" t="s">
        <v>293</v>
      </c>
      <c r="F37" s="108" t="s">
        <v>294</v>
      </c>
      <c r="G37" s="108" t="s">
        <v>295</v>
      </c>
      <c r="K37" s="108" t="s">
        <v>296</v>
      </c>
      <c r="L37" s="108" t="s">
        <v>297</v>
      </c>
      <c r="M37" s="108" t="s">
        <v>298</v>
      </c>
      <c r="N37" s="108" t="s">
        <v>299</v>
      </c>
    </row>
    <row r="38" ht="19.5" customHeight="1">
      <c r="E38" s="110" t="s">
        <v>101</v>
      </c>
    </row>
    <row r="39" ht="19.5" customHeight="1">
      <c r="E39" s="110" t="s">
        <v>101</v>
      </c>
    </row>
  </sheetData>
  <mergeCells count="2">
    <mergeCell ref="A1:G1"/>
    <mergeCell ref="H1:N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5" r:id="rId1"/>
  <colBreaks count="1" manualBreakCount="1">
    <brk id="7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83"/>
  <sheetViews>
    <sheetView showGridLines="0" workbookViewId="0" topLeftCell="U1">
      <selection activeCell="A69" sqref="A69:IV72"/>
    </sheetView>
  </sheetViews>
  <sheetFormatPr defaultColWidth="8.75" defaultRowHeight="11.25" customHeight="1"/>
  <cols>
    <col min="1" max="1" width="1.328125" style="117" customWidth="1"/>
    <col min="2" max="2" width="8.75" style="117" customWidth="1"/>
    <col min="3" max="15" width="6.58203125" style="117" customWidth="1"/>
    <col min="16" max="16" width="10.75" style="117" hidden="1" customWidth="1"/>
    <col min="17" max="17" width="1.328125" style="117" customWidth="1"/>
    <col min="18" max="18" width="8.83203125" style="117" customWidth="1"/>
    <col min="19" max="31" width="6.58203125" style="117" customWidth="1"/>
    <col min="32" max="16384" width="8.75" style="117" customWidth="1"/>
  </cols>
  <sheetData>
    <row r="1" spans="1:31" ht="16.5" customHeight="1">
      <c r="A1" s="116" t="s">
        <v>210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P1" s="118"/>
      <c r="Q1" s="116" t="s">
        <v>212</v>
      </c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ht="16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19"/>
      <c r="X2" s="119"/>
      <c r="Y2" s="119"/>
      <c r="Z2" s="119"/>
      <c r="AA2" s="119"/>
      <c r="AB2" s="119"/>
      <c r="AC2" s="120"/>
      <c r="AD2" s="119"/>
      <c r="AE2" s="119"/>
    </row>
    <row r="3" spans="1:31" ht="16.5" customHeight="1">
      <c r="A3" s="120" t="s">
        <v>179</v>
      </c>
      <c r="C3" s="177"/>
      <c r="D3" s="177"/>
      <c r="E3" s="177"/>
      <c r="F3" s="121"/>
      <c r="G3" s="121"/>
      <c r="H3" s="121"/>
      <c r="I3" s="121"/>
      <c r="J3" s="121"/>
      <c r="K3" s="121"/>
      <c r="L3" s="121"/>
      <c r="M3" s="122"/>
      <c r="N3" s="121"/>
      <c r="O3" s="123"/>
      <c r="P3" s="123"/>
      <c r="Q3" s="120" t="s">
        <v>213</v>
      </c>
      <c r="T3" s="121"/>
      <c r="V3" s="122"/>
      <c r="W3" s="121"/>
      <c r="X3" s="121"/>
      <c r="Y3" s="121"/>
      <c r="Z3" s="121"/>
      <c r="AA3" s="121"/>
      <c r="AB3" s="121"/>
      <c r="AC3" s="122"/>
      <c r="AD3" s="121"/>
      <c r="AE3" s="123"/>
    </row>
    <row r="4" spans="1:32" ht="16.5" customHeight="1">
      <c r="A4" s="124"/>
      <c r="B4" s="125" t="s">
        <v>238</v>
      </c>
      <c r="C4" s="126"/>
      <c r="D4" s="123"/>
      <c r="E4" s="123"/>
      <c r="F4" s="126"/>
      <c r="G4" s="123"/>
      <c r="H4" s="123"/>
      <c r="I4" s="126"/>
      <c r="J4" s="123"/>
      <c r="K4" s="123"/>
      <c r="L4" s="126"/>
      <c r="M4" s="123"/>
      <c r="N4" s="127"/>
      <c r="O4" s="128" t="s">
        <v>211</v>
      </c>
      <c r="P4" s="129"/>
      <c r="Q4" s="124"/>
      <c r="R4" s="125" t="s">
        <v>258</v>
      </c>
      <c r="S4" s="130"/>
      <c r="T4" s="131"/>
      <c r="U4" s="127"/>
      <c r="V4" s="126"/>
      <c r="W4" s="123"/>
      <c r="X4" s="123"/>
      <c r="Y4" s="126"/>
      <c r="Z4" s="123"/>
      <c r="AA4" s="123"/>
      <c r="AB4" s="132" t="s">
        <v>259</v>
      </c>
      <c r="AC4" s="133"/>
      <c r="AD4" s="134"/>
      <c r="AE4" s="128" t="s">
        <v>211</v>
      </c>
      <c r="AF4" s="135"/>
    </row>
    <row r="5" spans="1:32" ht="16.5" customHeight="1">
      <c r="A5" s="135"/>
      <c r="B5" s="136"/>
      <c r="C5" s="137"/>
      <c r="D5" s="138" t="s">
        <v>4</v>
      </c>
      <c r="E5" s="121"/>
      <c r="F5" s="139" t="s">
        <v>102</v>
      </c>
      <c r="G5" s="140"/>
      <c r="H5" s="140"/>
      <c r="I5" s="139" t="s">
        <v>103</v>
      </c>
      <c r="J5" s="140"/>
      <c r="K5" s="140"/>
      <c r="L5" s="139" t="s">
        <v>104</v>
      </c>
      <c r="M5" s="140"/>
      <c r="N5" s="141"/>
      <c r="O5" s="142"/>
      <c r="P5" s="143"/>
      <c r="Q5" s="135"/>
      <c r="R5" s="136"/>
      <c r="S5" s="137"/>
      <c r="T5" s="138" t="s">
        <v>4</v>
      </c>
      <c r="U5" s="144"/>
      <c r="V5" s="139" t="s">
        <v>260</v>
      </c>
      <c r="W5" s="140"/>
      <c r="X5" s="140"/>
      <c r="Y5" s="139" t="s">
        <v>261</v>
      </c>
      <c r="Z5" s="140"/>
      <c r="AA5" s="140"/>
      <c r="AB5" s="145"/>
      <c r="AC5" s="146"/>
      <c r="AD5" s="147"/>
      <c r="AE5" s="142"/>
      <c r="AF5" s="135"/>
    </row>
    <row r="6" spans="1:32" ht="16.5" customHeight="1">
      <c r="A6" s="135"/>
      <c r="B6" s="148" t="s">
        <v>262</v>
      </c>
      <c r="C6" s="126"/>
      <c r="D6" s="126"/>
      <c r="E6" s="126"/>
      <c r="F6" s="126"/>
      <c r="G6" s="126"/>
      <c r="H6" s="126"/>
      <c r="I6" s="126"/>
      <c r="J6" s="126"/>
      <c r="K6" s="126"/>
      <c r="L6" s="149"/>
      <c r="M6" s="123"/>
      <c r="N6" s="149"/>
      <c r="O6" s="142"/>
      <c r="P6" s="143"/>
      <c r="Q6" s="135"/>
      <c r="R6" s="148" t="s">
        <v>262</v>
      </c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42"/>
      <c r="AF6" s="135"/>
    </row>
    <row r="7" spans="1:32" ht="16.5" customHeight="1">
      <c r="A7" s="122"/>
      <c r="B7" s="150" t="s">
        <v>263</v>
      </c>
      <c r="C7" s="151" t="s">
        <v>4</v>
      </c>
      <c r="D7" s="151" t="s">
        <v>2</v>
      </c>
      <c r="E7" s="151" t="s">
        <v>3</v>
      </c>
      <c r="F7" s="151" t="s">
        <v>4</v>
      </c>
      <c r="G7" s="151" t="s">
        <v>2</v>
      </c>
      <c r="H7" s="151" t="s">
        <v>3</v>
      </c>
      <c r="I7" s="151" t="s">
        <v>4</v>
      </c>
      <c r="J7" s="151" t="s">
        <v>2</v>
      </c>
      <c r="K7" s="151" t="s">
        <v>3</v>
      </c>
      <c r="L7" s="152" t="s">
        <v>4</v>
      </c>
      <c r="M7" s="138" t="s">
        <v>2</v>
      </c>
      <c r="N7" s="152" t="s">
        <v>3</v>
      </c>
      <c r="O7" s="153"/>
      <c r="P7" s="143"/>
      <c r="Q7" s="122"/>
      <c r="R7" s="150" t="s">
        <v>263</v>
      </c>
      <c r="S7" s="151" t="s">
        <v>4</v>
      </c>
      <c r="T7" s="151" t="s">
        <v>2</v>
      </c>
      <c r="U7" s="151" t="s">
        <v>3</v>
      </c>
      <c r="V7" s="151" t="s">
        <v>4</v>
      </c>
      <c r="W7" s="151" t="s">
        <v>2</v>
      </c>
      <c r="X7" s="151" t="s">
        <v>3</v>
      </c>
      <c r="Y7" s="151" t="s">
        <v>4</v>
      </c>
      <c r="Z7" s="151" t="s">
        <v>2</v>
      </c>
      <c r="AA7" s="151" t="s">
        <v>3</v>
      </c>
      <c r="AB7" s="151" t="s">
        <v>4</v>
      </c>
      <c r="AC7" s="151" t="s">
        <v>2</v>
      </c>
      <c r="AD7" s="151" t="s">
        <v>3</v>
      </c>
      <c r="AE7" s="153"/>
      <c r="AF7" s="135"/>
    </row>
    <row r="8" spans="1:32" ht="16.5" customHeight="1">
      <c r="A8" s="135"/>
      <c r="B8" s="136"/>
      <c r="C8" s="126"/>
      <c r="D8" s="178"/>
      <c r="E8" s="178"/>
      <c r="F8" s="123"/>
      <c r="G8" s="178"/>
      <c r="H8" s="178"/>
      <c r="I8" s="123"/>
      <c r="J8" s="178"/>
      <c r="K8" s="178"/>
      <c r="L8" s="123"/>
      <c r="M8" s="178"/>
      <c r="N8" s="178"/>
      <c r="O8" s="178"/>
      <c r="P8" s="178"/>
      <c r="Q8" s="135"/>
      <c r="R8" s="136"/>
      <c r="S8" s="130"/>
      <c r="T8" s="123"/>
      <c r="U8" s="123"/>
      <c r="V8" s="123"/>
      <c r="W8" s="178"/>
      <c r="X8" s="178"/>
      <c r="Y8" s="123"/>
      <c r="Z8" s="178"/>
      <c r="AA8" s="178"/>
      <c r="AB8" s="123"/>
      <c r="AC8" s="178"/>
      <c r="AD8" s="178"/>
      <c r="AE8" s="178"/>
      <c r="AF8" s="135"/>
    </row>
    <row r="9" spans="1:31" ht="16.5" customHeight="1">
      <c r="A9" s="179"/>
      <c r="B9" s="180" t="s">
        <v>305</v>
      </c>
      <c r="C9" s="181">
        <v>68399</v>
      </c>
      <c r="D9" s="182">
        <v>34861</v>
      </c>
      <c r="E9" s="182">
        <v>33538</v>
      </c>
      <c r="F9" s="182">
        <v>22005</v>
      </c>
      <c r="G9" s="182">
        <v>11243</v>
      </c>
      <c r="H9" s="182">
        <v>10762</v>
      </c>
      <c r="I9" s="182">
        <v>22969</v>
      </c>
      <c r="J9" s="182">
        <v>11703</v>
      </c>
      <c r="K9" s="182">
        <v>11266</v>
      </c>
      <c r="L9" s="182">
        <v>23425</v>
      </c>
      <c r="M9" s="182">
        <v>11915</v>
      </c>
      <c r="N9" s="182">
        <v>11510</v>
      </c>
      <c r="O9" s="182">
        <v>625</v>
      </c>
      <c r="P9" s="182"/>
      <c r="Q9" s="178"/>
      <c r="R9" s="180" t="s">
        <v>306</v>
      </c>
      <c r="S9" s="181">
        <v>66549</v>
      </c>
      <c r="T9" s="182">
        <v>34071</v>
      </c>
      <c r="U9" s="182">
        <v>32478</v>
      </c>
      <c r="V9" s="182">
        <v>21361</v>
      </c>
      <c r="W9" s="182">
        <v>10970</v>
      </c>
      <c r="X9" s="182">
        <v>10391</v>
      </c>
      <c r="Y9" s="182">
        <v>22365</v>
      </c>
      <c r="Z9" s="182">
        <v>11432</v>
      </c>
      <c r="AA9" s="182">
        <v>10933</v>
      </c>
      <c r="AB9" s="182">
        <v>22823</v>
      </c>
      <c r="AC9" s="182">
        <v>11669</v>
      </c>
      <c r="AD9" s="182">
        <v>11154</v>
      </c>
      <c r="AE9" s="182">
        <v>659</v>
      </c>
    </row>
    <row r="10" spans="1:31" s="156" customFormat="1" ht="16.5" customHeight="1">
      <c r="A10" s="183"/>
      <c r="B10" s="184" t="s">
        <v>307</v>
      </c>
      <c r="C10" s="154">
        <f>C16+C35+C38+C43+C45+C48+C52+C57+C60+C63+C65</f>
        <v>67692</v>
      </c>
      <c r="D10" s="155">
        <f>D16+D35+D38+D43+D45+D48+D52+D57+D60+D63+D65</f>
        <v>34528</v>
      </c>
      <c r="E10" s="155">
        <f aca="true" t="shared" si="0" ref="E10:O10">E16+E35+E38+E43+E45+E48+E52+E57+E60+E63+E65</f>
        <v>33164</v>
      </c>
      <c r="F10" s="155">
        <f t="shared" si="0"/>
        <v>22751</v>
      </c>
      <c r="G10" s="155">
        <f t="shared" si="0"/>
        <v>11600</v>
      </c>
      <c r="H10" s="155">
        <f t="shared" si="0"/>
        <v>11151</v>
      </c>
      <c r="I10" s="155">
        <f t="shared" si="0"/>
        <v>21971</v>
      </c>
      <c r="J10" s="155">
        <f t="shared" si="0"/>
        <v>11222</v>
      </c>
      <c r="K10" s="155">
        <f t="shared" si="0"/>
        <v>10749</v>
      </c>
      <c r="L10" s="155">
        <f t="shared" si="0"/>
        <v>22970</v>
      </c>
      <c r="M10" s="155">
        <f t="shared" si="0"/>
        <v>11706</v>
      </c>
      <c r="N10" s="155">
        <f t="shared" si="0"/>
        <v>11264</v>
      </c>
      <c r="O10" s="155">
        <f t="shared" si="0"/>
        <v>713</v>
      </c>
      <c r="P10" s="155"/>
      <c r="Q10" s="183"/>
      <c r="R10" s="184" t="s">
        <v>307</v>
      </c>
      <c r="S10" s="154">
        <f>S13+S32+S35+S40+S42+S45+S49+S54+S57+S60+S62</f>
        <v>65791</v>
      </c>
      <c r="T10" s="155">
        <f>T13+T32+T35+T40+T42+T45+T49+T54+T57+T60+T62</f>
        <v>33701</v>
      </c>
      <c r="U10" s="155">
        <f aca="true" t="shared" si="1" ref="U10:AE10">U13+U32+U35+U40+U42+U45+U49+U54+U57+U60+U62</f>
        <v>32090</v>
      </c>
      <c r="V10" s="155">
        <f t="shared" si="1"/>
        <v>22081</v>
      </c>
      <c r="W10" s="155">
        <f t="shared" si="1"/>
        <v>11311</v>
      </c>
      <c r="X10" s="155">
        <f t="shared" si="1"/>
        <v>10770</v>
      </c>
      <c r="Y10" s="155">
        <f t="shared" si="1"/>
        <v>21342</v>
      </c>
      <c r="Z10" s="155">
        <f t="shared" si="1"/>
        <v>10953</v>
      </c>
      <c r="AA10" s="155">
        <f t="shared" si="1"/>
        <v>10389</v>
      </c>
      <c r="AB10" s="155">
        <f t="shared" si="1"/>
        <v>22368</v>
      </c>
      <c r="AC10" s="155">
        <f t="shared" si="1"/>
        <v>11437</v>
      </c>
      <c r="AD10" s="155">
        <f t="shared" si="1"/>
        <v>10931</v>
      </c>
      <c r="AE10" s="155">
        <f t="shared" si="1"/>
        <v>713</v>
      </c>
    </row>
    <row r="11" spans="1:31" ht="16.5" customHeight="1">
      <c r="A11" s="135"/>
      <c r="B11" s="136"/>
      <c r="C11" s="157">
        <f>IF(C10=SUM(C12:C14),"","no")</f>
      </c>
      <c r="D11" s="158">
        <f aca="true" t="shared" si="2" ref="D11:O11">IF(D10=SUM(D12:D14),"","no")</f>
      </c>
      <c r="E11" s="158">
        <f t="shared" si="2"/>
      </c>
      <c r="F11" s="158">
        <f t="shared" si="2"/>
      </c>
      <c r="G11" s="158">
        <f t="shared" si="2"/>
      </c>
      <c r="H11" s="158">
        <f t="shared" si="2"/>
      </c>
      <c r="I11" s="158">
        <f t="shared" si="2"/>
      </c>
      <c r="J11" s="158">
        <f t="shared" si="2"/>
      </c>
      <c r="K11" s="158">
        <f t="shared" si="2"/>
      </c>
      <c r="L11" s="158">
        <f t="shared" si="2"/>
      </c>
      <c r="M11" s="158">
        <f t="shared" si="2"/>
      </c>
      <c r="N11" s="158">
        <f t="shared" si="2"/>
      </c>
      <c r="O11" s="158">
        <f t="shared" si="2"/>
      </c>
      <c r="P11" s="158"/>
      <c r="Q11" s="123"/>
      <c r="R11" s="136"/>
      <c r="S11" s="157">
        <f aca="true" t="shared" si="3" ref="S11:AE11">IF(S10=SUM(S69),"","no")</f>
      </c>
      <c r="T11" s="158">
        <f t="shared" si="3"/>
      </c>
      <c r="U11" s="158">
        <f t="shared" si="3"/>
      </c>
      <c r="V11" s="158">
        <f t="shared" si="3"/>
      </c>
      <c r="W11" s="158">
        <f t="shared" si="3"/>
      </c>
      <c r="X11" s="158">
        <f t="shared" si="3"/>
      </c>
      <c r="Y11" s="158">
        <f t="shared" si="3"/>
      </c>
      <c r="Z11" s="158">
        <f t="shared" si="3"/>
      </c>
      <c r="AA11" s="158">
        <f t="shared" si="3"/>
      </c>
      <c r="AB11" s="158">
        <f t="shared" si="3"/>
      </c>
      <c r="AC11" s="158">
        <f t="shared" si="3"/>
      </c>
      <c r="AD11" s="158">
        <f t="shared" si="3"/>
      </c>
      <c r="AE11" s="158">
        <f t="shared" si="3"/>
      </c>
    </row>
    <row r="12" spans="1:31" ht="16.5" customHeight="1">
      <c r="A12" s="135"/>
      <c r="B12" s="159" t="s">
        <v>46</v>
      </c>
      <c r="C12" s="160">
        <f>D12+E12</f>
        <v>475</v>
      </c>
      <c r="D12" s="161">
        <f aca="true" t="shared" si="4" ref="D12:E14">G12+J12+M12</f>
        <v>235</v>
      </c>
      <c r="E12" s="161">
        <f t="shared" si="4"/>
        <v>240</v>
      </c>
      <c r="F12" s="161">
        <f>G12+H12</f>
        <v>159</v>
      </c>
      <c r="G12" s="182">
        <v>79</v>
      </c>
      <c r="H12" s="182">
        <v>80</v>
      </c>
      <c r="I12" s="161">
        <f>J12+K12</f>
        <v>157</v>
      </c>
      <c r="J12" s="182">
        <v>77</v>
      </c>
      <c r="K12" s="182">
        <v>80</v>
      </c>
      <c r="L12" s="161">
        <f>M12+N12</f>
        <v>159</v>
      </c>
      <c r="M12" s="182">
        <v>79</v>
      </c>
      <c r="N12" s="182">
        <v>80</v>
      </c>
      <c r="O12" s="182">
        <v>0</v>
      </c>
      <c r="P12" s="185" t="s">
        <v>308</v>
      </c>
      <c r="Q12" s="123"/>
      <c r="R12" s="136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ht="16.5" customHeight="1">
      <c r="A13" s="135"/>
      <c r="B13" s="159" t="s">
        <v>106</v>
      </c>
      <c r="C13" s="160">
        <f>D13+E13</f>
        <v>65791</v>
      </c>
      <c r="D13" s="161">
        <f t="shared" si="4"/>
        <v>33701</v>
      </c>
      <c r="E13" s="161">
        <f t="shared" si="4"/>
        <v>32090</v>
      </c>
      <c r="F13" s="161">
        <f>G13+H13</f>
        <v>22081</v>
      </c>
      <c r="G13" s="182">
        <v>11311</v>
      </c>
      <c r="H13" s="182">
        <v>10770</v>
      </c>
      <c r="I13" s="161">
        <f>J13+K13</f>
        <v>21342</v>
      </c>
      <c r="J13" s="182">
        <v>10953</v>
      </c>
      <c r="K13" s="182">
        <v>10389</v>
      </c>
      <c r="L13" s="161">
        <f>M13+N13</f>
        <v>22368</v>
      </c>
      <c r="M13" s="182">
        <v>11437</v>
      </c>
      <c r="N13" s="182">
        <v>10931</v>
      </c>
      <c r="O13" s="182">
        <v>713</v>
      </c>
      <c r="P13" s="185" t="s">
        <v>309</v>
      </c>
      <c r="Q13" s="52" t="s">
        <v>283</v>
      </c>
      <c r="R13" s="163"/>
      <c r="S13" s="164">
        <f aca="true" t="shared" si="5" ref="S13:S50">SUM(T13:U13)</f>
        <v>52418</v>
      </c>
      <c r="T13" s="165">
        <f>SUM(T15:T31)</f>
        <v>26903</v>
      </c>
      <c r="U13" s="165">
        <f>SUM(U15:U31)</f>
        <v>25515</v>
      </c>
      <c r="V13" s="165">
        <f>SUM(W13:X13)</f>
        <v>17603</v>
      </c>
      <c r="W13" s="165">
        <f>SUM(W15:W31)</f>
        <v>9018</v>
      </c>
      <c r="X13" s="165">
        <f>SUM(X15:X31)</f>
        <v>8585</v>
      </c>
      <c r="Y13" s="165">
        <f>SUM(Z13:AA13)</f>
        <v>16999</v>
      </c>
      <c r="Z13" s="165">
        <f>SUM(Z15:Z31)</f>
        <v>8716</v>
      </c>
      <c r="AA13" s="165">
        <f>SUM(AA15:AA31)</f>
        <v>8283</v>
      </c>
      <c r="AB13" s="165">
        <f>SUM(AC13:AD13)</f>
        <v>17816</v>
      </c>
      <c r="AC13" s="165">
        <f>SUM(AC15:AC31)</f>
        <v>9169</v>
      </c>
      <c r="AD13" s="165">
        <f>SUM(AD15:AD31)</f>
        <v>8647</v>
      </c>
      <c r="AE13" s="165">
        <v>593</v>
      </c>
    </row>
    <row r="14" spans="1:31" ht="16.5" customHeight="1">
      <c r="A14" s="135"/>
      <c r="B14" s="159" t="s">
        <v>48</v>
      </c>
      <c r="C14" s="160">
        <f>D14+E14</f>
        <v>1426</v>
      </c>
      <c r="D14" s="161">
        <f t="shared" si="4"/>
        <v>592</v>
      </c>
      <c r="E14" s="161">
        <f t="shared" si="4"/>
        <v>834</v>
      </c>
      <c r="F14" s="161">
        <f>G14+H14</f>
        <v>511</v>
      </c>
      <c r="G14" s="182">
        <v>210</v>
      </c>
      <c r="H14" s="182">
        <v>301</v>
      </c>
      <c r="I14" s="161">
        <f>J14+K14</f>
        <v>472</v>
      </c>
      <c r="J14" s="182">
        <v>192</v>
      </c>
      <c r="K14" s="182">
        <v>280</v>
      </c>
      <c r="L14" s="161">
        <f>M14+N14</f>
        <v>443</v>
      </c>
      <c r="M14" s="182">
        <v>190</v>
      </c>
      <c r="N14" s="182">
        <v>253</v>
      </c>
      <c r="O14" s="182">
        <v>0</v>
      </c>
      <c r="P14" s="185" t="s">
        <v>310</v>
      </c>
      <c r="Q14" s="61"/>
      <c r="R14" s="166" t="s">
        <v>284</v>
      </c>
      <c r="S14" s="164">
        <f t="shared" si="5"/>
        <v>26453</v>
      </c>
      <c r="T14" s="165">
        <f>SUM(T15:T19)</f>
        <v>13612</v>
      </c>
      <c r="U14" s="165">
        <f>SUM(U15:U19)</f>
        <v>12841</v>
      </c>
      <c r="V14" s="165">
        <f aca="true" t="shared" si="6" ref="V14:V64">SUM(W14:X14)</f>
        <v>8916</v>
      </c>
      <c r="W14" s="165">
        <f>SUM(W15:W19)</f>
        <v>4560</v>
      </c>
      <c r="X14" s="165">
        <f>SUM(X15:X19)</f>
        <v>4356</v>
      </c>
      <c r="Y14" s="165">
        <f aca="true" t="shared" si="7" ref="Y14:Y64">SUM(Z14:AA14)</f>
        <v>8712</v>
      </c>
      <c r="Z14" s="165">
        <f>SUM(Z15:Z19)</f>
        <v>4443</v>
      </c>
      <c r="AA14" s="165">
        <f>SUM(AA15:AA19)</f>
        <v>4269</v>
      </c>
      <c r="AB14" s="165">
        <f aca="true" t="shared" si="8" ref="AB14:AB64">SUM(AC14:AD14)</f>
        <v>8825</v>
      </c>
      <c r="AC14" s="165">
        <f>SUM(AC15:AC19)</f>
        <v>4609</v>
      </c>
      <c r="AD14" s="165">
        <f>SUM(AD15:AD19)</f>
        <v>4216</v>
      </c>
      <c r="AE14" s="165">
        <v>294</v>
      </c>
    </row>
    <row r="15" spans="1:31" ht="16.5" customHeight="1">
      <c r="A15" s="135"/>
      <c r="B15" s="167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8"/>
      <c r="R15" s="169" t="s">
        <v>109</v>
      </c>
      <c r="S15" s="170">
        <f t="shared" si="5"/>
        <v>6371</v>
      </c>
      <c r="T15" s="161">
        <f>W15+Z15+AC15</f>
        <v>3291</v>
      </c>
      <c r="U15" s="161">
        <f>X15+AA15+AD15</f>
        <v>3080</v>
      </c>
      <c r="V15" s="171">
        <f t="shared" si="6"/>
        <v>2154</v>
      </c>
      <c r="W15" s="182">
        <v>1102</v>
      </c>
      <c r="X15" s="182">
        <v>1052</v>
      </c>
      <c r="Y15" s="171">
        <f t="shared" si="7"/>
        <v>2129</v>
      </c>
      <c r="Z15" s="182">
        <v>1108</v>
      </c>
      <c r="AA15" s="182">
        <v>1021</v>
      </c>
      <c r="AB15" s="171">
        <f t="shared" si="8"/>
        <v>2088</v>
      </c>
      <c r="AC15" s="182">
        <v>1081</v>
      </c>
      <c r="AD15" s="182">
        <v>1007</v>
      </c>
      <c r="AE15" s="182">
        <v>79</v>
      </c>
    </row>
    <row r="16" spans="1:31" s="172" customFormat="1" ht="16.5" customHeight="1">
      <c r="A16" s="52" t="s">
        <v>283</v>
      </c>
      <c r="B16" s="163"/>
      <c r="C16" s="164">
        <f>SUM(D16:E16)</f>
        <v>54319</v>
      </c>
      <c r="D16" s="165">
        <f>SUM(D18:D34)</f>
        <v>27730</v>
      </c>
      <c r="E16" s="165">
        <f>SUM(E18:E34)</f>
        <v>26589</v>
      </c>
      <c r="F16" s="165">
        <f>SUM(G16:H16)</f>
        <v>18273</v>
      </c>
      <c r="G16" s="165">
        <f>SUM(G18:G34)</f>
        <v>9307</v>
      </c>
      <c r="H16" s="165">
        <f>SUM(H18:H34)</f>
        <v>8966</v>
      </c>
      <c r="I16" s="165">
        <f>SUM(J16:K16)</f>
        <v>17628</v>
      </c>
      <c r="J16" s="165">
        <f>SUM(J18:J34)</f>
        <v>8985</v>
      </c>
      <c r="K16" s="165">
        <f>SUM(K18:K34)</f>
        <v>8643</v>
      </c>
      <c r="L16" s="165">
        <f>SUM(M16:N16)</f>
        <v>18418</v>
      </c>
      <c r="M16" s="165">
        <f>SUM(M18:M34)</f>
        <v>9438</v>
      </c>
      <c r="N16" s="165">
        <f>SUM(N18:N34)</f>
        <v>8980</v>
      </c>
      <c r="O16" s="165">
        <f>SUM(O18:O34)</f>
        <v>593</v>
      </c>
      <c r="P16" s="171"/>
      <c r="Q16" s="168"/>
      <c r="R16" s="169" t="s">
        <v>110</v>
      </c>
      <c r="S16" s="170">
        <f t="shared" si="5"/>
        <v>5051</v>
      </c>
      <c r="T16" s="161">
        <f aca="true" t="shared" si="9" ref="T16:U30">W16+Z16+AC16</f>
        <v>2622</v>
      </c>
      <c r="U16" s="161">
        <f t="shared" si="9"/>
        <v>2429</v>
      </c>
      <c r="V16" s="171">
        <f t="shared" si="6"/>
        <v>1661</v>
      </c>
      <c r="W16" s="182">
        <v>846</v>
      </c>
      <c r="X16" s="182">
        <v>815</v>
      </c>
      <c r="Y16" s="171">
        <f t="shared" si="7"/>
        <v>1655</v>
      </c>
      <c r="Z16" s="182">
        <v>855</v>
      </c>
      <c r="AA16" s="182">
        <v>800</v>
      </c>
      <c r="AB16" s="171">
        <f t="shared" si="8"/>
        <v>1735</v>
      </c>
      <c r="AC16" s="182">
        <v>921</v>
      </c>
      <c r="AD16" s="182">
        <v>814</v>
      </c>
      <c r="AE16" s="182">
        <v>70</v>
      </c>
    </row>
    <row r="17" spans="1:31" s="172" customFormat="1" ht="16.5" customHeight="1">
      <c r="A17" s="61"/>
      <c r="B17" s="166" t="s">
        <v>284</v>
      </c>
      <c r="C17" s="164">
        <f aca="true" t="shared" si="10" ref="C17:C67">SUM(D17:E17)</f>
        <v>28354</v>
      </c>
      <c r="D17" s="165">
        <f>SUM(D18:D22)</f>
        <v>14439</v>
      </c>
      <c r="E17" s="165">
        <f>SUM(E18:E22)</f>
        <v>13915</v>
      </c>
      <c r="F17" s="165">
        <f aca="true" t="shared" si="11" ref="F17:F67">SUM(G17:H17)</f>
        <v>9586</v>
      </c>
      <c r="G17" s="165">
        <f>SUM(G18:G22)</f>
        <v>4849</v>
      </c>
      <c r="H17" s="165">
        <f>SUM(H18:H22)</f>
        <v>4737</v>
      </c>
      <c r="I17" s="165">
        <f aca="true" t="shared" si="12" ref="I17:I67">SUM(J17:K17)</f>
        <v>9341</v>
      </c>
      <c r="J17" s="165">
        <f>SUM(J18:J22)</f>
        <v>4712</v>
      </c>
      <c r="K17" s="165">
        <f>SUM(K18:K22)</f>
        <v>4629</v>
      </c>
      <c r="L17" s="165">
        <f aca="true" t="shared" si="13" ref="L17:L67">SUM(M17:N17)</f>
        <v>9427</v>
      </c>
      <c r="M17" s="165">
        <f>SUM(M18:M22)</f>
        <v>4878</v>
      </c>
      <c r="N17" s="165">
        <f>SUM(N18:N22)</f>
        <v>4549</v>
      </c>
      <c r="O17" s="165">
        <f>SUM(O18:O22)</f>
        <v>294</v>
      </c>
      <c r="P17" s="171"/>
      <c r="Q17" s="168"/>
      <c r="R17" s="169" t="s">
        <v>111</v>
      </c>
      <c r="S17" s="170">
        <f t="shared" si="5"/>
        <v>2891</v>
      </c>
      <c r="T17" s="161">
        <f t="shared" si="9"/>
        <v>1525</v>
      </c>
      <c r="U17" s="161">
        <f t="shared" si="9"/>
        <v>1366</v>
      </c>
      <c r="V17" s="171">
        <f t="shared" si="6"/>
        <v>982</v>
      </c>
      <c r="W17" s="182">
        <v>508</v>
      </c>
      <c r="X17" s="182">
        <v>474</v>
      </c>
      <c r="Y17" s="171">
        <f t="shared" si="7"/>
        <v>965</v>
      </c>
      <c r="Z17" s="182">
        <v>497</v>
      </c>
      <c r="AA17" s="182">
        <v>468</v>
      </c>
      <c r="AB17" s="171">
        <f t="shared" si="8"/>
        <v>944</v>
      </c>
      <c r="AC17" s="182">
        <v>520</v>
      </c>
      <c r="AD17" s="182">
        <v>424</v>
      </c>
      <c r="AE17" s="182">
        <v>25</v>
      </c>
    </row>
    <row r="18" spans="1:31" ht="16.5" customHeight="1">
      <c r="A18" s="76"/>
      <c r="B18" s="169" t="s">
        <v>109</v>
      </c>
      <c r="C18" s="170">
        <f t="shared" si="10"/>
        <v>7203</v>
      </c>
      <c r="D18" s="161">
        <f>G18+J18+M18</f>
        <v>3526</v>
      </c>
      <c r="E18" s="161">
        <f>H18+K18+N18</f>
        <v>3677</v>
      </c>
      <c r="F18" s="171">
        <f t="shared" si="11"/>
        <v>2442</v>
      </c>
      <c r="G18" s="182">
        <v>1181</v>
      </c>
      <c r="H18" s="182">
        <v>1261</v>
      </c>
      <c r="I18" s="171">
        <f t="shared" si="12"/>
        <v>2411</v>
      </c>
      <c r="J18" s="182">
        <v>1185</v>
      </c>
      <c r="K18" s="182">
        <v>1226</v>
      </c>
      <c r="L18" s="171">
        <f t="shared" si="13"/>
        <v>2350</v>
      </c>
      <c r="M18" s="182">
        <v>1160</v>
      </c>
      <c r="N18" s="182">
        <v>1190</v>
      </c>
      <c r="O18" s="182">
        <v>79</v>
      </c>
      <c r="P18" s="182"/>
      <c r="Q18" s="168"/>
      <c r="R18" s="169" t="s">
        <v>112</v>
      </c>
      <c r="S18" s="170">
        <f t="shared" si="5"/>
        <v>5911</v>
      </c>
      <c r="T18" s="161">
        <f t="shared" si="9"/>
        <v>2968</v>
      </c>
      <c r="U18" s="161">
        <f t="shared" si="9"/>
        <v>2943</v>
      </c>
      <c r="V18" s="171">
        <f t="shared" si="6"/>
        <v>1999</v>
      </c>
      <c r="W18" s="182">
        <v>1010</v>
      </c>
      <c r="X18" s="182">
        <v>989</v>
      </c>
      <c r="Y18" s="171">
        <f t="shared" si="7"/>
        <v>1918</v>
      </c>
      <c r="Z18" s="182">
        <v>954</v>
      </c>
      <c r="AA18" s="182">
        <v>964</v>
      </c>
      <c r="AB18" s="171">
        <f t="shared" si="8"/>
        <v>1994</v>
      </c>
      <c r="AC18" s="182">
        <v>1004</v>
      </c>
      <c r="AD18" s="182">
        <v>990</v>
      </c>
      <c r="AE18" s="182">
        <v>71</v>
      </c>
    </row>
    <row r="19" spans="1:31" ht="16.5" customHeight="1">
      <c r="A19" s="76"/>
      <c r="B19" s="169" t="s">
        <v>110</v>
      </c>
      <c r="C19" s="170">
        <f t="shared" si="10"/>
        <v>5606</v>
      </c>
      <c r="D19" s="161">
        <f aca="true" t="shared" si="14" ref="D19:E33">G19+J19+M19</f>
        <v>3177</v>
      </c>
      <c r="E19" s="161">
        <f t="shared" si="14"/>
        <v>2429</v>
      </c>
      <c r="F19" s="171">
        <f t="shared" si="11"/>
        <v>1856</v>
      </c>
      <c r="G19" s="182">
        <v>1041</v>
      </c>
      <c r="H19" s="182">
        <v>815</v>
      </c>
      <c r="I19" s="171">
        <f t="shared" si="12"/>
        <v>1833</v>
      </c>
      <c r="J19" s="182">
        <v>1033</v>
      </c>
      <c r="K19" s="182">
        <v>800</v>
      </c>
      <c r="L19" s="171">
        <f t="shared" si="13"/>
        <v>1917</v>
      </c>
      <c r="M19" s="182">
        <v>1103</v>
      </c>
      <c r="N19" s="182">
        <v>814</v>
      </c>
      <c r="O19" s="182">
        <v>70</v>
      </c>
      <c r="P19" s="182"/>
      <c r="Q19" s="168"/>
      <c r="R19" s="169" t="s">
        <v>113</v>
      </c>
      <c r="S19" s="170">
        <f t="shared" si="5"/>
        <v>6229</v>
      </c>
      <c r="T19" s="161">
        <f t="shared" si="9"/>
        <v>3206</v>
      </c>
      <c r="U19" s="161">
        <f t="shared" si="9"/>
        <v>3023</v>
      </c>
      <c r="V19" s="171">
        <f t="shared" si="6"/>
        <v>2120</v>
      </c>
      <c r="W19" s="182">
        <v>1094</v>
      </c>
      <c r="X19" s="182">
        <v>1026</v>
      </c>
      <c r="Y19" s="171">
        <f t="shared" si="7"/>
        <v>2045</v>
      </c>
      <c r="Z19" s="182">
        <v>1029</v>
      </c>
      <c r="AA19" s="182">
        <v>1016</v>
      </c>
      <c r="AB19" s="171">
        <f t="shared" si="8"/>
        <v>2064</v>
      </c>
      <c r="AC19" s="182">
        <v>1083</v>
      </c>
      <c r="AD19" s="182">
        <v>981</v>
      </c>
      <c r="AE19" s="182">
        <v>49</v>
      </c>
    </row>
    <row r="20" spans="1:31" ht="16.5" customHeight="1">
      <c r="A20" s="76"/>
      <c r="B20" s="169" t="s">
        <v>111</v>
      </c>
      <c r="C20" s="170">
        <f t="shared" si="10"/>
        <v>3024</v>
      </c>
      <c r="D20" s="161">
        <f t="shared" si="14"/>
        <v>1562</v>
      </c>
      <c r="E20" s="161">
        <f t="shared" si="14"/>
        <v>1462</v>
      </c>
      <c r="F20" s="171">
        <f t="shared" si="11"/>
        <v>1032</v>
      </c>
      <c r="G20" s="182">
        <v>523</v>
      </c>
      <c r="H20" s="182">
        <v>509</v>
      </c>
      <c r="I20" s="171">
        <f t="shared" si="12"/>
        <v>1003</v>
      </c>
      <c r="J20" s="182">
        <v>511</v>
      </c>
      <c r="K20" s="182">
        <v>492</v>
      </c>
      <c r="L20" s="171">
        <f t="shared" si="13"/>
        <v>989</v>
      </c>
      <c r="M20" s="182">
        <v>528</v>
      </c>
      <c r="N20" s="182">
        <v>461</v>
      </c>
      <c r="O20" s="182">
        <v>25</v>
      </c>
      <c r="P20" s="182"/>
      <c r="Q20" s="168"/>
      <c r="R20" s="78" t="s">
        <v>114</v>
      </c>
      <c r="S20" s="170">
        <f t="shared" si="5"/>
        <v>4829</v>
      </c>
      <c r="T20" s="161">
        <f t="shared" si="9"/>
        <v>2436</v>
      </c>
      <c r="U20" s="161">
        <f t="shared" si="9"/>
        <v>2393</v>
      </c>
      <c r="V20" s="171">
        <f t="shared" si="6"/>
        <v>1654</v>
      </c>
      <c r="W20" s="182">
        <v>840</v>
      </c>
      <c r="X20" s="182">
        <v>814</v>
      </c>
      <c r="Y20" s="171">
        <f t="shared" si="7"/>
        <v>1600</v>
      </c>
      <c r="Z20" s="182">
        <v>812</v>
      </c>
      <c r="AA20" s="182">
        <v>788</v>
      </c>
      <c r="AB20" s="171">
        <f t="shared" si="8"/>
        <v>1575</v>
      </c>
      <c r="AC20" s="182">
        <v>784</v>
      </c>
      <c r="AD20" s="182">
        <v>791</v>
      </c>
      <c r="AE20" s="182">
        <v>55</v>
      </c>
    </row>
    <row r="21" spans="1:31" ht="16.5" customHeight="1">
      <c r="A21" s="76"/>
      <c r="B21" s="169" t="s">
        <v>112</v>
      </c>
      <c r="C21" s="170">
        <f t="shared" si="10"/>
        <v>5911</v>
      </c>
      <c r="D21" s="161">
        <f t="shared" si="14"/>
        <v>2968</v>
      </c>
      <c r="E21" s="161">
        <f t="shared" si="14"/>
        <v>2943</v>
      </c>
      <c r="F21" s="171">
        <f t="shared" si="11"/>
        <v>1999</v>
      </c>
      <c r="G21" s="182">
        <v>1010</v>
      </c>
      <c r="H21" s="182">
        <v>989</v>
      </c>
      <c r="I21" s="171">
        <f t="shared" si="12"/>
        <v>1918</v>
      </c>
      <c r="J21" s="182">
        <v>954</v>
      </c>
      <c r="K21" s="182">
        <v>964</v>
      </c>
      <c r="L21" s="171">
        <f t="shared" si="13"/>
        <v>1994</v>
      </c>
      <c r="M21" s="182">
        <v>1004</v>
      </c>
      <c r="N21" s="182">
        <v>990</v>
      </c>
      <c r="O21" s="182">
        <v>71</v>
      </c>
      <c r="P21" s="182"/>
      <c r="Q21" s="168"/>
      <c r="R21" s="78" t="s">
        <v>220</v>
      </c>
      <c r="S21" s="170">
        <f t="shared" si="5"/>
        <v>1709</v>
      </c>
      <c r="T21" s="161">
        <f t="shared" si="9"/>
        <v>882</v>
      </c>
      <c r="U21" s="161">
        <f t="shared" si="9"/>
        <v>827</v>
      </c>
      <c r="V21" s="171">
        <f t="shared" si="6"/>
        <v>556</v>
      </c>
      <c r="W21" s="182">
        <v>289</v>
      </c>
      <c r="X21" s="182">
        <v>267</v>
      </c>
      <c r="Y21" s="171">
        <f t="shared" si="7"/>
        <v>534</v>
      </c>
      <c r="Z21" s="182">
        <v>276</v>
      </c>
      <c r="AA21" s="182">
        <v>258</v>
      </c>
      <c r="AB21" s="171">
        <f t="shared" si="8"/>
        <v>619</v>
      </c>
      <c r="AC21" s="182">
        <v>317</v>
      </c>
      <c r="AD21" s="182">
        <v>302</v>
      </c>
      <c r="AE21" s="182">
        <v>20</v>
      </c>
    </row>
    <row r="22" spans="1:31" ht="16.5" customHeight="1">
      <c r="A22" s="76"/>
      <c r="B22" s="169" t="s">
        <v>113</v>
      </c>
      <c r="C22" s="170">
        <f t="shared" si="10"/>
        <v>6610</v>
      </c>
      <c r="D22" s="161">
        <f t="shared" si="14"/>
        <v>3206</v>
      </c>
      <c r="E22" s="161">
        <f t="shared" si="14"/>
        <v>3404</v>
      </c>
      <c r="F22" s="171">
        <f t="shared" si="11"/>
        <v>2257</v>
      </c>
      <c r="G22" s="182">
        <v>1094</v>
      </c>
      <c r="H22" s="182">
        <v>1163</v>
      </c>
      <c r="I22" s="171">
        <f t="shared" si="12"/>
        <v>2176</v>
      </c>
      <c r="J22" s="182">
        <v>1029</v>
      </c>
      <c r="K22" s="182">
        <v>1147</v>
      </c>
      <c r="L22" s="171">
        <f t="shared" si="13"/>
        <v>2177</v>
      </c>
      <c r="M22" s="182">
        <v>1083</v>
      </c>
      <c r="N22" s="182">
        <v>1094</v>
      </c>
      <c r="O22" s="182">
        <v>49</v>
      </c>
      <c r="P22" s="182"/>
      <c r="Q22" s="168"/>
      <c r="R22" s="78" t="s">
        <v>115</v>
      </c>
      <c r="S22" s="170">
        <f t="shared" si="5"/>
        <v>1957</v>
      </c>
      <c r="T22" s="161">
        <f t="shared" si="9"/>
        <v>1002</v>
      </c>
      <c r="U22" s="161">
        <f t="shared" si="9"/>
        <v>955</v>
      </c>
      <c r="V22" s="171">
        <f t="shared" si="6"/>
        <v>659</v>
      </c>
      <c r="W22" s="182">
        <v>346</v>
      </c>
      <c r="X22" s="182">
        <v>313</v>
      </c>
      <c r="Y22" s="171">
        <f t="shared" si="7"/>
        <v>648</v>
      </c>
      <c r="Z22" s="182">
        <v>328</v>
      </c>
      <c r="AA22" s="182">
        <v>320</v>
      </c>
      <c r="AB22" s="171">
        <f t="shared" si="8"/>
        <v>650</v>
      </c>
      <c r="AC22" s="182">
        <v>328</v>
      </c>
      <c r="AD22" s="182">
        <v>322</v>
      </c>
      <c r="AE22" s="182">
        <v>23</v>
      </c>
    </row>
    <row r="23" spans="1:31" ht="16.5" customHeight="1">
      <c r="A23" s="76"/>
      <c r="B23" s="78" t="s">
        <v>114</v>
      </c>
      <c r="C23" s="170">
        <f t="shared" si="10"/>
        <v>4829</v>
      </c>
      <c r="D23" s="161">
        <f t="shared" si="14"/>
        <v>2436</v>
      </c>
      <c r="E23" s="161">
        <f t="shared" si="14"/>
        <v>2393</v>
      </c>
      <c r="F23" s="171">
        <f t="shared" si="11"/>
        <v>1654</v>
      </c>
      <c r="G23" s="182">
        <v>840</v>
      </c>
      <c r="H23" s="182">
        <v>814</v>
      </c>
      <c r="I23" s="171">
        <f t="shared" si="12"/>
        <v>1600</v>
      </c>
      <c r="J23" s="182">
        <v>812</v>
      </c>
      <c r="K23" s="182">
        <v>788</v>
      </c>
      <c r="L23" s="171">
        <f t="shared" si="13"/>
        <v>1575</v>
      </c>
      <c r="M23" s="182">
        <v>784</v>
      </c>
      <c r="N23" s="182">
        <v>791</v>
      </c>
      <c r="O23" s="182">
        <v>55</v>
      </c>
      <c r="P23" s="182"/>
      <c r="Q23" s="168"/>
      <c r="R23" s="78" t="s">
        <v>116</v>
      </c>
      <c r="S23" s="170">
        <f t="shared" si="5"/>
        <v>1113</v>
      </c>
      <c r="T23" s="161">
        <f t="shared" si="9"/>
        <v>587</v>
      </c>
      <c r="U23" s="161">
        <f t="shared" si="9"/>
        <v>526</v>
      </c>
      <c r="V23" s="171">
        <f t="shared" si="6"/>
        <v>363</v>
      </c>
      <c r="W23" s="182">
        <v>207</v>
      </c>
      <c r="X23" s="182">
        <v>156</v>
      </c>
      <c r="Y23" s="171">
        <f t="shared" si="7"/>
        <v>329</v>
      </c>
      <c r="Z23" s="182">
        <v>176</v>
      </c>
      <c r="AA23" s="182">
        <v>153</v>
      </c>
      <c r="AB23" s="171">
        <f t="shared" si="8"/>
        <v>421</v>
      </c>
      <c r="AC23" s="182">
        <v>204</v>
      </c>
      <c r="AD23" s="182">
        <v>217</v>
      </c>
      <c r="AE23" s="182">
        <v>15</v>
      </c>
    </row>
    <row r="24" spans="1:31" ht="16.5" customHeight="1">
      <c r="A24" s="76"/>
      <c r="B24" s="78" t="s">
        <v>220</v>
      </c>
      <c r="C24" s="170">
        <f t="shared" si="10"/>
        <v>1709</v>
      </c>
      <c r="D24" s="161">
        <f t="shared" si="14"/>
        <v>882</v>
      </c>
      <c r="E24" s="161">
        <f t="shared" si="14"/>
        <v>827</v>
      </c>
      <c r="F24" s="171">
        <f t="shared" si="11"/>
        <v>556</v>
      </c>
      <c r="G24" s="182">
        <v>289</v>
      </c>
      <c r="H24" s="182">
        <v>267</v>
      </c>
      <c r="I24" s="171">
        <f t="shared" si="12"/>
        <v>534</v>
      </c>
      <c r="J24" s="182">
        <v>276</v>
      </c>
      <c r="K24" s="182">
        <v>258</v>
      </c>
      <c r="L24" s="171">
        <f t="shared" si="13"/>
        <v>619</v>
      </c>
      <c r="M24" s="182">
        <v>317</v>
      </c>
      <c r="N24" s="182">
        <v>302</v>
      </c>
      <c r="O24" s="182">
        <v>20</v>
      </c>
      <c r="P24" s="182"/>
      <c r="Q24" s="168"/>
      <c r="R24" s="78" t="s">
        <v>117</v>
      </c>
      <c r="S24" s="170">
        <f t="shared" si="5"/>
        <v>2409</v>
      </c>
      <c r="T24" s="161">
        <f t="shared" si="9"/>
        <v>1278</v>
      </c>
      <c r="U24" s="161">
        <f t="shared" si="9"/>
        <v>1131</v>
      </c>
      <c r="V24" s="171">
        <f t="shared" si="6"/>
        <v>822</v>
      </c>
      <c r="W24" s="182">
        <v>427</v>
      </c>
      <c r="X24" s="182">
        <v>395</v>
      </c>
      <c r="Y24" s="171">
        <f t="shared" si="7"/>
        <v>741</v>
      </c>
      <c r="Z24" s="182">
        <v>407</v>
      </c>
      <c r="AA24" s="182">
        <v>334</v>
      </c>
      <c r="AB24" s="171">
        <f t="shared" si="8"/>
        <v>846</v>
      </c>
      <c r="AC24" s="182">
        <v>444</v>
      </c>
      <c r="AD24" s="182">
        <v>402</v>
      </c>
      <c r="AE24" s="182">
        <v>25</v>
      </c>
    </row>
    <row r="25" spans="1:31" ht="16.5" customHeight="1">
      <c r="A25" s="76"/>
      <c r="B25" s="78" t="s">
        <v>115</v>
      </c>
      <c r="C25" s="170">
        <f t="shared" si="10"/>
        <v>1957</v>
      </c>
      <c r="D25" s="161">
        <f t="shared" si="14"/>
        <v>1002</v>
      </c>
      <c r="E25" s="161">
        <f t="shared" si="14"/>
        <v>955</v>
      </c>
      <c r="F25" s="171">
        <f t="shared" si="11"/>
        <v>659</v>
      </c>
      <c r="G25" s="182">
        <v>346</v>
      </c>
      <c r="H25" s="182">
        <v>313</v>
      </c>
      <c r="I25" s="171">
        <f t="shared" si="12"/>
        <v>648</v>
      </c>
      <c r="J25" s="182">
        <v>328</v>
      </c>
      <c r="K25" s="182">
        <v>320</v>
      </c>
      <c r="L25" s="171">
        <f t="shared" si="13"/>
        <v>650</v>
      </c>
      <c r="M25" s="182">
        <v>328</v>
      </c>
      <c r="N25" s="182">
        <v>322</v>
      </c>
      <c r="O25" s="182">
        <v>23</v>
      </c>
      <c r="P25" s="182"/>
      <c r="Q25" s="168"/>
      <c r="R25" s="78" t="s">
        <v>118</v>
      </c>
      <c r="S25" s="170">
        <f t="shared" si="5"/>
        <v>878</v>
      </c>
      <c r="T25" s="161">
        <f t="shared" si="9"/>
        <v>457</v>
      </c>
      <c r="U25" s="161">
        <f t="shared" si="9"/>
        <v>421</v>
      </c>
      <c r="V25" s="171">
        <f t="shared" si="6"/>
        <v>313</v>
      </c>
      <c r="W25" s="182">
        <v>164</v>
      </c>
      <c r="X25" s="182">
        <v>149</v>
      </c>
      <c r="Y25" s="171">
        <f t="shared" si="7"/>
        <v>272</v>
      </c>
      <c r="Z25" s="182">
        <v>149</v>
      </c>
      <c r="AA25" s="182">
        <v>123</v>
      </c>
      <c r="AB25" s="171">
        <f t="shared" si="8"/>
        <v>293</v>
      </c>
      <c r="AC25" s="182">
        <v>144</v>
      </c>
      <c r="AD25" s="182">
        <v>149</v>
      </c>
      <c r="AE25" s="182">
        <v>8</v>
      </c>
    </row>
    <row r="26" spans="1:31" ht="16.5" customHeight="1">
      <c r="A26" s="76"/>
      <c r="B26" s="78" t="s">
        <v>116</v>
      </c>
      <c r="C26" s="170">
        <f t="shared" si="10"/>
        <v>1113</v>
      </c>
      <c r="D26" s="161">
        <f t="shared" si="14"/>
        <v>587</v>
      </c>
      <c r="E26" s="161">
        <f t="shared" si="14"/>
        <v>526</v>
      </c>
      <c r="F26" s="171">
        <f t="shared" si="11"/>
        <v>363</v>
      </c>
      <c r="G26" s="182">
        <v>207</v>
      </c>
      <c r="H26" s="182">
        <v>156</v>
      </c>
      <c r="I26" s="171">
        <f t="shared" si="12"/>
        <v>329</v>
      </c>
      <c r="J26" s="182">
        <v>176</v>
      </c>
      <c r="K26" s="182">
        <v>153</v>
      </c>
      <c r="L26" s="171">
        <f t="shared" si="13"/>
        <v>421</v>
      </c>
      <c r="M26" s="182">
        <v>204</v>
      </c>
      <c r="N26" s="182">
        <v>217</v>
      </c>
      <c r="O26" s="182">
        <v>15</v>
      </c>
      <c r="P26" s="182"/>
      <c r="Q26" s="168"/>
      <c r="R26" s="78" t="s">
        <v>119</v>
      </c>
      <c r="S26" s="170">
        <f t="shared" si="5"/>
        <v>1756</v>
      </c>
      <c r="T26" s="161">
        <f t="shared" si="9"/>
        <v>849</v>
      </c>
      <c r="U26" s="161">
        <f t="shared" si="9"/>
        <v>907</v>
      </c>
      <c r="V26" s="171">
        <f t="shared" si="6"/>
        <v>617</v>
      </c>
      <c r="W26" s="182">
        <v>297</v>
      </c>
      <c r="X26" s="182">
        <v>320</v>
      </c>
      <c r="Y26" s="171">
        <f t="shared" si="7"/>
        <v>565</v>
      </c>
      <c r="Z26" s="182">
        <v>279</v>
      </c>
      <c r="AA26" s="182">
        <v>286</v>
      </c>
      <c r="AB26" s="171">
        <f t="shared" si="8"/>
        <v>574</v>
      </c>
      <c r="AC26" s="182">
        <v>273</v>
      </c>
      <c r="AD26" s="182">
        <v>301</v>
      </c>
      <c r="AE26" s="182">
        <v>24</v>
      </c>
    </row>
    <row r="27" spans="1:31" ht="16.5" customHeight="1">
      <c r="A27" s="76"/>
      <c r="B27" s="78" t="s">
        <v>117</v>
      </c>
      <c r="C27" s="170">
        <f t="shared" si="10"/>
        <v>2409</v>
      </c>
      <c r="D27" s="161">
        <f t="shared" si="14"/>
        <v>1278</v>
      </c>
      <c r="E27" s="161">
        <f t="shared" si="14"/>
        <v>1131</v>
      </c>
      <c r="F27" s="171">
        <f t="shared" si="11"/>
        <v>822</v>
      </c>
      <c r="G27" s="182">
        <v>427</v>
      </c>
      <c r="H27" s="182">
        <v>395</v>
      </c>
      <c r="I27" s="171">
        <f t="shared" si="12"/>
        <v>741</v>
      </c>
      <c r="J27" s="182">
        <v>407</v>
      </c>
      <c r="K27" s="182">
        <v>334</v>
      </c>
      <c r="L27" s="171">
        <f t="shared" si="13"/>
        <v>846</v>
      </c>
      <c r="M27" s="182">
        <v>444</v>
      </c>
      <c r="N27" s="182">
        <v>402</v>
      </c>
      <c r="O27" s="182">
        <v>25</v>
      </c>
      <c r="P27" s="182"/>
      <c r="Q27" s="168"/>
      <c r="R27" s="78" t="s">
        <v>120</v>
      </c>
      <c r="S27" s="170">
        <f t="shared" si="5"/>
        <v>1293</v>
      </c>
      <c r="T27" s="161">
        <f t="shared" si="9"/>
        <v>688</v>
      </c>
      <c r="U27" s="161">
        <f t="shared" si="9"/>
        <v>605</v>
      </c>
      <c r="V27" s="171">
        <f t="shared" si="6"/>
        <v>424</v>
      </c>
      <c r="W27" s="182">
        <v>236</v>
      </c>
      <c r="X27" s="182">
        <v>188</v>
      </c>
      <c r="Y27" s="171">
        <f t="shared" si="7"/>
        <v>412</v>
      </c>
      <c r="Z27" s="182">
        <v>227</v>
      </c>
      <c r="AA27" s="182">
        <v>185</v>
      </c>
      <c r="AB27" s="171">
        <f t="shared" si="8"/>
        <v>457</v>
      </c>
      <c r="AC27" s="182">
        <v>225</v>
      </c>
      <c r="AD27" s="182">
        <v>232</v>
      </c>
      <c r="AE27" s="182">
        <v>8</v>
      </c>
    </row>
    <row r="28" spans="1:31" ht="16.5" customHeight="1">
      <c r="A28" s="76"/>
      <c r="B28" s="78" t="s">
        <v>118</v>
      </c>
      <c r="C28" s="170">
        <f t="shared" si="10"/>
        <v>878</v>
      </c>
      <c r="D28" s="161">
        <f t="shared" si="14"/>
        <v>457</v>
      </c>
      <c r="E28" s="161">
        <f t="shared" si="14"/>
        <v>421</v>
      </c>
      <c r="F28" s="171">
        <f t="shared" si="11"/>
        <v>313</v>
      </c>
      <c r="G28" s="182">
        <v>164</v>
      </c>
      <c r="H28" s="182">
        <v>149</v>
      </c>
      <c r="I28" s="171">
        <f t="shared" si="12"/>
        <v>272</v>
      </c>
      <c r="J28" s="182">
        <v>149</v>
      </c>
      <c r="K28" s="182">
        <v>123</v>
      </c>
      <c r="L28" s="171">
        <f t="shared" si="13"/>
        <v>293</v>
      </c>
      <c r="M28" s="182">
        <v>144</v>
      </c>
      <c r="N28" s="182">
        <v>149</v>
      </c>
      <c r="O28" s="182">
        <v>8</v>
      </c>
      <c r="P28" s="182"/>
      <c r="Q28" s="168"/>
      <c r="R28" s="64" t="s">
        <v>153</v>
      </c>
      <c r="S28" s="170">
        <f t="shared" si="5"/>
        <v>2535</v>
      </c>
      <c r="T28" s="161">
        <f t="shared" si="9"/>
        <v>1334</v>
      </c>
      <c r="U28" s="161">
        <f t="shared" si="9"/>
        <v>1201</v>
      </c>
      <c r="V28" s="171">
        <f t="shared" si="6"/>
        <v>814</v>
      </c>
      <c r="W28" s="182">
        <v>420</v>
      </c>
      <c r="X28" s="182">
        <v>394</v>
      </c>
      <c r="Y28" s="171">
        <f t="shared" si="7"/>
        <v>794</v>
      </c>
      <c r="Z28" s="182">
        <v>413</v>
      </c>
      <c r="AA28" s="182">
        <v>381</v>
      </c>
      <c r="AB28" s="171">
        <f t="shared" si="8"/>
        <v>927</v>
      </c>
      <c r="AC28" s="182">
        <v>501</v>
      </c>
      <c r="AD28" s="182">
        <v>426</v>
      </c>
      <c r="AE28" s="182">
        <v>26</v>
      </c>
    </row>
    <row r="29" spans="1:31" ht="16.5" customHeight="1">
      <c r="A29" s="76"/>
      <c r="B29" s="78" t="s">
        <v>119</v>
      </c>
      <c r="C29" s="170">
        <f t="shared" si="10"/>
        <v>1756</v>
      </c>
      <c r="D29" s="161">
        <f t="shared" si="14"/>
        <v>849</v>
      </c>
      <c r="E29" s="161">
        <f t="shared" si="14"/>
        <v>907</v>
      </c>
      <c r="F29" s="171">
        <f t="shared" si="11"/>
        <v>617</v>
      </c>
      <c r="G29" s="182">
        <v>297</v>
      </c>
      <c r="H29" s="182">
        <v>320</v>
      </c>
      <c r="I29" s="171">
        <f t="shared" si="12"/>
        <v>565</v>
      </c>
      <c r="J29" s="182">
        <v>279</v>
      </c>
      <c r="K29" s="182">
        <v>286</v>
      </c>
      <c r="L29" s="171">
        <f t="shared" si="13"/>
        <v>574</v>
      </c>
      <c r="M29" s="182">
        <v>273</v>
      </c>
      <c r="N29" s="182">
        <v>301</v>
      </c>
      <c r="O29" s="182">
        <v>24</v>
      </c>
      <c r="P29" s="182"/>
      <c r="Q29" s="168"/>
      <c r="R29" s="64" t="s">
        <v>154</v>
      </c>
      <c r="S29" s="170">
        <f t="shared" si="5"/>
        <v>2016</v>
      </c>
      <c r="T29" s="161">
        <f t="shared" si="9"/>
        <v>1021</v>
      </c>
      <c r="U29" s="161">
        <f t="shared" si="9"/>
        <v>995</v>
      </c>
      <c r="V29" s="171">
        <f t="shared" si="6"/>
        <v>655</v>
      </c>
      <c r="W29" s="182">
        <v>330</v>
      </c>
      <c r="X29" s="182">
        <v>325</v>
      </c>
      <c r="Y29" s="171">
        <f t="shared" si="7"/>
        <v>636</v>
      </c>
      <c r="Z29" s="182">
        <v>311</v>
      </c>
      <c r="AA29" s="182">
        <v>325</v>
      </c>
      <c r="AB29" s="171">
        <f t="shared" si="8"/>
        <v>725</v>
      </c>
      <c r="AC29" s="182">
        <v>380</v>
      </c>
      <c r="AD29" s="182">
        <v>345</v>
      </c>
      <c r="AE29" s="182">
        <v>30</v>
      </c>
    </row>
    <row r="30" spans="1:31" ht="16.5" customHeight="1">
      <c r="A30" s="76"/>
      <c r="B30" s="78" t="s">
        <v>120</v>
      </c>
      <c r="C30" s="170">
        <f t="shared" si="10"/>
        <v>1293</v>
      </c>
      <c r="D30" s="161">
        <f t="shared" si="14"/>
        <v>688</v>
      </c>
      <c r="E30" s="161">
        <f t="shared" si="14"/>
        <v>605</v>
      </c>
      <c r="F30" s="171">
        <f t="shared" si="11"/>
        <v>424</v>
      </c>
      <c r="G30" s="182">
        <v>236</v>
      </c>
      <c r="H30" s="182">
        <v>188</v>
      </c>
      <c r="I30" s="171">
        <f t="shared" si="12"/>
        <v>412</v>
      </c>
      <c r="J30" s="182">
        <v>227</v>
      </c>
      <c r="K30" s="182">
        <v>185</v>
      </c>
      <c r="L30" s="171">
        <f t="shared" si="13"/>
        <v>457</v>
      </c>
      <c r="M30" s="182">
        <v>225</v>
      </c>
      <c r="N30" s="182">
        <v>232</v>
      </c>
      <c r="O30" s="182">
        <v>8</v>
      </c>
      <c r="P30" s="182"/>
      <c r="Q30" s="168"/>
      <c r="R30" s="64" t="s">
        <v>155</v>
      </c>
      <c r="S30" s="170">
        <f t="shared" si="5"/>
        <v>1365</v>
      </c>
      <c r="T30" s="161">
        <f t="shared" si="9"/>
        <v>698</v>
      </c>
      <c r="U30" s="161">
        <f t="shared" si="9"/>
        <v>667</v>
      </c>
      <c r="V30" s="171">
        <f t="shared" si="6"/>
        <v>456</v>
      </c>
      <c r="W30" s="182">
        <v>214</v>
      </c>
      <c r="X30" s="182">
        <v>242</v>
      </c>
      <c r="Y30" s="171">
        <f t="shared" si="7"/>
        <v>438</v>
      </c>
      <c r="Z30" s="182">
        <v>239</v>
      </c>
      <c r="AA30" s="182">
        <v>199</v>
      </c>
      <c r="AB30" s="171">
        <f t="shared" si="8"/>
        <v>471</v>
      </c>
      <c r="AC30" s="182">
        <v>245</v>
      </c>
      <c r="AD30" s="182">
        <v>226</v>
      </c>
      <c r="AE30" s="182">
        <v>10</v>
      </c>
    </row>
    <row r="31" spans="1:31" ht="16.5" customHeight="1">
      <c r="A31" s="76"/>
      <c r="B31" s="64" t="s">
        <v>153</v>
      </c>
      <c r="C31" s="170">
        <f t="shared" si="10"/>
        <v>2535</v>
      </c>
      <c r="D31" s="161">
        <f t="shared" si="14"/>
        <v>1334</v>
      </c>
      <c r="E31" s="161">
        <f t="shared" si="14"/>
        <v>1201</v>
      </c>
      <c r="F31" s="171">
        <f t="shared" si="11"/>
        <v>814</v>
      </c>
      <c r="G31" s="182">
        <v>420</v>
      </c>
      <c r="H31" s="182">
        <v>394</v>
      </c>
      <c r="I31" s="171">
        <f t="shared" si="12"/>
        <v>794</v>
      </c>
      <c r="J31" s="182">
        <v>413</v>
      </c>
      <c r="K31" s="182">
        <v>381</v>
      </c>
      <c r="L31" s="171">
        <f t="shared" si="13"/>
        <v>927</v>
      </c>
      <c r="M31" s="182">
        <v>501</v>
      </c>
      <c r="N31" s="182">
        <v>426</v>
      </c>
      <c r="O31" s="182">
        <v>26</v>
      </c>
      <c r="P31" s="182"/>
      <c r="Q31" s="168"/>
      <c r="R31" s="64" t="s">
        <v>230</v>
      </c>
      <c r="S31" s="170">
        <f>SUM(T31:U31)</f>
        <v>4105</v>
      </c>
      <c r="T31" s="161">
        <f>W31+Z31+AC31</f>
        <v>2059</v>
      </c>
      <c r="U31" s="161">
        <f>X31+AA31+AD31</f>
        <v>2046</v>
      </c>
      <c r="V31" s="171">
        <f>SUM(W31:X31)</f>
        <v>1354</v>
      </c>
      <c r="W31" s="182">
        <v>688</v>
      </c>
      <c r="X31" s="182">
        <v>666</v>
      </c>
      <c r="Y31" s="171">
        <f t="shared" si="7"/>
        <v>1318</v>
      </c>
      <c r="Z31" s="182">
        <v>656</v>
      </c>
      <c r="AA31" s="182">
        <v>662</v>
      </c>
      <c r="AB31" s="171">
        <f t="shared" si="8"/>
        <v>1433</v>
      </c>
      <c r="AC31" s="182">
        <v>715</v>
      </c>
      <c r="AD31" s="182">
        <v>718</v>
      </c>
      <c r="AE31" s="182">
        <v>55</v>
      </c>
    </row>
    <row r="32" spans="1:31" ht="16.5" customHeight="1">
      <c r="A32" s="76"/>
      <c r="B32" s="64" t="s">
        <v>154</v>
      </c>
      <c r="C32" s="170">
        <f t="shared" si="10"/>
        <v>2016</v>
      </c>
      <c r="D32" s="161">
        <f t="shared" si="14"/>
        <v>1021</v>
      </c>
      <c r="E32" s="161">
        <f t="shared" si="14"/>
        <v>995</v>
      </c>
      <c r="F32" s="171">
        <f t="shared" si="11"/>
        <v>655</v>
      </c>
      <c r="G32" s="182">
        <v>330</v>
      </c>
      <c r="H32" s="182">
        <v>325</v>
      </c>
      <c r="I32" s="171">
        <f t="shared" si="12"/>
        <v>636</v>
      </c>
      <c r="J32" s="182">
        <v>311</v>
      </c>
      <c r="K32" s="182">
        <v>325</v>
      </c>
      <c r="L32" s="171">
        <f t="shared" si="13"/>
        <v>725</v>
      </c>
      <c r="M32" s="182">
        <v>380</v>
      </c>
      <c r="N32" s="182">
        <v>345</v>
      </c>
      <c r="O32" s="182">
        <v>30</v>
      </c>
      <c r="P32" s="182"/>
      <c r="Q32" s="66" t="s">
        <v>264</v>
      </c>
      <c r="R32" s="67"/>
      <c r="S32" s="164">
        <f t="shared" si="5"/>
        <v>450</v>
      </c>
      <c r="T32" s="165">
        <f>SUM(T33:T34)</f>
        <v>222</v>
      </c>
      <c r="U32" s="165">
        <f>SUM(U33:U34)</f>
        <v>228</v>
      </c>
      <c r="V32" s="165">
        <f t="shared" si="6"/>
        <v>152</v>
      </c>
      <c r="W32" s="165">
        <f>W33+W34</f>
        <v>75</v>
      </c>
      <c r="X32" s="165">
        <f>X33+X34</f>
        <v>77</v>
      </c>
      <c r="Y32" s="165">
        <f t="shared" si="7"/>
        <v>154</v>
      </c>
      <c r="Z32" s="165">
        <f>Z33+Z34</f>
        <v>72</v>
      </c>
      <c r="AA32" s="165">
        <f>AA33+AA34</f>
        <v>82</v>
      </c>
      <c r="AB32" s="165">
        <f t="shared" si="8"/>
        <v>144</v>
      </c>
      <c r="AC32" s="165">
        <f>AC33+AC34</f>
        <v>75</v>
      </c>
      <c r="AD32" s="165">
        <f>AD33+AD34</f>
        <v>69</v>
      </c>
      <c r="AE32" s="165">
        <v>7</v>
      </c>
    </row>
    <row r="33" spans="1:31" ht="16.5" customHeight="1">
      <c r="A33" s="76"/>
      <c r="B33" s="64" t="s">
        <v>155</v>
      </c>
      <c r="C33" s="170">
        <f t="shared" si="10"/>
        <v>1365</v>
      </c>
      <c r="D33" s="161">
        <f t="shared" si="14"/>
        <v>698</v>
      </c>
      <c r="E33" s="161">
        <f t="shared" si="14"/>
        <v>667</v>
      </c>
      <c r="F33" s="171">
        <f t="shared" si="11"/>
        <v>456</v>
      </c>
      <c r="G33" s="182">
        <v>214</v>
      </c>
      <c r="H33" s="182">
        <v>242</v>
      </c>
      <c r="I33" s="171">
        <f t="shared" si="12"/>
        <v>438</v>
      </c>
      <c r="J33" s="182">
        <v>239</v>
      </c>
      <c r="K33" s="182">
        <v>199</v>
      </c>
      <c r="L33" s="171">
        <f t="shared" si="13"/>
        <v>471</v>
      </c>
      <c r="M33" s="182">
        <v>245</v>
      </c>
      <c r="N33" s="182">
        <v>226</v>
      </c>
      <c r="O33" s="182">
        <v>10</v>
      </c>
      <c r="P33" s="182"/>
      <c r="Q33" s="168"/>
      <c r="R33" s="78" t="s">
        <v>121</v>
      </c>
      <c r="S33" s="170">
        <f t="shared" si="5"/>
        <v>416</v>
      </c>
      <c r="T33" s="161">
        <f>W33+Z33+AC33</f>
        <v>202</v>
      </c>
      <c r="U33" s="161">
        <f>X33+AA33+AD33</f>
        <v>214</v>
      </c>
      <c r="V33" s="171">
        <f t="shared" si="6"/>
        <v>138</v>
      </c>
      <c r="W33" s="182">
        <v>64</v>
      </c>
      <c r="X33" s="182">
        <v>74</v>
      </c>
      <c r="Y33" s="171">
        <f t="shared" si="7"/>
        <v>143</v>
      </c>
      <c r="Z33" s="182">
        <v>68</v>
      </c>
      <c r="AA33" s="182">
        <v>75</v>
      </c>
      <c r="AB33" s="171">
        <f t="shared" si="8"/>
        <v>135</v>
      </c>
      <c r="AC33" s="182">
        <v>70</v>
      </c>
      <c r="AD33" s="182">
        <v>65</v>
      </c>
      <c r="AE33" s="182">
        <v>7</v>
      </c>
    </row>
    <row r="34" spans="1:31" ht="16.5" customHeight="1">
      <c r="A34" s="76"/>
      <c r="B34" s="64" t="s">
        <v>230</v>
      </c>
      <c r="C34" s="170">
        <f>SUM(D34:E34)</f>
        <v>4105</v>
      </c>
      <c r="D34" s="161">
        <f>G34+J34+M34</f>
        <v>2059</v>
      </c>
      <c r="E34" s="161">
        <f>H34+K34+N34</f>
        <v>2046</v>
      </c>
      <c r="F34" s="171">
        <f>SUM(G34:H34)</f>
        <v>1354</v>
      </c>
      <c r="G34" s="182">
        <v>688</v>
      </c>
      <c r="H34" s="182">
        <v>666</v>
      </c>
      <c r="I34" s="171">
        <f t="shared" si="12"/>
        <v>1318</v>
      </c>
      <c r="J34" s="182">
        <v>656</v>
      </c>
      <c r="K34" s="182">
        <v>662</v>
      </c>
      <c r="L34" s="171">
        <f t="shared" si="13"/>
        <v>1433</v>
      </c>
      <c r="M34" s="182">
        <v>715</v>
      </c>
      <c r="N34" s="182">
        <v>718</v>
      </c>
      <c r="O34" s="182">
        <v>55</v>
      </c>
      <c r="P34" s="182"/>
      <c r="Q34" s="168"/>
      <c r="R34" s="78" t="s">
        <v>122</v>
      </c>
      <c r="S34" s="170">
        <f t="shared" si="5"/>
        <v>34</v>
      </c>
      <c r="T34" s="161">
        <f>W34+Z34+AC34</f>
        <v>20</v>
      </c>
      <c r="U34" s="161">
        <f>X34+AA34+AD34</f>
        <v>14</v>
      </c>
      <c r="V34" s="171">
        <f t="shared" si="6"/>
        <v>14</v>
      </c>
      <c r="W34" s="182">
        <v>11</v>
      </c>
      <c r="X34" s="182">
        <v>3</v>
      </c>
      <c r="Y34" s="171">
        <f t="shared" si="7"/>
        <v>11</v>
      </c>
      <c r="Z34" s="182">
        <v>4</v>
      </c>
      <c r="AA34" s="182">
        <v>7</v>
      </c>
      <c r="AB34" s="171">
        <f t="shared" si="8"/>
        <v>9</v>
      </c>
      <c r="AC34" s="182">
        <v>5</v>
      </c>
      <c r="AD34" s="182">
        <v>4</v>
      </c>
      <c r="AE34" s="182">
        <v>0</v>
      </c>
    </row>
    <row r="35" spans="1:31" s="172" customFormat="1" ht="16.5" customHeight="1">
      <c r="A35" s="66" t="s">
        <v>247</v>
      </c>
      <c r="B35" s="67"/>
      <c r="C35" s="164">
        <f>SUM(D35:E35)</f>
        <v>450</v>
      </c>
      <c r="D35" s="165">
        <f>SUM(D36:D37)</f>
        <v>222</v>
      </c>
      <c r="E35" s="165">
        <f>SUM(E36:E37)</f>
        <v>228</v>
      </c>
      <c r="F35" s="165">
        <f t="shared" si="11"/>
        <v>152</v>
      </c>
      <c r="G35" s="165">
        <f>G36+G37</f>
        <v>75</v>
      </c>
      <c r="H35" s="165">
        <f>H36+H37</f>
        <v>77</v>
      </c>
      <c r="I35" s="165">
        <f t="shared" si="12"/>
        <v>154</v>
      </c>
      <c r="J35" s="165">
        <f>J36+J37</f>
        <v>72</v>
      </c>
      <c r="K35" s="165">
        <f>K36+K37</f>
        <v>82</v>
      </c>
      <c r="L35" s="165">
        <f t="shared" si="13"/>
        <v>144</v>
      </c>
      <c r="M35" s="165">
        <f>M36+M37</f>
        <v>75</v>
      </c>
      <c r="N35" s="165">
        <f>N36+N37</f>
        <v>69</v>
      </c>
      <c r="O35" s="165">
        <f>O36+O37</f>
        <v>7</v>
      </c>
      <c r="P35" s="171"/>
      <c r="Q35" s="71" t="s">
        <v>248</v>
      </c>
      <c r="R35" s="72"/>
      <c r="S35" s="164">
        <f t="shared" si="5"/>
        <v>2417</v>
      </c>
      <c r="T35" s="165">
        <f>SUM(T36:T39)</f>
        <v>1209</v>
      </c>
      <c r="U35" s="165">
        <f>SUM(U36:U39)</f>
        <v>1208</v>
      </c>
      <c r="V35" s="165">
        <f t="shared" si="6"/>
        <v>805</v>
      </c>
      <c r="W35" s="165">
        <f>SUM(W36:W39)</f>
        <v>409</v>
      </c>
      <c r="X35" s="165">
        <f>SUM(X36:X39)</f>
        <v>396</v>
      </c>
      <c r="Y35" s="165">
        <f t="shared" si="7"/>
        <v>798</v>
      </c>
      <c r="Z35" s="165">
        <f>SUM(Z36:Z39)</f>
        <v>396</v>
      </c>
      <c r="AA35" s="165">
        <f>SUM(AA36:AA39)</f>
        <v>402</v>
      </c>
      <c r="AB35" s="165">
        <f t="shared" si="8"/>
        <v>814</v>
      </c>
      <c r="AC35" s="165">
        <f>SUM(AC36:AC39)</f>
        <v>404</v>
      </c>
      <c r="AD35" s="165">
        <f>SUM(AD36:AD39)</f>
        <v>410</v>
      </c>
      <c r="AE35" s="165">
        <v>25</v>
      </c>
    </row>
    <row r="36" spans="1:31" ht="16.5" customHeight="1">
      <c r="A36" s="76"/>
      <c r="B36" s="78" t="s">
        <v>121</v>
      </c>
      <c r="C36" s="170">
        <f>SUM(D36:E36)</f>
        <v>416</v>
      </c>
      <c r="D36" s="161">
        <f>G36+J36+M36</f>
        <v>202</v>
      </c>
      <c r="E36" s="161">
        <f>H36+K36+N36</f>
        <v>214</v>
      </c>
      <c r="F36" s="171">
        <f t="shared" si="11"/>
        <v>138</v>
      </c>
      <c r="G36" s="182">
        <v>64</v>
      </c>
      <c r="H36" s="182">
        <v>74</v>
      </c>
      <c r="I36" s="171">
        <f t="shared" si="12"/>
        <v>143</v>
      </c>
      <c r="J36" s="182">
        <v>68</v>
      </c>
      <c r="K36" s="182">
        <v>75</v>
      </c>
      <c r="L36" s="171">
        <f t="shared" si="13"/>
        <v>135</v>
      </c>
      <c r="M36" s="182">
        <v>70</v>
      </c>
      <c r="N36" s="182">
        <v>65</v>
      </c>
      <c r="O36" s="182">
        <v>7</v>
      </c>
      <c r="P36" s="182"/>
      <c r="Q36" s="168"/>
      <c r="R36" s="78" t="s">
        <v>140</v>
      </c>
      <c r="S36" s="170">
        <f t="shared" si="5"/>
        <v>700</v>
      </c>
      <c r="T36" s="161">
        <f aca="true" t="shared" si="15" ref="T36:U39">W36+Z36+AC36</f>
        <v>341</v>
      </c>
      <c r="U36" s="161">
        <f t="shared" si="15"/>
        <v>359</v>
      </c>
      <c r="V36" s="171">
        <f t="shared" si="6"/>
        <v>238</v>
      </c>
      <c r="W36" s="182">
        <v>116</v>
      </c>
      <c r="X36" s="182">
        <v>122</v>
      </c>
      <c r="Y36" s="171">
        <f t="shared" si="7"/>
        <v>212</v>
      </c>
      <c r="Z36" s="182">
        <v>98</v>
      </c>
      <c r="AA36" s="182">
        <v>114</v>
      </c>
      <c r="AB36" s="171">
        <f t="shared" si="8"/>
        <v>250</v>
      </c>
      <c r="AC36" s="182">
        <v>127</v>
      </c>
      <c r="AD36" s="182">
        <v>123</v>
      </c>
      <c r="AE36" s="182">
        <v>8</v>
      </c>
    </row>
    <row r="37" spans="1:31" ht="16.5" customHeight="1">
      <c r="A37" s="76"/>
      <c r="B37" s="78" t="s">
        <v>122</v>
      </c>
      <c r="C37" s="170">
        <f t="shared" si="10"/>
        <v>34</v>
      </c>
      <c r="D37" s="161">
        <f>G37+J37+M37</f>
        <v>20</v>
      </c>
      <c r="E37" s="161">
        <f>H37+K37+N37</f>
        <v>14</v>
      </c>
      <c r="F37" s="171">
        <f t="shared" si="11"/>
        <v>14</v>
      </c>
      <c r="G37" s="182">
        <v>11</v>
      </c>
      <c r="H37" s="182">
        <v>3</v>
      </c>
      <c r="I37" s="171">
        <f t="shared" si="12"/>
        <v>11</v>
      </c>
      <c r="J37" s="182">
        <v>4</v>
      </c>
      <c r="K37" s="182">
        <v>7</v>
      </c>
      <c r="L37" s="171">
        <f t="shared" si="13"/>
        <v>9</v>
      </c>
      <c r="M37" s="182">
        <v>5</v>
      </c>
      <c r="N37" s="182">
        <v>4</v>
      </c>
      <c r="O37" s="182">
        <v>0</v>
      </c>
      <c r="P37" s="182"/>
      <c r="Q37" s="168"/>
      <c r="R37" s="78" t="s">
        <v>142</v>
      </c>
      <c r="S37" s="170">
        <f t="shared" si="5"/>
        <v>342</v>
      </c>
      <c r="T37" s="161">
        <f t="shared" si="15"/>
        <v>175</v>
      </c>
      <c r="U37" s="161">
        <f t="shared" si="15"/>
        <v>167</v>
      </c>
      <c r="V37" s="171">
        <f t="shared" si="6"/>
        <v>114</v>
      </c>
      <c r="W37" s="182">
        <v>61</v>
      </c>
      <c r="X37" s="182">
        <v>53</v>
      </c>
      <c r="Y37" s="171">
        <f t="shared" si="7"/>
        <v>104</v>
      </c>
      <c r="Z37" s="182">
        <v>49</v>
      </c>
      <c r="AA37" s="182">
        <v>55</v>
      </c>
      <c r="AB37" s="171">
        <f t="shared" si="8"/>
        <v>124</v>
      </c>
      <c r="AC37" s="182">
        <v>65</v>
      </c>
      <c r="AD37" s="182">
        <v>59</v>
      </c>
      <c r="AE37" s="182">
        <v>3</v>
      </c>
    </row>
    <row r="38" spans="1:31" s="172" customFormat="1" ht="16.5" customHeight="1">
      <c r="A38" s="71" t="s">
        <v>265</v>
      </c>
      <c r="B38" s="72"/>
      <c r="C38" s="164">
        <f t="shared" si="10"/>
        <v>2417</v>
      </c>
      <c r="D38" s="165">
        <f>SUM(D39:D42)</f>
        <v>1209</v>
      </c>
      <c r="E38" s="165">
        <f>SUM(E39:E42)</f>
        <v>1208</v>
      </c>
      <c r="F38" s="165">
        <f t="shared" si="11"/>
        <v>805</v>
      </c>
      <c r="G38" s="165">
        <f>SUM(G39:G42)</f>
        <v>409</v>
      </c>
      <c r="H38" s="165">
        <f>SUM(H39:H42)</f>
        <v>396</v>
      </c>
      <c r="I38" s="165">
        <f t="shared" si="12"/>
        <v>798</v>
      </c>
      <c r="J38" s="165">
        <f>SUM(J39:J42)</f>
        <v>396</v>
      </c>
      <c r="K38" s="165">
        <f>SUM(K39:K42)</f>
        <v>402</v>
      </c>
      <c r="L38" s="165">
        <f t="shared" si="13"/>
        <v>814</v>
      </c>
      <c r="M38" s="165">
        <f>SUM(M39:M42)</f>
        <v>404</v>
      </c>
      <c r="N38" s="165">
        <f>SUM(N39:N42)</f>
        <v>410</v>
      </c>
      <c r="O38" s="165">
        <f>SUM(O39:O42)</f>
        <v>25</v>
      </c>
      <c r="P38" s="171"/>
      <c r="Q38" s="168"/>
      <c r="R38" s="78" t="s">
        <v>144</v>
      </c>
      <c r="S38" s="170">
        <f t="shared" si="5"/>
        <v>1079</v>
      </c>
      <c r="T38" s="161">
        <f t="shared" si="15"/>
        <v>544</v>
      </c>
      <c r="U38" s="161">
        <f t="shared" si="15"/>
        <v>535</v>
      </c>
      <c r="V38" s="171">
        <f t="shared" si="6"/>
        <v>351</v>
      </c>
      <c r="W38" s="182">
        <v>182</v>
      </c>
      <c r="X38" s="182">
        <v>169</v>
      </c>
      <c r="Y38" s="171">
        <f t="shared" si="7"/>
        <v>390</v>
      </c>
      <c r="Z38" s="182">
        <v>202</v>
      </c>
      <c r="AA38" s="182">
        <v>188</v>
      </c>
      <c r="AB38" s="171">
        <f t="shared" si="8"/>
        <v>338</v>
      </c>
      <c r="AC38" s="182">
        <v>160</v>
      </c>
      <c r="AD38" s="182">
        <v>178</v>
      </c>
      <c r="AE38" s="182">
        <v>10</v>
      </c>
    </row>
    <row r="39" spans="1:31" ht="16.5" customHeight="1">
      <c r="A39" s="76"/>
      <c r="B39" s="78" t="s">
        <v>140</v>
      </c>
      <c r="C39" s="170">
        <f t="shared" si="10"/>
        <v>700</v>
      </c>
      <c r="D39" s="161">
        <f aca="true" t="shared" si="16" ref="D39:E42">G39+J39+M39</f>
        <v>341</v>
      </c>
      <c r="E39" s="161">
        <f t="shared" si="16"/>
        <v>359</v>
      </c>
      <c r="F39" s="171">
        <f t="shared" si="11"/>
        <v>238</v>
      </c>
      <c r="G39" s="182">
        <v>116</v>
      </c>
      <c r="H39" s="182">
        <v>122</v>
      </c>
      <c r="I39" s="171">
        <f t="shared" si="12"/>
        <v>212</v>
      </c>
      <c r="J39" s="182">
        <v>98</v>
      </c>
      <c r="K39" s="182">
        <v>114</v>
      </c>
      <c r="L39" s="171">
        <f t="shared" si="13"/>
        <v>250</v>
      </c>
      <c r="M39" s="182">
        <v>127</v>
      </c>
      <c r="N39" s="182">
        <v>123</v>
      </c>
      <c r="O39" s="182">
        <v>8</v>
      </c>
      <c r="P39" s="182"/>
      <c r="Q39" s="168"/>
      <c r="R39" s="78" t="s">
        <v>146</v>
      </c>
      <c r="S39" s="170">
        <f t="shared" si="5"/>
        <v>296</v>
      </c>
      <c r="T39" s="161">
        <f t="shared" si="15"/>
        <v>149</v>
      </c>
      <c r="U39" s="161">
        <f t="shared" si="15"/>
        <v>147</v>
      </c>
      <c r="V39" s="171">
        <f t="shared" si="6"/>
        <v>102</v>
      </c>
      <c r="W39" s="182">
        <v>50</v>
      </c>
      <c r="X39" s="182">
        <v>52</v>
      </c>
      <c r="Y39" s="171">
        <f t="shared" si="7"/>
        <v>92</v>
      </c>
      <c r="Z39" s="182">
        <v>47</v>
      </c>
      <c r="AA39" s="182">
        <v>45</v>
      </c>
      <c r="AB39" s="171">
        <f t="shared" si="8"/>
        <v>102</v>
      </c>
      <c r="AC39" s="182">
        <v>52</v>
      </c>
      <c r="AD39" s="182">
        <v>50</v>
      </c>
      <c r="AE39" s="182">
        <v>4</v>
      </c>
    </row>
    <row r="40" spans="1:31" ht="16.5" customHeight="1">
      <c r="A40" s="76"/>
      <c r="B40" s="78" t="s">
        <v>142</v>
      </c>
      <c r="C40" s="170">
        <f t="shared" si="10"/>
        <v>342</v>
      </c>
      <c r="D40" s="161">
        <f t="shared" si="16"/>
        <v>175</v>
      </c>
      <c r="E40" s="161">
        <f t="shared" si="16"/>
        <v>167</v>
      </c>
      <c r="F40" s="171">
        <f t="shared" si="11"/>
        <v>114</v>
      </c>
      <c r="G40" s="182">
        <v>61</v>
      </c>
      <c r="H40" s="182">
        <v>53</v>
      </c>
      <c r="I40" s="171">
        <f t="shared" si="12"/>
        <v>104</v>
      </c>
      <c r="J40" s="182">
        <v>49</v>
      </c>
      <c r="K40" s="182">
        <v>55</v>
      </c>
      <c r="L40" s="171">
        <f t="shared" si="13"/>
        <v>124</v>
      </c>
      <c r="M40" s="182">
        <v>65</v>
      </c>
      <c r="N40" s="182">
        <v>59</v>
      </c>
      <c r="O40" s="182">
        <v>3</v>
      </c>
      <c r="P40" s="182"/>
      <c r="Q40" s="71" t="s">
        <v>266</v>
      </c>
      <c r="R40" s="72"/>
      <c r="S40" s="164">
        <f t="shared" si="5"/>
        <v>448</v>
      </c>
      <c r="T40" s="165">
        <f>T41</f>
        <v>223</v>
      </c>
      <c r="U40" s="165">
        <f>U41</f>
        <v>225</v>
      </c>
      <c r="V40" s="165">
        <f t="shared" si="6"/>
        <v>127</v>
      </c>
      <c r="W40" s="165">
        <f>W41</f>
        <v>68</v>
      </c>
      <c r="X40" s="165">
        <f>X41</f>
        <v>59</v>
      </c>
      <c r="Y40" s="165">
        <f t="shared" si="7"/>
        <v>140</v>
      </c>
      <c r="Z40" s="165">
        <f>Z41</f>
        <v>70</v>
      </c>
      <c r="AA40" s="165">
        <f>AA41</f>
        <v>70</v>
      </c>
      <c r="AB40" s="165">
        <f t="shared" si="8"/>
        <v>181</v>
      </c>
      <c r="AC40" s="165">
        <f>AC41</f>
        <v>85</v>
      </c>
      <c r="AD40" s="165">
        <f>AD41</f>
        <v>96</v>
      </c>
      <c r="AE40" s="165">
        <v>2</v>
      </c>
    </row>
    <row r="41" spans="1:31" ht="16.5" customHeight="1">
      <c r="A41" s="76"/>
      <c r="B41" s="78" t="s">
        <v>144</v>
      </c>
      <c r="C41" s="170">
        <f t="shared" si="10"/>
        <v>1079</v>
      </c>
      <c r="D41" s="161">
        <f t="shared" si="16"/>
        <v>544</v>
      </c>
      <c r="E41" s="161">
        <f t="shared" si="16"/>
        <v>535</v>
      </c>
      <c r="F41" s="171">
        <f t="shared" si="11"/>
        <v>351</v>
      </c>
      <c r="G41" s="182">
        <v>182</v>
      </c>
      <c r="H41" s="182">
        <v>169</v>
      </c>
      <c r="I41" s="171">
        <f t="shared" si="12"/>
        <v>390</v>
      </c>
      <c r="J41" s="182">
        <v>202</v>
      </c>
      <c r="K41" s="182">
        <v>188</v>
      </c>
      <c r="L41" s="171">
        <f t="shared" si="13"/>
        <v>338</v>
      </c>
      <c r="M41" s="182">
        <v>160</v>
      </c>
      <c r="N41" s="182">
        <v>178</v>
      </c>
      <c r="O41" s="182">
        <v>10</v>
      </c>
      <c r="P41" s="182"/>
      <c r="Q41" s="168"/>
      <c r="R41" s="78" t="s">
        <v>124</v>
      </c>
      <c r="S41" s="170">
        <f t="shared" si="5"/>
        <v>448</v>
      </c>
      <c r="T41" s="161">
        <f>W41+Z41+AC41</f>
        <v>223</v>
      </c>
      <c r="U41" s="161">
        <f>X41+AA41+AD41</f>
        <v>225</v>
      </c>
      <c r="V41" s="171">
        <f t="shared" si="6"/>
        <v>127</v>
      </c>
      <c r="W41" s="182">
        <v>68</v>
      </c>
      <c r="X41" s="182">
        <v>59</v>
      </c>
      <c r="Y41" s="171">
        <f t="shared" si="7"/>
        <v>140</v>
      </c>
      <c r="Z41" s="182">
        <v>70</v>
      </c>
      <c r="AA41" s="182">
        <v>70</v>
      </c>
      <c r="AB41" s="171">
        <f t="shared" si="8"/>
        <v>181</v>
      </c>
      <c r="AC41" s="182">
        <v>85</v>
      </c>
      <c r="AD41" s="182">
        <v>96</v>
      </c>
      <c r="AE41" s="182">
        <v>2</v>
      </c>
    </row>
    <row r="42" spans="1:31" ht="16.5" customHeight="1">
      <c r="A42" s="76"/>
      <c r="B42" s="78" t="s">
        <v>146</v>
      </c>
      <c r="C42" s="170">
        <f t="shared" si="10"/>
        <v>296</v>
      </c>
      <c r="D42" s="161">
        <f t="shared" si="16"/>
        <v>149</v>
      </c>
      <c r="E42" s="161">
        <f t="shared" si="16"/>
        <v>147</v>
      </c>
      <c r="F42" s="171">
        <f t="shared" si="11"/>
        <v>102</v>
      </c>
      <c r="G42" s="182">
        <v>50</v>
      </c>
      <c r="H42" s="182">
        <v>52</v>
      </c>
      <c r="I42" s="171">
        <f t="shared" si="12"/>
        <v>92</v>
      </c>
      <c r="J42" s="182">
        <v>47</v>
      </c>
      <c r="K42" s="182">
        <v>45</v>
      </c>
      <c r="L42" s="171">
        <f t="shared" si="13"/>
        <v>102</v>
      </c>
      <c r="M42" s="182">
        <v>52</v>
      </c>
      <c r="N42" s="182">
        <v>50</v>
      </c>
      <c r="O42" s="182">
        <v>4</v>
      </c>
      <c r="P42" s="182"/>
      <c r="Q42" s="71" t="s">
        <v>250</v>
      </c>
      <c r="R42" s="72"/>
      <c r="S42" s="164">
        <f t="shared" si="5"/>
        <v>1487</v>
      </c>
      <c r="T42" s="165">
        <f>SUM(T43:T44)</f>
        <v>733</v>
      </c>
      <c r="U42" s="165">
        <f>SUM(U43:U44)</f>
        <v>754</v>
      </c>
      <c r="V42" s="165">
        <f t="shared" si="6"/>
        <v>534</v>
      </c>
      <c r="W42" s="165">
        <f>W43+W44</f>
        <v>266</v>
      </c>
      <c r="X42" s="165">
        <f>X43+X44</f>
        <v>268</v>
      </c>
      <c r="Y42" s="165">
        <f t="shared" si="7"/>
        <v>479</v>
      </c>
      <c r="Z42" s="165">
        <f>Z43+Z44</f>
        <v>241</v>
      </c>
      <c r="AA42" s="165">
        <f>AA43+AA44</f>
        <v>238</v>
      </c>
      <c r="AB42" s="165">
        <f t="shared" si="8"/>
        <v>474</v>
      </c>
      <c r="AC42" s="165">
        <f>AC43+AC44</f>
        <v>226</v>
      </c>
      <c r="AD42" s="165">
        <f>AD43+AD44</f>
        <v>248</v>
      </c>
      <c r="AE42" s="165">
        <v>14</v>
      </c>
    </row>
    <row r="43" spans="1:31" s="172" customFormat="1" ht="16.5" customHeight="1">
      <c r="A43" s="71" t="s">
        <v>249</v>
      </c>
      <c r="B43" s="72"/>
      <c r="C43" s="164">
        <f>SUM(D43:E43)</f>
        <v>448</v>
      </c>
      <c r="D43" s="165">
        <f>D44</f>
        <v>223</v>
      </c>
      <c r="E43" s="165">
        <f>E44</f>
        <v>225</v>
      </c>
      <c r="F43" s="165">
        <f t="shared" si="11"/>
        <v>127</v>
      </c>
      <c r="G43" s="165">
        <f>G44</f>
        <v>68</v>
      </c>
      <c r="H43" s="165">
        <f>H44</f>
        <v>59</v>
      </c>
      <c r="I43" s="165">
        <f t="shared" si="12"/>
        <v>140</v>
      </c>
      <c r="J43" s="165">
        <f>J44</f>
        <v>70</v>
      </c>
      <c r="K43" s="165">
        <f>K44</f>
        <v>70</v>
      </c>
      <c r="L43" s="165">
        <f t="shared" si="13"/>
        <v>181</v>
      </c>
      <c r="M43" s="165">
        <f>M44</f>
        <v>85</v>
      </c>
      <c r="N43" s="165">
        <f>N44</f>
        <v>96</v>
      </c>
      <c r="O43" s="165">
        <f>O44</f>
        <v>2</v>
      </c>
      <c r="P43" s="171"/>
      <c r="Q43" s="168"/>
      <c r="R43" s="78" t="s">
        <v>125</v>
      </c>
      <c r="S43" s="170">
        <f t="shared" si="5"/>
        <v>1055</v>
      </c>
      <c r="T43" s="161">
        <f>W43+Z43+AC43</f>
        <v>528</v>
      </c>
      <c r="U43" s="161">
        <f>X43+AA43+AD43</f>
        <v>527</v>
      </c>
      <c r="V43" s="171">
        <f t="shared" si="6"/>
        <v>382</v>
      </c>
      <c r="W43" s="182">
        <v>196</v>
      </c>
      <c r="X43" s="182">
        <v>186</v>
      </c>
      <c r="Y43" s="171">
        <f t="shared" si="7"/>
        <v>346</v>
      </c>
      <c r="Z43" s="182">
        <v>170</v>
      </c>
      <c r="AA43" s="182">
        <v>176</v>
      </c>
      <c r="AB43" s="171">
        <f t="shared" si="8"/>
        <v>327</v>
      </c>
      <c r="AC43" s="182">
        <v>162</v>
      </c>
      <c r="AD43" s="182">
        <v>165</v>
      </c>
      <c r="AE43" s="182">
        <v>9</v>
      </c>
    </row>
    <row r="44" spans="1:31" ht="16.5" customHeight="1">
      <c r="A44" s="76"/>
      <c r="B44" s="78" t="s">
        <v>124</v>
      </c>
      <c r="C44" s="170">
        <f t="shared" si="10"/>
        <v>448</v>
      </c>
      <c r="D44" s="161">
        <f>G44+J44+M44</f>
        <v>223</v>
      </c>
      <c r="E44" s="161">
        <f>H44+K44+N44</f>
        <v>225</v>
      </c>
      <c r="F44" s="171">
        <f t="shared" si="11"/>
        <v>127</v>
      </c>
      <c r="G44" s="182">
        <v>68</v>
      </c>
      <c r="H44" s="182">
        <v>59</v>
      </c>
      <c r="I44" s="171">
        <f t="shared" si="12"/>
        <v>140</v>
      </c>
      <c r="J44" s="182">
        <v>70</v>
      </c>
      <c r="K44" s="182">
        <v>70</v>
      </c>
      <c r="L44" s="171">
        <f t="shared" si="13"/>
        <v>181</v>
      </c>
      <c r="M44" s="182">
        <v>85</v>
      </c>
      <c r="N44" s="182">
        <v>96</v>
      </c>
      <c r="O44" s="182">
        <v>2</v>
      </c>
      <c r="P44" s="182"/>
      <c r="Q44" s="168"/>
      <c r="R44" s="78" t="s">
        <v>126</v>
      </c>
      <c r="S44" s="170">
        <f t="shared" si="5"/>
        <v>432</v>
      </c>
      <c r="T44" s="161">
        <f>W44+Z44+AC44</f>
        <v>205</v>
      </c>
      <c r="U44" s="161">
        <f>X44+AA44+AD44</f>
        <v>227</v>
      </c>
      <c r="V44" s="171">
        <f t="shared" si="6"/>
        <v>152</v>
      </c>
      <c r="W44" s="182">
        <v>70</v>
      </c>
      <c r="X44" s="182">
        <v>82</v>
      </c>
      <c r="Y44" s="171">
        <f t="shared" si="7"/>
        <v>133</v>
      </c>
      <c r="Z44" s="182">
        <v>71</v>
      </c>
      <c r="AA44" s="182">
        <v>62</v>
      </c>
      <c r="AB44" s="171">
        <f t="shared" si="8"/>
        <v>147</v>
      </c>
      <c r="AC44" s="182">
        <v>64</v>
      </c>
      <c r="AD44" s="182">
        <v>83</v>
      </c>
      <c r="AE44" s="182">
        <v>5</v>
      </c>
    </row>
    <row r="45" spans="1:31" s="172" customFormat="1" ht="16.5" customHeight="1">
      <c r="A45" s="71" t="s">
        <v>250</v>
      </c>
      <c r="B45" s="72"/>
      <c r="C45" s="164">
        <f>SUM(D45:E45)</f>
        <v>1487</v>
      </c>
      <c r="D45" s="165">
        <f>SUM(D46:D47)</f>
        <v>733</v>
      </c>
      <c r="E45" s="165">
        <f>SUM(E46:E47)</f>
        <v>754</v>
      </c>
      <c r="F45" s="165">
        <f t="shared" si="11"/>
        <v>534</v>
      </c>
      <c r="G45" s="165">
        <f>G46+G47</f>
        <v>266</v>
      </c>
      <c r="H45" s="165">
        <f>H46+H47</f>
        <v>268</v>
      </c>
      <c r="I45" s="165">
        <f t="shared" si="12"/>
        <v>479</v>
      </c>
      <c r="J45" s="165">
        <f>J46+J47</f>
        <v>241</v>
      </c>
      <c r="K45" s="165">
        <f>K46+K47</f>
        <v>238</v>
      </c>
      <c r="L45" s="165">
        <f t="shared" si="13"/>
        <v>474</v>
      </c>
      <c r="M45" s="165">
        <f>M46+M47</f>
        <v>226</v>
      </c>
      <c r="N45" s="165">
        <f>N46+N47</f>
        <v>248</v>
      </c>
      <c r="O45" s="165">
        <f>O46+O47</f>
        <v>14</v>
      </c>
      <c r="P45" s="171"/>
      <c r="Q45" s="71" t="s">
        <v>251</v>
      </c>
      <c r="R45" s="72"/>
      <c r="S45" s="164">
        <f t="shared" si="5"/>
        <v>2505</v>
      </c>
      <c r="T45" s="155">
        <f>SUM(T46:T48)</f>
        <v>1285</v>
      </c>
      <c r="U45" s="155">
        <f>SUM(U46:U48)</f>
        <v>1220</v>
      </c>
      <c r="V45" s="165">
        <f t="shared" si="6"/>
        <v>814</v>
      </c>
      <c r="W45" s="155">
        <f>SUM(W46:W48)</f>
        <v>408</v>
      </c>
      <c r="X45" s="155">
        <f>SUM(X46:X48)</f>
        <v>406</v>
      </c>
      <c r="Y45" s="165">
        <f t="shared" si="7"/>
        <v>812</v>
      </c>
      <c r="Z45" s="155">
        <f>SUM(Z46:Z48)</f>
        <v>428</v>
      </c>
      <c r="AA45" s="155">
        <f>SUM(AA46:AA48)</f>
        <v>384</v>
      </c>
      <c r="AB45" s="165">
        <f t="shared" si="8"/>
        <v>879</v>
      </c>
      <c r="AC45" s="155">
        <f>SUM(AC46:AC48)</f>
        <v>449</v>
      </c>
      <c r="AD45" s="155">
        <f>SUM(AD46:AD48)</f>
        <v>430</v>
      </c>
      <c r="AE45" s="155">
        <v>23</v>
      </c>
    </row>
    <row r="46" spans="1:31" ht="16.5" customHeight="1">
      <c r="A46" s="76"/>
      <c r="B46" s="78" t="s">
        <v>125</v>
      </c>
      <c r="C46" s="170">
        <f t="shared" si="10"/>
        <v>1055</v>
      </c>
      <c r="D46" s="161">
        <f>G46+J46+M46</f>
        <v>528</v>
      </c>
      <c r="E46" s="161">
        <f>H46+K46+N46</f>
        <v>527</v>
      </c>
      <c r="F46" s="171">
        <f t="shared" si="11"/>
        <v>382</v>
      </c>
      <c r="G46" s="182">
        <v>196</v>
      </c>
      <c r="H46" s="182">
        <v>186</v>
      </c>
      <c r="I46" s="171">
        <f t="shared" si="12"/>
        <v>346</v>
      </c>
      <c r="J46" s="182">
        <v>170</v>
      </c>
      <c r="K46" s="182">
        <v>176</v>
      </c>
      <c r="L46" s="171">
        <f t="shared" si="13"/>
        <v>327</v>
      </c>
      <c r="M46" s="182">
        <v>162</v>
      </c>
      <c r="N46" s="182">
        <v>165</v>
      </c>
      <c r="O46" s="182">
        <v>9</v>
      </c>
      <c r="P46" s="182"/>
      <c r="Q46" s="168"/>
      <c r="R46" s="78" t="s">
        <v>127</v>
      </c>
      <c r="S46" s="170">
        <f t="shared" si="5"/>
        <v>426</v>
      </c>
      <c r="T46" s="161">
        <f aca="true" t="shared" si="17" ref="T46:U48">W46+Z46+AC46</f>
        <v>212</v>
      </c>
      <c r="U46" s="161">
        <f t="shared" si="17"/>
        <v>214</v>
      </c>
      <c r="V46" s="171">
        <f t="shared" si="6"/>
        <v>139</v>
      </c>
      <c r="W46" s="182">
        <v>74</v>
      </c>
      <c r="X46" s="182">
        <v>65</v>
      </c>
      <c r="Y46" s="171">
        <f t="shared" si="7"/>
        <v>138</v>
      </c>
      <c r="Z46" s="182">
        <v>71</v>
      </c>
      <c r="AA46" s="182">
        <v>67</v>
      </c>
      <c r="AB46" s="171">
        <f t="shared" si="8"/>
        <v>149</v>
      </c>
      <c r="AC46" s="182">
        <v>67</v>
      </c>
      <c r="AD46" s="182">
        <v>82</v>
      </c>
      <c r="AE46" s="182">
        <v>5</v>
      </c>
    </row>
    <row r="47" spans="1:31" ht="16.5" customHeight="1">
      <c r="A47" s="76"/>
      <c r="B47" s="78" t="s">
        <v>126</v>
      </c>
      <c r="C47" s="170">
        <f t="shared" si="10"/>
        <v>432</v>
      </c>
      <c r="D47" s="161">
        <f>G47+J47+M47</f>
        <v>205</v>
      </c>
      <c r="E47" s="161">
        <f>H47+K47+N47</f>
        <v>227</v>
      </c>
      <c r="F47" s="171">
        <f t="shared" si="11"/>
        <v>152</v>
      </c>
      <c r="G47" s="182">
        <v>70</v>
      </c>
      <c r="H47" s="182">
        <v>82</v>
      </c>
      <c r="I47" s="171">
        <f t="shared" si="12"/>
        <v>133</v>
      </c>
      <c r="J47" s="182">
        <v>71</v>
      </c>
      <c r="K47" s="182">
        <v>62</v>
      </c>
      <c r="L47" s="171">
        <f t="shared" si="13"/>
        <v>147</v>
      </c>
      <c r="M47" s="182">
        <v>64</v>
      </c>
      <c r="N47" s="182">
        <v>83</v>
      </c>
      <c r="O47" s="182">
        <v>5</v>
      </c>
      <c r="P47" s="182"/>
      <c r="Q47" s="168"/>
      <c r="R47" s="78" t="s">
        <v>128</v>
      </c>
      <c r="S47" s="170">
        <f t="shared" si="5"/>
        <v>748</v>
      </c>
      <c r="T47" s="161">
        <f t="shared" si="17"/>
        <v>404</v>
      </c>
      <c r="U47" s="161">
        <f t="shared" si="17"/>
        <v>344</v>
      </c>
      <c r="V47" s="171">
        <f t="shared" si="6"/>
        <v>248</v>
      </c>
      <c r="W47" s="182">
        <v>129</v>
      </c>
      <c r="X47" s="182">
        <v>119</v>
      </c>
      <c r="Y47" s="171">
        <f t="shared" si="7"/>
        <v>247</v>
      </c>
      <c r="Z47" s="182">
        <v>140</v>
      </c>
      <c r="AA47" s="182">
        <v>107</v>
      </c>
      <c r="AB47" s="171">
        <f t="shared" si="8"/>
        <v>253</v>
      </c>
      <c r="AC47" s="182">
        <v>135</v>
      </c>
      <c r="AD47" s="182">
        <v>118</v>
      </c>
      <c r="AE47" s="182">
        <v>9</v>
      </c>
    </row>
    <row r="48" spans="1:31" s="156" customFormat="1" ht="16.5" customHeight="1">
      <c r="A48" s="71" t="s">
        <v>251</v>
      </c>
      <c r="B48" s="72"/>
      <c r="C48" s="164">
        <f t="shared" si="10"/>
        <v>2505</v>
      </c>
      <c r="D48" s="155">
        <f>SUM(D49:D51)</f>
        <v>1285</v>
      </c>
      <c r="E48" s="155">
        <f>SUM(E49:E51)</f>
        <v>1220</v>
      </c>
      <c r="F48" s="165">
        <f t="shared" si="11"/>
        <v>814</v>
      </c>
      <c r="G48" s="155">
        <f>SUM(G49:G51)</f>
        <v>408</v>
      </c>
      <c r="H48" s="155">
        <f>SUM(H49:H51)</f>
        <v>406</v>
      </c>
      <c r="I48" s="165">
        <f t="shared" si="12"/>
        <v>812</v>
      </c>
      <c r="J48" s="155">
        <f>SUM(J49:J51)</f>
        <v>428</v>
      </c>
      <c r="K48" s="155">
        <f>SUM(K49:K51)</f>
        <v>384</v>
      </c>
      <c r="L48" s="165">
        <f t="shared" si="13"/>
        <v>879</v>
      </c>
      <c r="M48" s="155">
        <f>SUM(M49:M51)</f>
        <v>449</v>
      </c>
      <c r="N48" s="155">
        <f>SUM(N49:N51)</f>
        <v>430</v>
      </c>
      <c r="O48" s="155">
        <f>SUM(O49:O51)</f>
        <v>23</v>
      </c>
      <c r="P48" s="161"/>
      <c r="Q48" s="168"/>
      <c r="R48" s="78" t="s">
        <v>129</v>
      </c>
      <c r="S48" s="170">
        <f t="shared" si="5"/>
        <v>1331</v>
      </c>
      <c r="T48" s="161">
        <f t="shared" si="17"/>
        <v>669</v>
      </c>
      <c r="U48" s="161">
        <f t="shared" si="17"/>
        <v>662</v>
      </c>
      <c r="V48" s="171">
        <f t="shared" si="6"/>
        <v>427</v>
      </c>
      <c r="W48" s="182">
        <v>205</v>
      </c>
      <c r="X48" s="182">
        <v>222</v>
      </c>
      <c r="Y48" s="171">
        <f t="shared" si="7"/>
        <v>427</v>
      </c>
      <c r="Z48" s="182">
        <v>217</v>
      </c>
      <c r="AA48" s="182">
        <v>210</v>
      </c>
      <c r="AB48" s="171">
        <f t="shared" si="8"/>
        <v>477</v>
      </c>
      <c r="AC48" s="182">
        <v>247</v>
      </c>
      <c r="AD48" s="182">
        <v>230</v>
      </c>
      <c r="AE48" s="182">
        <v>9</v>
      </c>
    </row>
    <row r="49" spans="1:31" ht="16.5" customHeight="1">
      <c r="A49" s="76"/>
      <c r="B49" s="78" t="s">
        <v>127</v>
      </c>
      <c r="C49" s="170">
        <f t="shared" si="10"/>
        <v>426</v>
      </c>
      <c r="D49" s="161">
        <f aca="true" t="shared" si="18" ref="D49:E51">G49+J49+M49</f>
        <v>212</v>
      </c>
      <c r="E49" s="161">
        <f t="shared" si="18"/>
        <v>214</v>
      </c>
      <c r="F49" s="171">
        <f t="shared" si="11"/>
        <v>139</v>
      </c>
      <c r="G49" s="182">
        <v>74</v>
      </c>
      <c r="H49" s="182">
        <v>65</v>
      </c>
      <c r="I49" s="171">
        <f t="shared" si="12"/>
        <v>138</v>
      </c>
      <c r="J49" s="182">
        <v>71</v>
      </c>
      <c r="K49" s="182">
        <v>67</v>
      </c>
      <c r="L49" s="171">
        <f t="shared" si="13"/>
        <v>149</v>
      </c>
      <c r="M49" s="182">
        <v>67</v>
      </c>
      <c r="N49" s="182">
        <v>82</v>
      </c>
      <c r="O49" s="182">
        <v>5</v>
      </c>
      <c r="P49" s="182"/>
      <c r="Q49" s="71" t="s">
        <v>252</v>
      </c>
      <c r="R49" s="72"/>
      <c r="S49" s="164">
        <f t="shared" si="5"/>
        <v>2779</v>
      </c>
      <c r="T49" s="165">
        <f>SUM(T50:T53)</f>
        <v>1456</v>
      </c>
      <c r="U49" s="165">
        <f>SUM(U50:U53)</f>
        <v>1323</v>
      </c>
      <c r="V49" s="165">
        <f t="shared" si="6"/>
        <v>950</v>
      </c>
      <c r="W49" s="165">
        <f>SUM(W50:W53)</f>
        <v>514</v>
      </c>
      <c r="X49" s="165">
        <f>SUM(X50:X53)</f>
        <v>436</v>
      </c>
      <c r="Y49" s="165">
        <f t="shared" si="7"/>
        <v>915</v>
      </c>
      <c r="Z49" s="165">
        <f>SUM(Z50:Z53)</f>
        <v>485</v>
      </c>
      <c r="AA49" s="165">
        <f>SUM(AA50:AA53)</f>
        <v>430</v>
      </c>
      <c r="AB49" s="165">
        <f t="shared" si="8"/>
        <v>914</v>
      </c>
      <c r="AC49" s="165">
        <f>SUM(AC50:AC53)</f>
        <v>457</v>
      </c>
      <c r="AD49" s="165">
        <f>SUM(AD50:AD53)</f>
        <v>457</v>
      </c>
      <c r="AE49" s="165">
        <v>20</v>
      </c>
    </row>
    <row r="50" spans="1:31" ht="16.5" customHeight="1">
      <c r="A50" s="76"/>
      <c r="B50" s="78" t="s">
        <v>128</v>
      </c>
      <c r="C50" s="170">
        <f t="shared" si="10"/>
        <v>748</v>
      </c>
      <c r="D50" s="161">
        <f t="shared" si="18"/>
        <v>404</v>
      </c>
      <c r="E50" s="161">
        <f t="shared" si="18"/>
        <v>344</v>
      </c>
      <c r="F50" s="171">
        <f t="shared" si="11"/>
        <v>248</v>
      </c>
      <c r="G50" s="182">
        <v>129</v>
      </c>
      <c r="H50" s="182">
        <v>119</v>
      </c>
      <c r="I50" s="171">
        <f t="shared" si="12"/>
        <v>247</v>
      </c>
      <c r="J50" s="182">
        <v>140</v>
      </c>
      <c r="K50" s="182">
        <v>107</v>
      </c>
      <c r="L50" s="171">
        <f t="shared" si="13"/>
        <v>253</v>
      </c>
      <c r="M50" s="182">
        <v>135</v>
      </c>
      <c r="N50" s="182">
        <v>118</v>
      </c>
      <c r="O50" s="182">
        <v>9</v>
      </c>
      <c r="P50" s="182"/>
      <c r="Q50" s="168"/>
      <c r="R50" s="78" t="s">
        <v>130</v>
      </c>
      <c r="S50" s="170">
        <f t="shared" si="5"/>
        <v>760</v>
      </c>
      <c r="T50" s="161">
        <f aca="true" t="shared" si="19" ref="T50:U53">W50+Z50+AC50</f>
        <v>397</v>
      </c>
      <c r="U50" s="161">
        <f t="shared" si="19"/>
        <v>363</v>
      </c>
      <c r="V50" s="171">
        <f t="shared" si="6"/>
        <v>229</v>
      </c>
      <c r="W50" s="182">
        <v>122</v>
      </c>
      <c r="X50" s="182">
        <v>107</v>
      </c>
      <c r="Y50" s="171">
        <f t="shared" si="7"/>
        <v>257</v>
      </c>
      <c r="Z50" s="182">
        <v>130</v>
      </c>
      <c r="AA50" s="182">
        <v>127</v>
      </c>
      <c r="AB50" s="171">
        <f t="shared" si="8"/>
        <v>274</v>
      </c>
      <c r="AC50" s="182">
        <v>145</v>
      </c>
      <c r="AD50" s="182">
        <v>129</v>
      </c>
      <c r="AE50" s="182">
        <v>8</v>
      </c>
    </row>
    <row r="51" spans="1:31" ht="16.5" customHeight="1">
      <c r="A51" s="76"/>
      <c r="B51" s="78" t="s">
        <v>129</v>
      </c>
      <c r="C51" s="170">
        <f t="shared" si="10"/>
        <v>1331</v>
      </c>
      <c r="D51" s="161">
        <f t="shared" si="18"/>
        <v>669</v>
      </c>
      <c r="E51" s="161">
        <f t="shared" si="18"/>
        <v>662</v>
      </c>
      <c r="F51" s="171">
        <f t="shared" si="11"/>
        <v>427</v>
      </c>
      <c r="G51" s="182">
        <v>205</v>
      </c>
      <c r="H51" s="182">
        <v>222</v>
      </c>
      <c r="I51" s="171">
        <f t="shared" si="12"/>
        <v>427</v>
      </c>
      <c r="J51" s="182">
        <v>217</v>
      </c>
      <c r="K51" s="182">
        <v>210</v>
      </c>
      <c r="L51" s="171">
        <f t="shared" si="13"/>
        <v>477</v>
      </c>
      <c r="M51" s="182">
        <v>247</v>
      </c>
      <c r="N51" s="182">
        <v>230</v>
      </c>
      <c r="O51" s="182">
        <v>9</v>
      </c>
      <c r="P51" s="182"/>
      <c r="Q51" s="168"/>
      <c r="R51" s="78" t="s">
        <v>131</v>
      </c>
      <c r="S51" s="170">
        <f aca="true" t="shared" si="20" ref="S51:S64">SUM(T51:U51)</f>
        <v>239</v>
      </c>
      <c r="T51" s="161">
        <f t="shared" si="19"/>
        <v>121</v>
      </c>
      <c r="U51" s="161">
        <f t="shared" si="19"/>
        <v>118</v>
      </c>
      <c r="V51" s="171">
        <f t="shared" si="6"/>
        <v>78</v>
      </c>
      <c r="W51" s="182">
        <v>38</v>
      </c>
      <c r="X51" s="182">
        <v>40</v>
      </c>
      <c r="Y51" s="171">
        <f t="shared" si="7"/>
        <v>82</v>
      </c>
      <c r="Z51" s="182">
        <v>42</v>
      </c>
      <c r="AA51" s="182">
        <v>40</v>
      </c>
      <c r="AB51" s="171">
        <f t="shared" si="8"/>
        <v>79</v>
      </c>
      <c r="AC51" s="182">
        <v>41</v>
      </c>
      <c r="AD51" s="182">
        <v>38</v>
      </c>
      <c r="AE51" s="182">
        <v>2</v>
      </c>
    </row>
    <row r="52" spans="1:31" s="172" customFormat="1" ht="16.5" customHeight="1">
      <c r="A52" s="71" t="s">
        <v>252</v>
      </c>
      <c r="B52" s="72"/>
      <c r="C52" s="164">
        <f>SUM(D52:E52)</f>
        <v>2779</v>
      </c>
      <c r="D52" s="165">
        <f>SUM(D53:D56)</f>
        <v>1456</v>
      </c>
      <c r="E52" s="165">
        <f>SUM(E53:E56)</f>
        <v>1323</v>
      </c>
      <c r="F52" s="165">
        <f t="shared" si="11"/>
        <v>950</v>
      </c>
      <c r="G52" s="165">
        <f>SUM(G53:G56)</f>
        <v>514</v>
      </c>
      <c r="H52" s="165">
        <f>SUM(H53:H56)</f>
        <v>436</v>
      </c>
      <c r="I52" s="165">
        <f t="shared" si="12"/>
        <v>915</v>
      </c>
      <c r="J52" s="165">
        <f>SUM(J53:J56)</f>
        <v>485</v>
      </c>
      <c r="K52" s="165">
        <f>SUM(K53:K56)</f>
        <v>430</v>
      </c>
      <c r="L52" s="165">
        <f t="shared" si="13"/>
        <v>914</v>
      </c>
      <c r="M52" s="165">
        <f>SUM(M53:M56)</f>
        <v>457</v>
      </c>
      <c r="N52" s="165">
        <f>SUM(N53:N56)</f>
        <v>457</v>
      </c>
      <c r="O52" s="165">
        <f>SUM(O53:O56)</f>
        <v>20</v>
      </c>
      <c r="P52" s="171"/>
      <c r="Q52" s="168"/>
      <c r="R52" s="78" t="s">
        <v>132</v>
      </c>
      <c r="S52" s="170">
        <f t="shared" si="20"/>
        <v>1615</v>
      </c>
      <c r="T52" s="161">
        <f t="shared" si="19"/>
        <v>838</v>
      </c>
      <c r="U52" s="161">
        <f t="shared" si="19"/>
        <v>777</v>
      </c>
      <c r="V52" s="171">
        <f t="shared" si="6"/>
        <v>576</v>
      </c>
      <c r="W52" s="182">
        <v>311</v>
      </c>
      <c r="X52" s="182">
        <v>265</v>
      </c>
      <c r="Y52" s="171">
        <f t="shared" si="7"/>
        <v>536</v>
      </c>
      <c r="Z52" s="182">
        <v>284</v>
      </c>
      <c r="AA52" s="182">
        <v>252</v>
      </c>
      <c r="AB52" s="171">
        <f t="shared" si="8"/>
        <v>503</v>
      </c>
      <c r="AC52" s="182">
        <v>243</v>
      </c>
      <c r="AD52" s="182">
        <v>260</v>
      </c>
      <c r="AE52" s="182">
        <v>9</v>
      </c>
    </row>
    <row r="53" spans="1:31" ht="16.5" customHeight="1">
      <c r="A53" s="76"/>
      <c r="B53" s="78" t="s">
        <v>130</v>
      </c>
      <c r="C53" s="170">
        <f>SUM(D53:E53)</f>
        <v>760</v>
      </c>
      <c r="D53" s="161">
        <f aca="true" t="shared" si="21" ref="D53:E56">G53+J53+M53</f>
        <v>397</v>
      </c>
      <c r="E53" s="161">
        <f t="shared" si="21"/>
        <v>363</v>
      </c>
      <c r="F53" s="171">
        <f t="shared" si="11"/>
        <v>229</v>
      </c>
      <c r="G53" s="182">
        <v>122</v>
      </c>
      <c r="H53" s="182">
        <v>107</v>
      </c>
      <c r="I53" s="171">
        <f t="shared" si="12"/>
        <v>257</v>
      </c>
      <c r="J53" s="182">
        <v>130</v>
      </c>
      <c r="K53" s="182">
        <v>127</v>
      </c>
      <c r="L53" s="171">
        <f t="shared" si="13"/>
        <v>274</v>
      </c>
      <c r="M53" s="182">
        <v>145</v>
      </c>
      <c r="N53" s="182">
        <v>129</v>
      </c>
      <c r="O53" s="182">
        <v>8</v>
      </c>
      <c r="P53" s="182"/>
      <c r="Q53" s="168"/>
      <c r="R53" s="78" t="s">
        <v>133</v>
      </c>
      <c r="S53" s="170">
        <f t="shared" si="20"/>
        <v>165</v>
      </c>
      <c r="T53" s="161">
        <f t="shared" si="19"/>
        <v>100</v>
      </c>
      <c r="U53" s="161">
        <f t="shared" si="19"/>
        <v>65</v>
      </c>
      <c r="V53" s="171">
        <f t="shared" si="6"/>
        <v>67</v>
      </c>
      <c r="W53" s="182">
        <v>43</v>
      </c>
      <c r="X53" s="182">
        <v>24</v>
      </c>
      <c r="Y53" s="171">
        <f t="shared" si="7"/>
        <v>40</v>
      </c>
      <c r="Z53" s="182">
        <v>29</v>
      </c>
      <c r="AA53" s="182">
        <v>11</v>
      </c>
      <c r="AB53" s="171">
        <f t="shared" si="8"/>
        <v>58</v>
      </c>
      <c r="AC53" s="182">
        <v>28</v>
      </c>
      <c r="AD53" s="182">
        <v>30</v>
      </c>
      <c r="AE53" s="182">
        <v>1</v>
      </c>
    </row>
    <row r="54" spans="1:31" ht="16.5" customHeight="1">
      <c r="A54" s="76"/>
      <c r="B54" s="78" t="s">
        <v>131</v>
      </c>
      <c r="C54" s="170">
        <f t="shared" si="10"/>
        <v>239</v>
      </c>
      <c r="D54" s="161">
        <f t="shared" si="21"/>
        <v>121</v>
      </c>
      <c r="E54" s="161">
        <f t="shared" si="21"/>
        <v>118</v>
      </c>
      <c r="F54" s="171">
        <f t="shared" si="11"/>
        <v>78</v>
      </c>
      <c r="G54" s="182">
        <v>38</v>
      </c>
      <c r="H54" s="182">
        <v>40</v>
      </c>
      <c r="I54" s="171">
        <f t="shared" si="12"/>
        <v>82</v>
      </c>
      <c r="J54" s="182">
        <v>42</v>
      </c>
      <c r="K54" s="182">
        <v>40</v>
      </c>
      <c r="L54" s="171">
        <f t="shared" si="13"/>
        <v>79</v>
      </c>
      <c r="M54" s="182">
        <v>41</v>
      </c>
      <c r="N54" s="182">
        <v>38</v>
      </c>
      <c r="O54" s="182">
        <v>2</v>
      </c>
      <c r="P54" s="182"/>
      <c r="Q54" s="71" t="s">
        <v>253</v>
      </c>
      <c r="R54" s="72"/>
      <c r="S54" s="164">
        <f t="shared" si="20"/>
        <v>969</v>
      </c>
      <c r="T54" s="165">
        <f>SUM(T55:T56)</f>
        <v>496</v>
      </c>
      <c r="U54" s="165">
        <f>SUM(U55:U56)</f>
        <v>473</v>
      </c>
      <c r="V54" s="165">
        <f t="shared" si="6"/>
        <v>328</v>
      </c>
      <c r="W54" s="165">
        <f>SUM(W55:W56)</f>
        <v>169</v>
      </c>
      <c r="X54" s="165">
        <f>SUM(X55:X56)</f>
        <v>159</v>
      </c>
      <c r="Y54" s="165">
        <f t="shared" si="7"/>
        <v>309</v>
      </c>
      <c r="Z54" s="165">
        <f>SUM(Z55:Z56)</f>
        <v>169</v>
      </c>
      <c r="AA54" s="165">
        <f>SUM(AA55:AA56)</f>
        <v>140</v>
      </c>
      <c r="AB54" s="165">
        <f t="shared" si="8"/>
        <v>332</v>
      </c>
      <c r="AC54" s="165">
        <f>SUM(AC55:AC56)</f>
        <v>158</v>
      </c>
      <c r="AD54" s="165">
        <f>SUM(AD55:AD56)</f>
        <v>174</v>
      </c>
      <c r="AE54" s="165">
        <v>6</v>
      </c>
    </row>
    <row r="55" spans="1:31" ht="16.5" customHeight="1">
      <c r="A55" s="76"/>
      <c r="B55" s="78" t="s">
        <v>132</v>
      </c>
      <c r="C55" s="170">
        <f t="shared" si="10"/>
        <v>1615</v>
      </c>
      <c r="D55" s="161">
        <f t="shared" si="21"/>
        <v>838</v>
      </c>
      <c r="E55" s="161">
        <f t="shared" si="21"/>
        <v>777</v>
      </c>
      <c r="F55" s="171">
        <f t="shared" si="11"/>
        <v>576</v>
      </c>
      <c r="G55" s="182">
        <v>311</v>
      </c>
      <c r="H55" s="182">
        <v>265</v>
      </c>
      <c r="I55" s="171">
        <f t="shared" si="12"/>
        <v>536</v>
      </c>
      <c r="J55" s="182">
        <v>284</v>
      </c>
      <c r="K55" s="182">
        <v>252</v>
      </c>
      <c r="L55" s="171">
        <f t="shared" si="13"/>
        <v>503</v>
      </c>
      <c r="M55" s="182">
        <v>243</v>
      </c>
      <c r="N55" s="182">
        <v>260</v>
      </c>
      <c r="O55" s="182">
        <v>9</v>
      </c>
      <c r="P55" s="182"/>
      <c r="Q55" s="168"/>
      <c r="R55" s="78" t="s">
        <v>134</v>
      </c>
      <c r="S55" s="170">
        <f t="shared" si="20"/>
        <v>204</v>
      </c>
      <c r="T55" s="161">
        <f>W55+Z55+AC55</f>
        <v>115</v>
      </c>
      <c r="U55" s="161">
        <f>X55+AA55+AD55</f>
        <v>89</v>
      </c>
      <c r="V55" s="171">
        <f t="shared" si="6"/>
        <v>66</v>
      </c>
      <c r="W55" s="182">
        <v>43</v>
      </c>
      <c r="X55" s="182">
        <v>23</v>
      </c>
      <c r="Y55" s="171">
        <f t="shared" si="7"/>
        <v>63</v>
      </c>
      <c r="Z55" s="182">
        <v>37</v>
      </c>
      <c r="AA55" s="182">
        <v>26</v>
      </c>
      <c r="AB55" s="171">
        <f t="shared" si="8"/>
        <v>75</v>
      </c>
      <c r="AC55" s="182">
        <v>35</v>
      </c>
      <c r="AD55" s="182">
        <v>40</v>
      </c>
      <c r="AE55" s="182">
        <v>2</v>
      </c>
    </row>
    <row r="56" spans="1:31" ht="16.5" customHeight="1">
      <c r="A56" s="76"/>
      <c r="B56" s="78" t="s">
        <v>133</v>
      </c>
      <c r="C56" s="170">
        <f t="shared" si="10"/>
        <v>165</v>
      </c>
      <c r="D56" s="161">
        <f t="shared" si="21"/>
        <v>100</v>
      </c>
      <c r="E56" s="161">
        <f t="shared" si="21"/>
        <v>65</v>
      </c>
      <c r="F56" s="171">
        <f t="shared" si="11"/>
        <v>67</v>
      </c>
      <c r="G56" s="182">
        <v>43</v>
      </c>
      <c r="H56" s="182">
        <v>24</v>
      </c>
      <c r="I56" s="171">
        <f t="shared" si="12"/>
        <v>40</v>
      </c>
      <c r="J56" s="182">
        <v>29</v>
      </c>
      <c r="K56" s="182">
        <v>11</v>
      </c>
      <c r="L56" s="171">
        <f t="shared" si="13"/>
        <v>58</v>
      </c>
      <c r="M56" s="182">
        <v>28</v>
      </c>
      <c r="N56" s="182">
        <v>30</v>
      </c>
      <c r="O56" s="182">
        <v>1</v>
      </c>
      <c r="P56" s="182"/>
      <c r="Q56" s="168"/>
      <c r="R56" s="78" t="s">
        <v>148</v>
      </c>
      <c r="S56" s="170">
        <f t="shared" si="20"/>
        <v>765</v>
      </c>
      <c r="T56" s="161">
        <f>W56+Z56+AC56</f>
        <v>381</v>
      </c>
      <c r="U56" s="161">
        <f>X56+AA56+AD56</f>
        <v>384</v>
      </c>
      <c r="V56" s="171">
        <f t="shared" si="6"/>
        <v>262</v>
      </c>
      <c r="W56" s="182">
        <v>126</v>
      </c>
      <c r="X56" s="182">
        <v>136</v>
      </c>
      <c r="Y56" s="171">
        <f t="shared" si="7"/>
        <v>246</v>
      </c>
      <c r="Z56" s="182">
        <v>132</v>
      </c>
      <c r="AA56" s="182">
        <v>114</v>
      </c>
      <c r="AB56" s="171">
        <f t="shared" si="8"/>
        <v>257</v>
      </c>
      <c r="AC56" s="182">
        <v>123</v>
      </c>
      <c r="AD56" s="182">
        <v>134</v>
      </c>
      <c r="AE56" s="182">
        <v>4</v>
      </c>
    </row>
    <row r="57" spans="1:31" s="173" customFormat="1" ht="16.5" customHeight="1">
      <c r="A57" s="71" t="s">
        <v>253</v>
      </c>
      <c r="B57" s="72"/>
      <c r="C57" s="164">
        <f t="shared" si="10"/>
        <v>969</v>
      </c>
      <c r="D57" s="165">
        <f>SUM(D58:D59)</f>
        <v>496</v>
      </c>
      <c r="E57" s="165">
        <f>SUM(E58:E59)</f>
        <v>473</v>
      </c>
      <c r="F57" s="165">
        <f t="shared" si="11"/>
        <v>328</v>
      </c>
      <c r="G57" s="165">
        <f>SUM(G58:G59)</f>
        <v>169</v>
      </c>
      <c r="H57" s="165">
        <f>SUM(H58:H59)</f>
        <v>159</v>
      </c>
      <c r="I57" s="165">
        <f t="shared" si="12"/>
        <v>309</v>
      </c>
      <c r="J57" s="165">
        <f>SUM(J58:J59)</f>
        <v>169</v>
      </c>
      <c r="K57" s="165">
        <f>SUM(K58:K59)</f>
        <v>140</v>
      </c>
      <c r="L57" s="165">
        <f t="shared" si="13"/>
        <v>332</v>
      </c>
      <c r="M57" s="165">
        <f>SUM(M58:M59)</f>
        <v>158</v>
      </c>
      <c r="N57" s="165">
        <f>SUM(N58:N59)</f>
        <v>174</v>
      </c>
      <c r="O57" s="165">
        <f>SUM(O58:O59)</f>
        <v>6</v>
      </c>
      <c r="P57" s="171"/>
      <c r="Q57" s="71" t="s">
        <v>254</v>
      </c>
      <c r="R57" s="72"/>
      <c r="S57" s="164">
        <f t="shared" si="20"/>
        <v>1099</v>
      </c>
      <c r="T57" s="165">
        <f>SUM(T58:T59)</f>
        <v>548</v>
      </c>
      <c r="U57" s="165">
        <f>SUM(U58:U59)</f>
        <v>551</v>
      </c>
      <c r="V57" s="165">
        <f t="shared" si="6"/>
        <v>371</v>
      </c>
      <c r="W57" s="165">
        <f>SUM(W58:W59)</f>
        <v>180</v>
      </c>
      <c r="X57" s="165">
        <f>SUM(X58:X59)</f>
        <v>191</v>
      </c>
      <c r="Y57" s="165">
        <f t="shared" si="7"/>
        <v>343</v>
      </c>
      <c r="Z57" s="165">
        <f>SUM(Z58:Z59)</f>
        <v>171</v>
      </c>
      <c r="AA57" s="165">
        <f>SUM(AA58:AA59)</f>
        <v>172</v>
      </c>
      <c r="AB57" s="165">
        <f t="shared" si="8"/>
        <v>385</v>
      </c>
      <c r="AC57" s="165">
        <f>SUM(AC58:AC59)</f>
        <v>197</v>
      </c>
      <c r="AD57" s="165">
        <f>SUM(AD58:AD59)</f>
        <v>188</v>
      </c>
      <c r="AE57" s="165">
        <v>13</v>
      </c>
    </row>
    <row r="58" spans="1:31" ht="16.5" customHeight="1">
      <c r="A58" s="76"/>
      <c r="B58" s="78" t="s">
        <v>134</v>
      </c>
      <c r="C58" s="170">
        <f t="shared" si="10"/>
        <v>204</v>
      </c>
      <c r="D58" s="161">
        <f>G58+J58+M58</f>
        <v>115</v>
      </c>
      <c r="E58" s="161">
        <f>H58+K58+N58</f>
        <v>89</v>
      </c>
      <c r="F58" s="171">
        <f t="shared" si="11"/>
        <v>66</v>
      </c>
      <c r="G58" s="182">
        <v>43</v>
      </c>
      <c r="H58" s="182">
        <v>23</v>
      </c>
      <c r="I58" s="171">
        <f t="shared" si="12"/>
        <v>63</v>
      </c>
      <c r="J58" s="182">
        <v>37</v>
      </c>
      <c r="K58" s="182">
        <v>26</v>
      </c>
      <c r="L58" s="171">
        <f t="shared" si="13"/>
        <v>75</v>
      </c>
      <c r="M58" s="182">
        <v>35</v>
      </c>
      <c r="N58" s="182">
        <v>40</v>
      </c>
      <c r="O58" s="182">
        <v>2</v>
      </c>
      <c r="P58" s="182"/>
      <c r="Q58" s="174"/>
      <c r="R58" s="78" t="s">
        <v>135</v>
      </c>
      <c r="S58" s="170">
        <f t="shared" si="20"/>
        <v>437</v>
      </c>
      <c r="T58" s="161">
        <f>W58+Z58+AC58</f>
        <v>217</v>
      </c>
      <c r="U58" s="161">
        <f>X58+AA58+AD58</f>
        <v>220</v>
      </c>
      <c r="V58" s="171">
        <f t="shared" si="6"/>
        <v>163</v>
      </c>
      <c r="W58" s="182">
        <v>77</v>
      </c>
      <c r="X58" s="182">
        <v>86</v>
      </c>
      <c r="Y58" s="171">
        <f t="shared" si="7"/>
        <v>132</v>
      </c>
      <c r="Z58" s="182">
        <v>65</v>
      </c>
      <c r="AA58" s="182">
        <v>67</v>
      </c>
      <c r="AB58" s="171">
        <f t="shared" si="8"/>
        <v>142</v>
      </c>
      <c r="AC58" s="182">
        <v>75</v>
      </c>
      <c r="AD58" s="182">
        <v>67</v>
      </c>
      <c r="AE58" s="182">
        <v>4</v>
      </c>
    </row>
    <row r="59" spans="1:31" s="135" customFormat="1" ht="16.5" customHeight="1">
      <c r="A59" s="76"/>
      <c r="B59" s="78" t="s">
        <v>148</v>
      </c>
      <c r="C59" s="170">
        <f t="shared" si="10"/>
        <v>765</v>
      </c>
      <c r="D59" s="161">
        <f>G59+J59+M59</f>
        <v>381</v>
      </c>
      <c r="E59" s="161">
        <f>H59+K59+N59</f>
        <v>384</v>
      </c>
      <c r="F59" s="171">
        <f t="shared" si="11"/>
        <v>262</v>
      </c>
      <c r="G59" s="182">
        <v>126</v>
      </c>
      <c r="H59" s="182">
        <v>136</v>
      </c>
      <c r="I59" s="171">
        <f t="shared" si="12"/>
        <v>246</v>
      </c>
      <c r="J59" s="182">
        <v>132</v>
      </c>
      <c r="K59" s="182">
        <v>114</v>
      </c>
      <c r="L59" s="171">
        <f t="shared" si="13"/>
        <v>257</v>
      </c>
      <c r="M59" s="182">
        <v>123</v>
      </c>
      <c r="N59" s="182">
        <v>134</v>
      </c>
      <c r="O59" s="182">
        <v>4</v>
      </c>
      <c r="P59" s="182"/>
      <c r="Q59" s="174"/>
      <c r="R59" s="78" t="s">
        <v>231</v>
      </c>
      <c r="S59" s="170">
        <f t="shared" si="20"/>
        <v>662</v>
      </c>
      <c r="T59" s="161">
        <f>W59+Z59+AC59</f>
        <v>331</v>
      </c>
      <c r="U59" s="161">
        <f>X59+AA59+AD59</f>
        <v>331</v>
      </c>
      <c r="V59" s="171">
        <f t="shared" si="6"/>
        <v>208</v>
      </c>
      <c r="W59" s="182">
        <v>103</v>
      </c>
      <c r="X59" s="182">
        <v>105</v>
      </c>
      <c r="Y59" s="171">
        <f t="shared" si="7"/>
        <v>211</v>
      </c>
      <c r="Z59" s="182">
        <v>106</v>
      </c>
      <c r="AA59" s="182">
        <v>105</v>
      </c>
      <c r="AB59" s="171">
        <f t="shared" si="8"/>
        <v>243</v>
      </c>
      <c r="AC59" s="182">
        <v>122</v>
      </c>
      <c r="AD59" s="182">
        <v>121</v>
      </c>
      <c r="AE59" s="182">
        <v>9</v>
      </c>
    </row>
    <row r="60" spans="1:31" s="172" customFormat="1" ht="16.5" customHeight="1">
      <c r="A60" s="71" t="s">
        <v>267</v>
      </c>
      <c r="B60" s="175"/>
      <c r="C60" s="164">
        <f t="shared" si="10"/>
        <v>1099</v>
      </c>
      <c r="D60" s="165">
        <f>SUM(D61:D62)</f>
        <v>548</v>
      </c>
      <c r="E60" s="165">
        <f>SUM(E61:E62)</f>
        <v>551</v>
      </c>
      <c r="F60" s="165">
        <f t="shared" si="11"/>
        <v>371</v>
      </c>
      <c r="G60" s="165">
        <f>SUM(G61:G62)</f>
        <v>180</v>
      </c>
      <c r="H60" s="165">
        <f>SUM(H61:H62)</f>
        <v>191</v>
      </c>
      <c r="I60" s="165">
        <f t="shared" si="12"/>
        <v>343</v>
      </c>
      <c r="J60" s="165">
        <f>SUM(J61:J62)</f>
        <v>171</v>
      </c>
      <c r="K60" s="165">
        <f>SUM(K61:K62)</f>
        <v>172</v>
      </c>
      <c r="L60" s="165">
        <f t="shared" si="13"/>
        <v>385</v>
      </c>
      <c r="M60" s="165">
        <f>SUM(M61:M62)</f>
        <v>197</v>
      </c>
      <c r="N60" s="165">
        <f>SUM(N61:N62)</f>
        <v>188</v>
      </c>
      <c r="O60" s="165">
        <f>SUM(O61:O62)</f>
        <v>13</v>
      </c>
      <c r="P60" s="171"/>
      <c r="Q60" s="71" t="s">
        <v>255</v>
      </c>
      <c r="R60" s="72"/>
      <c r="S60" s="164">
        <f t="shared" si="20"/>
        <v>259</v>
      </c>
      <c r="T60" s="165">
        <f>T61</f>
        <v>141</v>
      </c>
      <c r="U60" s="165">
        <f>U61</f>
        <v>118</v>
      </c>
      <c r="V60" s="165">
        <f t="shared" si="6"/>
        <v>82</v>
      </c>
      <c r="W60" s="165">
        <f>W61</f>
        <v>42</v>
      </c>
      <c r="X60" s="165">
        <f>X61</f>
        <v>40</v>
      </c>
      <c r="Y60" s="165">
        <f t="shared" si="7"/>
        <v>88</v>
      </c>
      <c r="Z60" s="165">
        <f>Z61</f>
        <v>48</v>
      </c>
      <c r="AA60" s="165">
        <f>AA61</f>
        <v>40</v>
      </c>
      <c r="AB60" s="165">
        <f t="shared" si="8"/>
        <v>89</v>
      </c>
      <c r="AC60" s="165">
        <f>AC61</f>
        <v>51</v>
      </c>
      <c r="AD60" s="165">
        <f>AD61</f>
        <v>38</v>
      </c>
      <c r="AE60" s="165">
        <v>2</v>
      </c>
    </row>
    <row r="61" spans="1:31" ht="16.5" customHeight="1">
      <c r="A61" s="77"/>
      <c r="B61" s="78" t="s">
        <v>135</v>
      </c>
      <c r="C61" s="170">
        <f t="shared" si="10"/>
        <v>437</v>
      </c>
      <c r="D61" s="161">
        <f>G61+J61+M61</f>
        <v>217</v>
      </c>
      <c r="E61" s="161">
        <f>H61+K61+N61</f>
        <v>220</v>
      </c>
      <c r="F61" s="171">
        <f t="shared" si="11"/>
        <v>163</v>
      </c>
      <c r="G61" s="182">
        <v>77</v>
      </c>
      <c r="H61" s="182">
        <v>86</v>
      </c>
      <c r="I61" s="171">
        <f t="shared" si="12"/>
        <v>132</v>
      </c>
      <c r="J61" s="182">
        <v>65</v>
      </c>
      <c r="K61" s="182">
        <v>67</v>
      </c>
      <c r="L61" s="171">
        <f t="shared" si="13"/>
        <v>142</v>
      </c>
      <c r="M61" s="182">
        <v>75</v>
      </c>
      <c r="N61" s="182">
        <v>67</v>
      </c>
      <c r="O61" s="182">
        <v>4</v>
      </c>
      <c r="P61" s="182"/>
      <c r="Q61" s="174"/>
      <c r="R61" s="78" t="s">
        <v>136</v>
      </c>
      <c r="S61" s="170">
        <f t="shared" si="20"/>
        <v>259</v>
      </c>
      <c r="T61" s="161">
        <f>W61+Z61+AC61</f>
        <v>141</v>
      </c>
      <c r="U61" s="161">
        <f>X61+AA61+AD61</f>
        <v>118</v>
      </c>
      <c r="V61" s="171">
        <f t="shared" si="6"/>
        <v>82</v>
      </c>
      <c r="W61" s="182">
        <v>42</v>
      </c>
      <c r="X61" s="182">
        <v>40</v>
      </c>
      <c r="Y61" s="171">
        <f t="shared" si="7"/>
        <v>88</v>
      </c>
      <c r="Z61" s="182">
        <v>48</v>
      </c>
      <c r="AA61" s="182">
        <v>40</v>
      </c>
      <c r="AB61" s="171">
        <f t="shared" si="8"/>
        <v>89</v>
      </c>
      <c r="AC61" s="182">
        <v>51</v>
      </c>
      <c r="AD61" s="182">
        <v>38</v>
      </c>
      <c r="AE61" s="182">
        <v>2</v>
      </c>
    </row>
    <row r="62" spans="1:31" ht="16.5" customHeight="1">
      <c r="A62" s="77"/>
      <c r="B62" s="78" t="s">
        <v>231</v>
      </c>
      <c r="C62" s="170">
        <f t="shared" si="10"/>
        <v>662</v>
      </c>
      <c r="D62" s="161">
        <f>G62+J62+M62</f>
        <v>331</v>
      </c>
      <c r="E62" s="161">
        <f>H62+K62+N62</f>
        <v>331</v>
      </c>
      <c r="F62" s="171">
        <f t="shared" si="11"/>
        <v>208</v>
      </c>
      <c r="G62" s="182">
        <v>103</v>
      </c>
      <c r="H62" s="182">
        <v>105</v>
      </c>
      <c r="I62" s="171">
        <f t="shared" si="12"/>
        <v>211</v>
      </c>
      <c r="J62" s="182">
        <v>106</v>
      </c>
      <c r="K62" s="182">
        <v>105</v>
      </c>
      <c r="L62" s="171">
        <f t="shared" si="13"/>
        <v>243</v>
      </c>
      <c r="M62" s="182">
        <v>122</v>
      </c>
      <c r="N62" s="182">
        <v>121</v>
      </c>
      <c r="O62" s="182">
        <v>9</v>
      </c>
      <c r="P62" s="182"/>
      <c r="Q62" s="71" t="s">
        <v>256</v>
      </c>
      <c r="R62" s="175"/>
      <c r="S62" s="164">
        <f t="shared" si="20"/>
        <v>960</v>
      </c>
      <c r="T62" s="165">
        <f>SUM(T63:T64)</f>
        <v>485</v>
      </c>
      <c r="U62" s="165">
        <f>SUM(U63:U64)</f>
        <v>475</v>
      </c>
      <c r="V62" s="165">
        <f t="shared" si="6"/>
        <v>315</v>
      </c>
      <c r="W62" s="165">
        <f>SUM(W63:W64)</f>
        <v>162</v>
      </c>
      <c r="X62" s="165">
        <f>SUM(X63:X64)</f>
        <v>153</v>
      </c>
      <c r="Y62" s="165">
        <f t="shared" si="7"/>
        <v>305</v>
      </c>
      <c r="Z62" s="165">
        <f>SUM(Z63:Z64)</f>
        <v>157</v>
      </c>
      <c r="AA62" s="165">
        <f>SUM(AA63:AA64)</f>
        <v>148</v>
      </c>
      <c r="AB62" s="165">
        <f t="shared" si="8"/>
        <v>340</v>
      </c>
      <c r="AC62" s="165">
        <f>SUM(AC63:AC64)</f>
        <v>166</v>
      </c>
      <c r="AD62" s="165">
        <f>SUM(AD63:AD64)</f>
        <v>174</v>
      </c>
      <c r="AE62" s="165">
        <v>8</v>
      </c>
    </row>
    <row r="63" spans="1:31" ht="16.5" customHeight="1">
      <c r="A63" s="71" t="s">
        <v>255</v>
      </c>
      <c r="B63" s="72"/>
      <c r="C63" s="164">
        <f t="shared" si="10"/>
        <v>259</v>
      </c>
      <c r="D63" s="165">
        <f>D64</f>
        <v>141</v>
      </c>
      <c r="E63" s="165">
        <f>E64</f>
        <v>118</v>
      </c>
      <c r="F63" s="165">
        <f t="shared" si="11"/>
        <v>82</v>
      </c>
      <c r="G63" s="165">
        <f>G64</f>
        <v>42</v>
      </c>
      <c r="H63" s="165">
        <f>H64</f>
        <v>40</v>
      </c>
      <c r="I63" s="165">
        <f t="shared" si="12"/>
        <v>88</v>
      </c>
      <c r="J63" s="165">
        <f>J64</f>
        <v>48</v>
      </c>
      <c r="K63" s="165">
        <f>K64</f>
        <v>40</v>
      </c>
      <c r="L63" s="165">
        <f t="shared" si="13"/>
        <v>89</v>
      </c>
      <c r="M63" s="165">
        <f>M64</f>
        <v>51</v>
      </c>
      <c r="N63" s="165">
        <f>N64</f>
        <v>38</v>
      </c>
      <c r="O63" s="165">
        <f>O64</f>
        <v>2</v>
      </c>
      <c r="P63" s="182"/>
      <c r="Q63" s="174"/>
      <c r="R63" s="78" t="s">
        <v>232</v>
      </c>
      <c r="S63" s="170">
        <f t="shared" si="20"/>
        <v>364</v>
      </c>
      <c r="T63" s="161">
        <f>W63+Z63+AC63</f>
        <v>176</v>
      </c>
      <c r="U63" s="161">
        <f>X63+AA63+AD63</f>
        <v>188</v>
      </c>
      <c r="V63" s="171">
        <f t="shared" si="6"/>
        <v>128</v>
      </c>
      <c r="W63" s="182">
        <v>63</v>
      </c>
      <c r="X63" s="182">
        <v>65</v>
      </c>
      <c r="Y63" s="171">
        <f t="shared" si="7"/>
        <v>111</v>
      </c>
      <c r="Z63" s="182">
        <v>60</v>
      </c>
      <c r="AA63" s="182">
        <v>51</v>
      </c>
      <c r="AB63" s="171">
        <f t="shared" si="8"/>
        <v>125</v>
      </c>
      <c r="AC63" s="182">
        <v>53</v>
      </c>
      <c r="AD63" s="182">
        <v>72</v>
      </c>
      <c r="AE63" s="182">
        <v>1</v>
      </c>
    </row>
    <row r="64" spans="1:31" s="172" customFormat="1" ht="16.5" customHeight="1">
      <c r="A64" s="77"/>
      <c r="B64" s="78" t="s">
        <v>136</v>
      </c>
      <c r="C64" s="170">
        <f t="shared" si="10"/>
        <v>259</v>
      </c>
      <c r="D64" s="161">
        <f>G64+J64+M64</f>
        <v>141</v>
      </c>
      <c r="E64" s="161">
        <f>H64+K64+N64</f>
        <v>118</v>
      </c>
      <c r="F64" s="171">
        <f t="shared" si="11"/>
        <v>82</v>
      </c>
      <c r="G64" s="182">
        <v>42</v>
      </c>
      <c r="H64" s="182">
        <v>40</v>
      </c>
      <c r="I64" s="171">
        <f t="shared" si="12"/>
        <v>88</v>
      </c>
      <c r="J64" s="182">
        <v>48</v>
      </c>
      <c r="K64" s="182">
        <v>40</v>
      </c>
      <c r="L64" s="171">
        <f t="shared" si="13"/>
        <v>89</v>
      </c>
      <c r="M64" s="182">
        <v>51</v>
      </c>
      <c r="N64" s="182">
        <v>38</v>
      </c>
      <c r="O64" s="182">
        <v>2</v>
      </c>
      <c r="P64" s="171"/>
      <c r="Q64" s="174"/>
      <c r="R64" s="78" t="s">
        <v>233</v>
      </c>
      <c r="S64" s="170">
        <f t="shared" si="20"/>
        <v>596</v>
      </c>
      <c r="T64" s="161">
        <f>W64+Z64+AC64</f>
        <v>309</v>
      </c>
      <c r="U64" s="161">
        <f>X64+AA64+AD64</f>
        <v>287</v>
      </c>
      <c r="V64" s="171">
        <f t="shared" si="6"/>
        <v>187</v>
      </c>
      <c r="W64" s="182">
        <v>99</v>
      </c>
      <c r="X64" s="182">
        <v>88</v>
      </c>
      <c r="Y64" s="171">
        <f t="shared" si="7"/>
        <v>194</v>
      </c>
      <c r="Z64" s="182">
        <v>97</v>
      </c>
      <c r="AA64" s="182">
        <v>97</v>
      </c>
      <c r="AB64" s="171">
        <f t="shared" si="8"/>
        <v>215</v>
      </c>
      <c r="AC64" s="182">
        <v>113</v>
      </c>
      <c r="AD64" s="182">
        <v>102</v>
      </c>
      <c r="AE64" s="182">
        <v>7</v>
      </c>
    </row>
    <row r="65" spans="1:31" ht="16.5" customHeight="1">
      <c r="A65" s="71" t="s">
        <v>256</v>
      </c>
      <c r="B65" s="175"/>
      <c r="C65" s="164">
        <f t="shared" si="10"/>
        <v>960</v>
      </c>
      <c r="D65" s="165">
        <f>SUM(D66:D67)</f>
        <v>485</v>
      </c>
      <c r="E65" s="165">
        <f>SUM(E66:E67)</f>
        <v>475</v>
      </c>
      <c r="F65" s="165">
        <f t="shared" si="11"/>
        <v>315</v>
      </c>
      <c r="G65" s="165">
        <f>SUM(G66:G67)</f>
        <v>162</v>
      </c>
      <c r="H65" s="165">
        <f>SUM(H66:H67)</f>
        <v>153</v>
      </c>
      <c r="I65" s="165">
        <f t="shared" si="12"/>
        <v>305</v>
      </c>
      <c r="J65" s="165">
        <f>SUM(J66:J67)</f>
        <v>157</v>
      </c>
      <c r="K65" s="165">
        <f>SUM(K66:K67)</f>
        <v>148</v>
      </c>
      <c r="L65" s="165">
        <f t="shared" si="13"/>
        <v>340</v>
      </c>
      <c r="M65" s="165">
        <f>SUM(M66:M67)</f>
        <v>166</v>
      </c>
      <c r="N65" s="165">
        <f>SUM(N66:N67)</f>
        <v>174</v>
      </c>
      <c r="O65" s="165">
        <f>SUM(O66:O67)</f>
        <v>8</v>
      </c>
      <c r="P65" s="182"/>
      <c r="Q65" s="121"/>
      <c r="R65" s="121"/>
      <c r="S65" s="137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</row>
    <row r="66" spans="1:31" ht="16.5" customHeight="1">
      <c r="A66" s="77"/>
      <c r="B66" s="78" t="s">
        <v>232</v>
      </c>
      <c r="C66" s="170">
        <f t="shared" si="10"/>
        <v>364</v>
      </c>
      <c r="D66" s="161">
        <f>G66+J66+M66</f>
        <v>176</v>
      </c>
      <c r="E66" s="161">
        <f>H66+K66+N66</f>
        <v>188</v>
      </c>
      <c r="F66" s="171">
        <f t="shared" si="11"/>
        <v>128</v>
      </c>
      <c r="G66" s="182">
        <v>63</v>
      </c>
      <c r="H66" s="182">
        <v>65</v>
      </c>
      <c r="I66" s="171">
        <f t="shared" si="12"/>
        <v>111</v>
      </c>
      <c r="J66" s="182">
        <v>60</v>
      </c>
      <c r="K66" s="182">
        <v>51</v>
      </c>
      <c r="L66" s="171">
        <f t="shared" si="13"/>
        <v>125</v>
      </c>
      <c r="M66" s="182">
        <v>53</v>
      </c>
      <c r="N66" s="182">
        <v>72</v>
      </c>
      <c r="O66" s="182">
        <v>1</v>
      </c>
      <c r="P66" s="182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</row>
    <row r="67" spans="1:31" s="172" customFormat="1" ht="16.5" customHeight="1">
      <c r="A67" s="77"/>
      <c r="B67" s="78" t="s">
        <v>233</v>
      </c>
      <c r="C67" s="170">
        <f t="shared" si="10"/>
        <v>596</v>
      </c>
      <c r="D67" s="161">
        <f>G67+J67+M67</f>
        <v>309</v>
      </c>
      <c r="E67" s="161">
        <f>H67+K67+N67</f>
        <v>287</v>
      </c>
      <c r="F67" s="171">
        <f t="shared" si="11"/>
        <v>187</v>
      </c>
      <c r="G67" s="182">
        <v>99</v>
      </c>
      <c r="H67" s="182">
        <v>88</v>
      </c>
      <c r="I67" s="171">
        <f t="shared" si="12"/>
        <v>194</v>
      </c>
      <c r="J67" s="182">
        <v>97</v>
      </c>
      <c r="K67" s="182">
        <v>97</v>
      </c>
      <c r="L67" s="171">
        <f t="shared" si="13"/>
        <v>215</v>
      </c>
      <c r="M67" s="182">
        <v>113</v>
      </c>
      <c r="N67" s="182">
        <v>102</v>
      </c>
      <c r="O67" s="182">
        <v>7</v>
      </c>
      <c r="P67" s="171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23"/>
    </row>
    <row r="68" spans="1:31" ht="16.5" customHeight="1">
      <c r="A68" s="122"/>
      <c r="B68" s="176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8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</row>
    <row r="69" spans="2:31" ht="14.25" customHeight="1" hidden="1">
      <c r="B69" s="179"/>
      <c r="C69" s="179"/>
      <c r="D69" s="179"/>
      <c r="E69" s="179"/>
      <c r="F69" s="179"/>
      <c r="G69" s="179"/>
      <c r="H69" s="187"/>
      <c r="I69" s="187"/>
      <c r="J69" s="187"/>
      <c r="K69" s="187"/>
      <c r="L69" s="187"/>
      <c r="M69" s="187"/>
      <c r="N69" s="187"/>
      <c r="O69" s="187"/>
      <c r="P69" s="182"/>
      <c r="R69" s="159" t="s">
        <v>106</v>
      </c>
      <c r="S69" s="160">
        <v>65791</v>
      </c>
      <c r="T69" s="161">
        <v>33701</v>
      </c>
      <c r="U69" s="161">
        <v>32090</v>
      </c>
      <c r="V69" s="161">
        <v>22081</v>
      </c>
      <c r="W69" s="182">
        <v>11311</v>
      </c>
      <c r="X69" s="182">
        <v>10770</v>
      </c>
      <c r="Y69" s="161">
        <v>21342</v>
      </c>
      <c r="Z69" s="182">
        <v>10953</v>
      </c>
      <c r="AA69" s="182">
        <v>10389</v>
      </c>
      <c r="AB69" s="161">
        <v>22368</v>
      </c>
      <c r="AC69" s="182">
        <v>11437</v>
      </c>
      <c r="AD69" s="182">
        <v>10931</v>
      </c>
      <c r="AE69" s="182">
        <v>713</v>
      </c>
    </row>
    <row r="70" spans="2:31" ht="14.25" customHeight="1" hidden="1">
      <c r="B70" s="179" t="s">
        <v>301</v>
      </c>
      <c r="C70" s="179"/>
      <c r="D70" s="179"/>
      <c r="E70" s="179"/>
      <c r="F70" s="135"/>
      <c r="G70" s="135"/>
      <c r="O70" s="117" t="s">
        <v>302</v>
      </c>
      <c r="P70" s="182"/>
      <c r="R70" s="117" t="s">
        <v>303</v>
      </c>
      <c r="AE70" s="117" t="s">
        <v>304</v>
      </c>
    </row>
    <row r="71" spans="2:16" ht="14.25" customHeight="1" hidden="1">
      <c r="B71" s="187"/>
      <c r="C71" s="187"/>
      <c r="D71" s="187"/>
      <c r="E71" s="187"/>
      <c r="P71" s="182"/>
    </row>
    <row r="72" spans="1:31" s="172" customFormat="1" ht="14.25" customHeight="1" hidden="1">
      <c r="A72" s="117"/>
      <c r="B72" s="187"/>
      <c r="C72" s="187"/>
      <c r="D72" s="187"/>
      <c r="E72" s="18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71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</row>
    <row r="73" spans="2:16" ht="14.25" customHeight="1">
      <c r="B73" s="187"/>
      <c r="C73" s="187"/>
      <c r="D73" s="187"/>
      <c r="E73" s="187"/>
      <c r="P73" s="182"/>
    </row>
    <row r="74" spans="1:31" s="173" customFormat="1" ht="14.25" customHeight="1">
      <c r="A74" s="117"/>
      <c r="B74" s="187"/>
      <c r="C74" s="187"/>
      <c r="D74" s="187"/>
      <c r="E74" s="18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71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</row>
    <row r="75" spans="2:16" ht="14.25" customHeight="1">
      <c r="B75" s="187"/>
      <c r="C75" s="187"/>
      <c r="D75" s="187"/>
      <c r="E75" s="187"/>
      <c r="P75" s="182"/>
    </row>
    <row r="76" spans="2:16" ht="14.25" customHeight="1">
      <c r="B76" s="187"/>
      <c r="C76" s="187"/>
      <c r="D76" s="187"/>
      <c r="E76" s="187"/>
      <c r="P76" s="182"/>
    </row>
    <row r="77" spans="2:16" ht="14.25" customHeight="1">
      <c r="B77" s="187"/>
      <c r="C77" s="187"/>
      <c r="D77" s="187"/>
      <c r="E77" s="187"/>
      <c r="P77" s="182"/>
    </row>
    <row r="78" spans="1:31" s="135" customFormat="1" ht="14.25" customHeight="1">
      <c r="A78" s="117"/>
      <c r="B78" s="187"/>
      <c r="C78" s="187"/>
      <c r="D78" s="187"/>
      <c r="E78" s="18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2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</row>
    <row r="79" spans="1:31" s="135" customFormat="1" ht="14.25" customHeight="1">
      <c r="A79" s="117"/>
      <c r="B79" s="187"/>
      <c r="C79" s="187"/>
      <c r="D79" s="187"/>
      <c r="E79" s="18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21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</row>
    <row r="80" spans="2:16" ht="11.25" customHeight="1">
      <c r="B80" s="187"/>
      <c r="C80" s="187"/>
      <c r="D80" s="187"/>
      <c r="E80" s="187"/>
      <c r="P80" s="187"/>
    </row>
    <row r="81" spans="2:5" ht="11.25" customHeight="1">
      <c r="B81" s="187"/>
      <c r="C81" s="187"/>
      <c r="D81" s="187"/>
      <c r="E81" s="187"/>
    </row>
    <row r="82" spans="2:5" ht="11.25" customHeight="1">
      <c r="B82" s="187"/>
      <c r="C82" s="187"/>
      <c r="D82" s="187"/>
      <c r="E82" s="187"/>
    </row>
    <row r="83" spans="2:5" ht="11.25" customHeight="1">
      <c r="B83" s="187"/>
      <c r="C83" s="187"/>
      <c r="D83" s="187"/>
      <c r="E83" s="187"/>
    </row>
  </sheetData>
  <mergeCells count="27">
    <mergeCell ref="O4:O7"/>
    <mergeCell ref="A38:B38"/>
    <mergeCell ref="Q13:R13"/>
    <mergeCell ref="Q32:R32"/>
    <mergeCell ref="Q60:R60"/>
    <mergeCell ref="Q62:R62"/>
    <mergeCell ref="A63:B63"/>
    <mergeCell ref="Q45:R45"/>
    <mergeCell ref="A45:B45"/>
    <mergeCell ref="A48:B48"/>
    <mergeCell ref="A52:B52"/>
    <mergeCell ref="A65:B65"/>
    <mergeCell ref="A1:N1"/>
    <mergeCell ref="A60:B60"/>
    <mergeCell ref="A16:B16"/>
    <mergeCell ref="A35:B35"/>
    <mergeCell ref="A57:B57"/>
    <mergeCell ref="A43:B43"/>
    <mergeCell ref="Q1:AE1"/>
    <mergeCell ref="Q54:R54"/>
    <mergeCell ref="Q57:R57"/>
    <mergeCell ref="Q49:R49"/>
    <mergeCell ref="Q35:R35"/>
    <mergeCell ref="Q40:R40"/>
    <mergeCell ref="AB4:AD5"/>
    <mergeCell ref="AE4:AE7"/>
    <mergeCell ref="Q42:R4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5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83"/>
  <sheetViews>
    <sheetView showGridLines="0" workbookViewId="0" topLeftCell="A53">
      <selection activeCell="A71" sqref="A71:IV72"/>
    </sheetView>
  </sheetViews>
  <sheetFormatPr defaultColWidth="8.75" defaultRowHeight="11.25" customHeight="1"/>
  <cols>
    <col min="1" max="1" width="1.328125" style="117" customWidth="1"/>
    <col min="2" max="2" width="8.75" style="117" customWidth="1"/>
    <col min="3" max="14" width="7.58203125" style="117" customWidth="1"/>
    <col min="15" max="17" width="4.58203125" style="117" customWidth="1"/>
    <col min="18" max="20" width="5.58203125" style="117" customWidth="1"/>
    <col min="21" max="26" width="4.58203125" style="117" customWidth="1"/>
    <col min="27" max="29" width="5.58203125" style="117" customWidth="1"/>
    <col min="30" max="30" width="8.58203125" style="117" customWidth="1"/>
    <col min="31" max="31" width="7.5" style="117" customWidth="1"/>
    <col min="32" max="34" width="5.58203125" style="117" customWidth="1"/>
    <col min="35" max="35" width="8.75" style="117" customWidth="1"/>
    <col min="36" max="36" width="1.328125" style="117" customWidth="1"/>
    <col min="37" max="39" width="0" style="117" hidden="1" customWidth="1"/>
    <col min="40" max="16384" width="8.75" style="117" customWidth="1"/>
  </cols>
  <sheetData>
    <row r="1" spans="1:34" ht="16.5" customHeight="1">
      <c r="A1" s="116" t="s">
        <v>214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9"/>
      <c r="P1" s="119"/>
      <c r="Q1" s="119"/>
      <c r="R1" s="119"/>
      <c r="S1" s="119"/>
      <c r="T1" s="119"/>
      <c r="U1" s="119"/>
      <c r="V1" s="120" t="s">
        <v>321</v>
      </c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4" ht="16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119"/>
      <c r="Q2" s="119"/>
      <c r="R2" s="119"/>
      <c r="S2" s="119"/>
      <c r="T2" s="119"/>
      <c r="U2" s="119"/>
      <c r="V2" s="120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6" ht="16.5" customHeight="1">
      <c r="A3" s="120" t="s">
        <v>179</v>
      </c>
      <c r="C3" s="177"/>
      <c r="D3" s="177"/>
      <c r="E3" s="177"/>
      <c r="F3" s="121"/>
      <c r="G3" s="121"/>
      <c r="H3" s="121"/>
      <c r="I3" s="121"/>
      <c r="J3" s="121"/>
      <c r="K3" s="121"/>
      <c r="L3" s="121"/>
      <c r="M3" s="122"/>
      <c r="N3" s="121"/>
      <c r="O3" s="121" t="s">
        <v>322</v>
      </c>
      <c r="P3" s="121"/>
      <c r="Q3" s="121"/>
      <c r="R3" s="121"/>
      <c r="S3" s="121"/>
      <c r="T3" s="121"/>
      <c r="U3" s="121"/>
      <c r="V3" s="122"/>
      <c r="W3" s="121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35"/>
      <c r="AJ3" s="188" t="s">
        <v>0</v>
      </c>
    </row>
    <row r="4" spans="1:36" ht="16.5" customHeight="1">
      <c r="A4" s="124"/>
      <c r="B4" s="125" t="s">
        <v>323</v>
      </c>
      <c r="C4" s="189" t="s">
        <v>227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192" t="s">
        <v>311</v>
      </c>
      <c r="AE4" s="192" t="s">
        <v>222</v>
      </c>
      <c r="AF4" s="193" t="s">
        <v>190</v>
      </c>
      <c r="AG4" s="194"/>
      <c r="AH4" s="195"/>
      <c r="AI4" s="196" t="s">
        <v>269</v>
      </c>
      <c r="AJ4" s="124"/>
    </row>
    <row r="5" spans="1:36" ht="16.5" customHeight="1">
      <c r="A5" s="135"/>
      <c r="B5" s="136"/>
      <c r="C5" s="189" t="s">
        <v>4</v>
      </c>
      <c r="D5" s="190"/>
      <c r="E5" s="191"/>
      <c r="F5" s="189" t="s">
        <v>161</v>
      </c>
      <c r="G5" s="190"/>
      <c r="H5" s="191"/>
      <c r="I5" s="189" t="s">
        <v>162</v>
      </c>
      <c r="J5" s="190"/>
      <c r="K5" s="191"/>
      <c r="L5" s="189" t="s">
        <v>5</v>
      </c>
      <c r="M5" s="190"/>
      <c r="N5" s="191"/>
      <c r="O5" s="189" t="s">
        <v>6</v>
      </c>
      <c r="P5" s="190"/>
      <c r="Q5" s="191"/>
      <c r="R5" s="189" t="s">
        <v>163</v>
      </c>
      <c r="S5" s="190"/>
      <c r="T5" s="191"/>
      <c r="U5" s="189" t="s">
        <v>164</v>
      </c>
      <c r="V5" s="190"/>
      <c r="W5" s="191"/>
      <c r="X5" s="189" t="s">
        <v>165</v>
      </c>
      <c r="Y5" s="190"/>
      <c r="Z5" s="191"/>
      <c r="AA5" s="189" t="s">
        <v>166</v>
      </c>
      <c r="AB5" s="190"/>
      <c r="AC5" s="191"/>
      <c r="AD5" s="197"/>
      <c r="AE5" s="198"/>
      <c r="AF5" s="199"/>
      <c r="AG5" s="200"/>
      <c r="AH5" s="201"/>
      <c r="AI5" s="126"/>
      <c r="AJ5" s="135"/>
    </row>
    <row r="6" spans="1:36" ht="16.5" customHeight="1">
      <c r="A6" s="135"/>
      <c r="B6" s="148" t="s">
        <v>270</v>
      </c>
      <c r="C6" s="126"/>
      <c r="D6" s="126"/>
      <c r="E6" s="126"/>
      <c r="F6" s="126"/>
      <c r="G6" s="126"/>
      <c r="H6" s="126"/>
      <c r="I6" s="126"/>
      <c r="J6" s="126"/>
      <c r="K6" s="126"/>
      <c r="L6" s="149"/>
      <c r="M6" s="123"/>
      <c r="N6" s="149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97"/>
      <c r="AE6" s="198"/>
      <c r="AF6" s="126"/>
      <c r="AG6" s="126"/>
      <c r="AH6" s="126"/>
      <c r="AI6" s="202" t="s">
        <v>270</v>
      </c>
      <c r="AJ6" s="135"/>
    </row>
    <row r="7" spans="1:36" ht="16.5" customHeight="1">
      <c r="A7" s="122"/>
      <c r="B7" s="150" t="s">
        <v>271</v>
      </c>
      <c r="C7" s="151" t="s">
        <v>4</v>
      </c>
      <c r="D7" s="151" t="s">
        <v>2</v>
      </c>
      <c r="E7" s="151" t="s">
        <v>3</v>
      </c>
      <c r="F7" s="151" t="s">
        <v>4</v>
      </c>
      <c r="G7" s="151" t="s">
        <v>2</v>
      </c>
      <c r="H7" s="151" t="s">
        <v>3</v>
      </c>
      <c r="I7" s="151" t="s">
        <v>4</v>
      </c>
      <c r="J7" s="151" t="s">
        <v>2</v>
      </c>
      <c r="K7" s="151" t="s">
        <v>3</v>
      </c>
      <c r="L7" s="152" t="s">
        <v>4</v>
      </c>
      <c r="M7" s="138" t="s">
        <v>2</v>
      </c>
      <c r="N7" s="152" t="s">
        <v>3</v>
      </c>
      <c r="O7" s="151" t="s">
        <v>4</v>
      </c>
      <c r="P7" s="151" t="s">
        <v>2</v>
      </c>
      <c r="Q7" s="151" t="s">
        <v>3</v>
      </c>
      <c r="R7" s="151" t="s">
        <v>4</v>
      </c>
      <c r="S7" s="151" t="s">
        <v>2</v>
      </c>
      <c r="T7" s="151" t="s">
        <v>3</v>
      </c>
      <c r="U7" s="151" t="s">
        <v>4</v>
      </c>
      <c r="V7" s="151" t="s">
        <v>2</v>
      </c>
      <c r="W7" s="151" t="s">
        <v>3</v>
      </c>
      <c r="X7" s="151" t="s">
        <v>4</v>
      </c>
      <c r="Y7" s="151" t="s">
        <v>2</v>
      </c>
      <c r="Z7" s="151" t="s">
        <v>3</v>
      </c>
      <c r="AA7" s="151" t="s">
        <v>4</v>
      </c>
      <c r="AB7" s="151" t="s">
        <v>2</v>
      </c>
      <c r="AC7" s="151" t="s">
        <v>3</v>
      </c>
      <c r="AD7" s="203"/>
      <c r="AE7" s="204"/>
      <c r="AF7" s="151" t="s">
        <v>4</v>
      </c>
      <c r="AG7" s="151" t="s">
        <v>2</v>
      </c>
      <c r="AH7" s="151" t="s">
        <v>3</v>
      </c>
      <c r="AI7" s="205"/>
      <c r="AJ7" s="122"/>
    </row>
    <row r="8" spans="1:36" ht="16.5" customHeight="1">
      <c r="A8" s="135"/>
      <c r="B8" s="136"/>
      <c r="C8" s="126"/>
      <c r="D8" s="178"/>
      <c r="E8" s="178"/>
      <c r="F8" s="123"/>
      <c r="G8" s="178"/>
      <c r="H8" s="178"/>
      <c r="I8" s="123"/>
      <c r="J8" s="178"/>
      <c r="K8" s="178"/>
      <c r="L8" s="123"/>
      <c r="M8" s="178"/>
      <c r="N8" s="178"/>
      <c r="O8" s="123"/>
      <c r="P8" s="178"/>
      <c r="Q8" s="178"/>
      <c r="R8" s="123"/>
      <c r="S8" s="178"/>
      <c r="T8" s="178"/>
      <c r="U8" s="123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206"/>
      <c r="AJ8" s="207"/>
    </row>
    <row r="9" spans="1:36" ht="16.5" customHeight="1">
      <c r="A9" s="179"/>
      <c r="B9" s="180" t="s">
        <v>324</v>
      </c>
      <c r="C9" s="218">
        <v>4904</v>
      </c>
      <c r="D9" s="185">
        <v>2754</v>
      </c>
      <c r="E9" s="185">
        <v>2150</v>
      </c>
      <c r="F9" s="185">
        <v>221</v>
      </c>
      <c r="G9" s="185">
        <v>211</v>
      </c>
      <c r="H9" s="185">
        <v>10</v>
      </c>
      <c r="I9" s="185">
        <v>233</v>
      </c>
      <c r="J9" s="185">
        <v>210</v>
      </c>
      <c r="K9" s="185">
        <v>23</v>
      </c>
      <c r="L9" s="185">
        <v>3884</v>
      </c>
      <c r="M9" s="185">
        <v>2164</v>
      </c>
      <c r="N9" s="185">
        <v>1720</v>
      </c>
      <c r="O9" s="185">
        <v>0</v>
      </c>
      <c r="P9" s="185">
        <v>0</v>
      </c>
      <c r="Q9" s="185">
        <v>0</v>
      </c>
      <c r="R9" s="185">
        <v>234</v>
      </c>
      <c r="S9" s="185">
        <v>0</v>
      </c>
      <c r="T9" s="185">
        <v>234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5">
        <v>0</v>
      </c>
      <c r="AA9" s="185">
        <v>332</v>
      </c>
      <c r="AB9" s="185">
        <v>169</v>
      </c>
      <c r="AC9" s="185">
        <v>163</v>
      </c>
      <c r="AD9" s="185" t="s">
        <v>325</v>
      </c>
      <c r="AE9" s="185">
        <v>88</v>
      </c>
      <c r="AF9" s="185">
        <v>358</v>
      </c>
      <c r="AG9" s="185">
        <v>181</v>
      </c>
      <c r="AH9" s="185">
        <v>177</v>
      </c>
      <c r="AI9" s="50" t="s">
        <v>243</v>
      </c>
      <c r="AJ9" s="3"/>
    </row>
    <row r="10" spans="1:36" s="156" customFormat="1" ht="16.5" customHeight="1">
      <c r="A10" s="183"/>
      <c r="B10" s="184" t="s">
        <v>326</v>
      </c>
      <c r="C10" s="208">
        <f>C16+C35+C38+C43+C45+C48+C52+C57+C60+C63+C65</f>
        <v>4888</v>
      </c>
      <c r="D10" s="209">
        <f>D16+D35+D38+D43+D45+D48+D52+D57+D60+D63+D65</f>
        <v>2749</v>
      </c>
      <c r="E10" s="209">
        <f aca="true" t="shared" si="0" ref="E10:AH10">E16+E35+E38+E43+E45+E48+E52+E57+E60+E63+E65</f>
        <v>2139</v>
      </c>
      <c r="F10" s="209">
        <f t="shared" si="0"/>
        <v>217</v>
      </c>
      <c r="G10" s="209">
        <f t="shared" si="0"/>
        <v>209</v>
      </c>
      <c r="H10" s="209">
        <f t="shared" si="0"/>
        <v>8</v>
      </c>
      <c r="I10" s="209">
        <f t="shared" si="0"/>
        <v>228</v>
      </c>
      <c r="J10" s="209">
        <f t="shared" si="0"/>
        <v>209</v>
      </c>
      <c r="K10" s="209">
        <f t="shared" si="0"/>
        <v>19</v>
      </c>
      <c r="L10" s="209">
        <f t="shared" si="0"/>
        <v>3848</v>
      </c>
      <c r="M10" s="209">
        <f t="shared" si="0"/>
        <v>2131</v>
      </c>
      <c r="N10" s="209">
        <f t="shared" si="0"/>
        <v>1717</v>
      </c>
      <c r="O10" s="209">
        <f t="shared" si="0"/>
        <v>0</v>
      </c>
      <c r="P10" s="209">
        <f t="shared" si="0"/>
        <v>0</v>
      </c>
      <c r="Q10" s="209">
        <f t="shared" si="0"/>
        <v>0</v>
      </c>
      <c r="R10" s="209">
        <f t="shared" si="0"/>
        <v>235</v>
      </c>
      <c r="S10" s="209">
        <f t="shared" si="0"/>
        <v>0</v>
      </c>
      <c r="T10" s="209">
        <f t="shared" si="0"/>
        <v>235</v>
      </c>
      <c r="U10" s="209">
        <f t="shared" si="0"/>
        <v>0</v>
      </c>
      <c r="V10" s="209">
        <f t="shared" si="0"/>
        <v>0</v>
      </c>
      <c r="W10" s="209">
        <f t="shared" si="0"/>
        <v>0</v>
      </c>
      <c r="X10" s="209">
        <f t="shared" si="0"/>
        <v>3</v>
      </c>
      <c r="Y10" s="209">
        <f t="shared" si="0"/>
        <v>0</v>
      </c>
      <c r="Z10" s="209">
        <f t="shared" si="0"/>
        <v>3</v>
      </c>
      <c r="AA10" s="209">
        <f t="shared" si="0"/>
        <v>357</v>
      </c>
      <c r="AB10" s="209">
        <f t="shared" si="0"/>
        <v>200</v>
      </c>
      <c r="AC10" s="209">
        <f t="shared" si="0"/>
        <v>157</v>
      </c>
      <c r="AD10" s="209">
        <f>AD16+AD35+AD38+AD43+AD45+AD48+AD52+AD57+AD60+AD63+AD65</f>
        <v>0</v>
      </c>
      <c r="AE10" s="209">
        <f t="shared" si="0"/>
        <v>98</v>
      </c>
      <c r="AF10" s="209">
        <f t="shared" si="0"/>
        <v>455</v>
      </c>
      <c r="AG10" s="209">
        <f t="shared" si="0"/>
        <v>227</v>
      </c>
      <c r="AH10" s="209">
        <f t="shared" si="0"/>
        <v>228</v>
      </c>
      <c r="AI10" s="44" t="s">
        <v>290</v>
      </c>
      <c r="AJ10" s="45"/>
    </row>
    <row r="11" spans="1:36" ht="16.5" customHeight="1">
      <c r="A11" s="135"/>
      <c r="B11" s="136"/>
      <c r="C11" s="210">
        <f aca="true" t="shared" si="1" ref="C11:AE11">IF(C10=SUM(C12:C14),"","no")</f>
      </c>
      <c r="D11" s="211">
        <f t="shared" si="1"/>
      </c>
      <c r="E11" s="211">
        <f t="shared" si="1"/>
      </c>
      <c r="F11" s="211">
        <f t="shared" si="1"/>
      </c>
      <c r="G11" s="211">
        <f t="shared" si="1"/>
      </c>
      <c r="H11" s="211">
        <f t="shared" si="1"/>
      </c>
      <c r="I11" s="211">
        <f t="shared" si="1"/>
      </c>
      <c r="J11" s="211">
        <f t="shared" si="1"/>
      </c>
      <c r="K11" s="211">
        <f t="shared" si="1"/>
      </c>
      <c r="L11" s="211">
        <f t="shared" si="1"/>
      </c>
      <c r="M11" s="211">
        <f t="shared" si="1"/>
      </c>
      <c r="N11" s="211">
        <f t="shared" si="1"/>
      </c>
      <c r="O11" s="211">
        <f t="shared" si="1"/>
      </c>
      <c r="P11" s="211">
        <f t="shared" si="1"/>
      </c>
      <c r="Q11" s="211">
        <f t="shared" si="1"/>
      </c>
      <c r="R11" s="211">
        <f t="shared" si="1"/>
      </c>
      <c r="S11" s="211">
        <f t="shared" si="1"/>
      </c>
      <c r="T11" s="211">
        <f t="shared" si="1"/>
      </c>
      <c r="U11" s="211">
        <f t="shared" si="1"/>
      </c>
      <c r="V11" s="211">
        <f t="shared" si="1"/>
      </c>
      <c r="W11" s="211">
        <f t="shared" si="1"/>
      </c>
      <c r="X11" s="211">
        <f t="shared" si="1"/>
      </c>
      <c r="Y11" s="211">
        <f t="shared" si="1"/>
      </c>
      <c r="Z11" s="211">
        <f t="shared" si="1"/>
      </c>
      <c r="AA11" s="211">
        <f t="shared" si="1"/>
      </c>
      <c r="AB11" s="211">
        <f t="shared" si="1"/>
      </c>
      <c r="AC11" s="211">
        <f t="shared" si="1"/>
      </c>
      <c r="AD11" s="211"/>
      <c r="AE11" s="211">
        <f t="shared" si="1"/>
      </c>
      <c r="AF11" s="211">
        <f>IF(AF10=SUM(AF12:AF14),"","no")</f>
      </c>
      <c r="AG11" s="211">
        <f>IF(AG10=SUM(AG12:AG14),"","no")</f>
      </c>
      <c r="AH11" s="211">
        <f>IF(AH10=SUM(AH12:AH14),"","no")</f>
      </c>
      <c r="AI11" s="51"/>
      <c r="AJ11" s="3"/>
    </row>
    <row r="12" spans="1:39" ht="16.5" customHeight="1">
      <c r="A12" s="135"/>
      <c r="B12" s="159" t="s">
        <v>46</v>
      </c>
      <c r="C12" s="212">
        <f>D12+E12</f>
        <v>23</v>
      </c>
      <c r="D12" s="213">
        <f aca="true" t="shared" si="2" ref="D12:E14">G12+J12+M12+P12+S12+V12+Y12+AB12</f>
        <v>15</v>
      </c>
      <c r="E12" s="213">
        <f t="shared" si="2"/>
        <v>8</v>
      </c>
      <c r="F12" s="213">
        <f>G12+H12</f>
        <v>0</v>
      </c>
      <c r="G12" s="185">
        <v>0</v>
      </c>
      <c r="H12" s="185">
        <v>0</v>
      </c>
      <c r="I12" s="213">
        <f>J12+K12</f>
        <v>2</v>
      </c>
      <c r="J12" s="185">
        <v>2</v>
      </c>
      <c r="K12" s="185">
        <v>0</v>
      </c>
      <c r="L12" s="213">
        <f>M12+N12</f>
        <v>20</v>
      </c>
      <c r="M12" s="185">
        <v>13</v>
      </c>
      <c r="N12" s="185">
        <v>7</v>
      </c>
      <c r="O12" s="213">
        <v>0</v>
      </c>
      <c r="P12" s="185">
        <v>0</v>
      </c>
      <c r="Q12" s="185">
        <v>0</v>
      </c>
      <c r="R12" s="213">
        <f>S12+T12</f>
        <v>1</v>
      </c>
      <c r="S12" s="185">
        <v>0</v>
      </c>
      <c r="T12" s="185">
        <v>1</v>
      </c>
      <c r="U12" s="213">
        <f>V12+W12</f>
        <v>0</v>
      </c>
      <c r="V12" s="185">
        <v>0</v>
      </c>
      <c r="W12" s="185">
        <v>0</v>
      </c>
      <c r="X12" s="185">
        <f>Y12+Z12</f>
        <v>0</v>
      </c>
      <c r="Y12" s="185">
        <v>0</v>
      </c>
      <c r="Z12" s="185">
        <v>0</v>
      </c>
      <c r="AA12" s="185">
        <f>AB12+AC12</f>
        <v>0</v>
      </c>
      <c r="AB12" s="185">
        <v>0</v>
      </c>
      <c r="AC12" s="185">
        <v>0</v>
      </c>
      <c r="AD12" s="185">
        <v>0</v>
      </c>
      <c r="AE12" s="185">
        <v>0</v>
      </c>
      <c r="AF12" s="185">
        <f>AG12+AH12</f>
        <v>7</v>
      </c>
      <c r="AG12" s="185">
        <v>5</v>
      </c>
      <c r="AH12" s="185">
        <v>2</v>
      </c>
      <c r="AI12" s="33" t="s">
        <v>105</v>
      </c>
      <c r="AJ12" s="3"/>
      <c r="AK12" s="117" t="s">
        <v>312</v>
      </c>
      <c r="AM12" s="117" t="s">
        <v>313</v>
      </c>
    </row>
    <row r="13" spans="1:39" ht="16.5" customHeight="1">
      <c r="A13" s="135"/>
      <c r="B13" s="159" t="s">
        <v>106</v>
      </c>
      <c r="C13" s="212">
        <f>D13+E13</f>
        <v>4778</v>
      </c>
      <c r="D13" s="213">
        <f t="shared" si="2"/>
        <v>2690</v>
      </c>
      <c r="E13" s="213">
        <f t="shared" si="2"/>
        <v>2088</v>
      </c>
      <c r="F13" s="213">
        <f>G13+H13</f>
        <v>217</v>
      </c>
      <c r="G13" s="185">
        <v>209</v>
      </c>
      <c r="H13" s="185">
        <v>8</v>
      </c>
      <c r="I13" s="213">
        <f>J13+K13</f>
        <v>223</v>
      </c>
      <c r="J13" s="185">
        <v>205</v>
      </c>
      <c r="K13" s="185">
        <v>18</v>
      </c>
      <c r="L13" s="213">
        <f>M13+N13</f>
        <v>3751</v>
      </c>
      <c r="M13" s="185">
        <v>2077</v>
      </c>
      <c r="N13" s="185">
        <v>1674</v>
      </c>
      <c r="O13" s="213">
        <f>P13+Q13</f>
        <v>0</v>
      </c>
      <c r="P13" s="185">
        <v>0</v>
      </c>
      <c r="Q13" s="185">
        <v>0</v>
      </c>
      <c r="R13" s="213">
        <f>S13+T13</f>
        <v>233</v>
      </c>
      <c r="S13" s="185">
        <v>0</v>
      </c>
      <c r="T13" s="185">
        <v>233</v>
      </c>
      <c r="U13" s="213">
        <f>V13+W13</f>
        <v>0</v>
      </c>
      <c r="V13" s="185">
        <v>0</v>
      </c>
      <c r="W13" s="185">
        <v>0</v>
      </c>
      <c r="X13" s="185">
        <f>Y13+Z13</f>
        <v>3</v>
      </c>
      <c r="Y13" s="185">
        <v>0</v>
      </c>
      <c r="Z13" s="185">
        <v>3</v>
      </c>
      <c r="AA13" s="185">
        <f>AB13+AC13</f>
        <v>351</v>
      </c>
      <c r="AB13" s="185">
        <v>199</v>
      </c>
      <c r="AC13" s="185">
        <v>152</v>
      </c>
      <c r="AD13" s="185">
        <v>0</v>
      </c>
      <c r="AE13" s="185">
        <v>96</v>
      </c>
      <c r="AF13" s="185">
        <f>AG13+AH13</f>
        <v>293</v>
      </c>
      <c r="AG13" s="185">
        <v>131</v>
      </c>
      <c r="AH13" s="185">
        <v>162</v>
      </c>
      <c r="AI13" s="33" t="s">
        <v>107</v>
      </c>
      <c r="AJ13" s="3"/>
      <c r="AK13" s="117" t="s">
        <v>314</v>
      </c>
      <c r="AM13" s="117" t="s">
        <v>315</v>
      </c>
    </row>
    <row r="14" spans="1:39" ht="16.5" customHeight="1">
      <c r="A14" s="135"/>
      <c r="B14" s="159" t="s">
        <v>48</v>
      </c>
      <c r="C14" s="212">
        <f>D14+E14</f>
        <v>87</v>
      </c>
      <c r="D14" s="213">
        <f t="shared" si="2"/>
        <v>44</v>
      </c>
      <c r="E14" s="213">
        <f t="shared" si="2"/>
        <v>43</v>
      </c>
      <c r="F14" s="213">
        <f>G14+H14</f>
        <v>0</v>
      </c>
      <c r="G14" s="185">
        <v>0</v>
      </c>
      <c r="H14" s="185">
        <v>0</v>
      </c>
      <c r="I14" s="213">
        <f>J14+K14</f>
        <v>3</v>
      </c>
      <c r="J14" s="185">
        <v>2</v>
      </c>
      <c r="K14" s="185">
        <v>1</v>
      </c>
      <c r="L14" s="213">
        <f>M14+N14</f>
        <v>77</v>
      </c>
      <c r="M14" s="185">
        <v>41</v>
      </c>
      <c r="N14" s="185">
        <v>36</v>
      </c>
      <c r="O14" s="213">
        <f>P14+Q14</f>
        <v>0</v>
      </c>
      <c r="P14" s="185">
        <v>0</v>
      </c>
      <c r="Q14" s="185">
        <v>0</v>
      </c>
      <c r="R14" s="213">
        <f>S14+T14</f>
        <v>1</v>
      </c>
      <c r="S14" s="185">
        <v>0</v>
      </c>
      <c r="T14" s="185">
        <v>1</v>
      </c>
      <c r="U14" s="213">
        <f>V14+W14</f>
        <v>0</v>
      </c>
      <c r="V14" s="185">
        <v>0</v>
      </c>
      <c r="W14" s="185">
        <v>0</v>
      </c>
      <c r="X14" s="185">
        <f>Y14+Z14</f>
        <v>0</v>
      </c>
      <c r="Y14" s="185">
        <v>0</v>
      </c>
      <c r="Z14" s="185">
        <v>0</v>
      </c>
      <c r="AA14" s="185">
        <f>AB14+AC14</f>
        <v>6</v>
      </c>
      <c r="AB14" s="185">
        <v>1</v>
      </c>
      <c r="AC14" s="185">
        <v>5</v>
      </c>
      <c r="AD14" s="185">
        <v>0</v>
      </c>
      <c r="AE14" s="185">
        <v>2</v>
      </c>
      <c r="AF14" s="185">
        <f>AG14+AH14</f>
        <v>155</v>
      </c>
      <c r="AG14" s="185">
        <v>91</v>
      </c>
      <c r="AH14" s="185">
        <v>64</v>
      </c>
      <c r="AI14" s="33" t="s">
        <v>108</v>
      </c>
      <c r="AJ14" s="3"/>
      <c r="AK14" s="117" t="s">
        <v>316</v>
      </c>
      <c r="AM14" s="117" t="s">
        <v>317</v>
      </c>
    </row>
    <row r="15" spans="1:36" ht="16.5" customHeight="1">
      <c r="A15" s="135"/>
      <c r="B15" s="167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51"/>
      <c r="AJ15" s="3"/>
    </row>
    <row r="16" spans="1:36" s="172" customFormat="1" ht="16.5" customHeight="1">
      <c r="A16" s="52" t="s">
        <v>245</v>
      </c>
      <c r="B16" s="163"/>
      <c r="C16" s="208">
        <f>SUM(D16:E16)</f>
        <v>3805</v>
      </c>
      <c r="D16" s="209">
        <f>SUM(D18:D34)</f>
        <v>2127</v>
      </c>
      <c r="E16" s="209">
        <f>SUM(E18:E34)</f>
        <v>1678</v>
      </c>
      <c r="F16" s="209">
        <f>SUM(G16:H16)</f>
        <v>159</v>
      </c>
      <c r="G16" s="209">
        <f>SUM(G18:G34)</f>
        <v>151</v>
      </c>
      <c r="H16" s="209">
        <f>SUM(H18:H34)</f>
        <v>8</v>
      </c>
      <c r="I16" s="209">
        <f aca="true" t="shared" si="3" ref="I16:I67">SUM(J16:K16)</f>
        <v>170</v>
      </c>
      <c r="J16" s="209">
        <f>SUM(J18:J34)</f>
        <v>154</v>
      </c>
      <c r="K16" s="209">
        <f>SUM(K18:K34)</f>
        <v>16</v>
      </c>
      <c r="L16" s="209">
        <f aca="true" t="shared" si="4" ref="L16:L67">SUM(M16:N16)</f>
        <v>3026</v>
      </c>
      <c r="M16" s="209">
        <f>SUM(M18:M34)</f>
        <v>1668</v>
      </c>
      <c r="N16" s="209">
        <f>SUM(N18:N34)</f>
        <v>1358</v>
      </c>
      <c r="O16" s="209">
        <f aca="true" t="shared" si="5" ref="O16:O67">SUM(P16:Q16)</f>
        <v>0</v>
      </c>
      <c r="P16" s="209">
        <f>SUM(P18:P34)</f>
        <v>0</v>
      </c>
      <c r="Q16" s="209">
        <f>SUM(Q18:Q34)</f>
        <v>0</v>
      </c>
      <c r="R16" s="209">
        <f>SUM(S16:T16)</f>
        <v>174</v>
      </c>
      <c r="S16" s="209">
        <f>SUM(S18:S34)</f>
        <v>0</v>
      </c>
      <c r="T16" s="209">
        <f>SUM(T18:T34)</f>
        <v>174</v>
      </c>
      <c r="U16" s="209">
        <f>SUM(V16:W16)</f>
        <v>0</v>
      </c>
      <c r="V16" s="209">
        <f>SUM(V18:V34)</f>
        <v>0</v>
      </c>
      <c r="W16" s="209">
        <f>SUM(W18:W34)</f>
        <v>0</v>
      </c>
      <c r="X16" s="209">
        <f>SUM(Y16:Z16)</f>
        <v>1</v>
      </c>
      <c r="Y16" s="209">
        <f>SUM(Y18:Y34)</f>
        <v>0</v>
      </c>
      <c r="Z16" s="209">
        <f>SUM(Z18:Z34)</f>
        <v>1</v>
      </c>
      <c r="AA16" s="209">
        <f>SUM(AB16:AC16)</f>
        <v>275</v>
      </c>
      <c r="AB16" s="209">
        <f aca="true" t="shared" si="6" ref="AB16:AH16">SUM(AB18:AB34)</f>
        <v>154</v>
      </c>
      <c r="AC16" s="209">
        <f t="shared" si="6"/>
        <v>121</v>
      </c>
      <c r="AD16" s="209">
        <f>SUM(AD18:AD34)</f>
        <v>0</v>
      </c>
      <c r="AE16" s="209">
        <f t="shared" si="6"/>
        <v>73</v>
      </c>
      <c r="AF16" s="209">
        <f t="shared" si="6"/>
        <v>355</v>
      </c>
      <c r="AG16" s="209">
        <f t="shared" si="6"/>
        <v>188</v>
      </c>
      <c r="AH16" s="209">
        <f t="shared" si="6"/>
        <v>167</v>
      </c>
      <c r="AI16" s="54" t="s">
        <v>245</v>
      </c>
      <c r="AJ16" s="55"/>
    </row>
    <row r="17" spans="1:36" s="172" customFormat="1" ht="16.5" customHeight="1">
      <c r="A17" s="61"/>
      <c r="B17" s="166" t="s">
        <v>246</v>
      </c>
      <c r="C17" s="208">
        <f aca="true" t="shared" si="7" ref="C17:C67">SUM(D17:E17)</f>
        <v>1808</v>
      </c>
      <c r="D17" s="209">
        <f>SUM(D18:D22)</f>
        <v>1014</v>
      </c>
      <c r="E17" s="209">
        <f>SUM(E18:E22)</f>
        <v>794</v>
      </c>
      <c r="F17" s="209">
        <f aca="true" t="shared" si="8" ref="F17:F67">SUM(G17:H17)</f>
        <v>63</v>
      </c>
      <c r="G17" s="209">
        <f>SUM(G18:G22)</f>
        <v>57</v>
      </c>
      <c r="H17" s="209">
        <f>SUM(H18:H22)</f>
        <v>6</v>
      </c>
      <c r="I17" s="209">
        <f t="shared" si="3"/>
        <v>72</v>
      </c>
      <c r="J17" s="209">
        <f>SUM(J18:J22)</f>
        <v>64</v>
      </c>
      <c r="K17" s="209">
        <f>SUM(K18:K22)</f>
        <v>8</v>
      </c>
      <c r="L17" s="209">
        <f t="shared" si="4"/>
        <v>1487</v>
      </c>
      <c r="M17" s="209">
        <f>SUM(M18:M22)</f>
        <v>825</v>
      </c>
      <c r="N17" s="209">
        <f>SUM(N18:N22)</f>
        <v>662</v>
      </c>
      <c r="O17" s="209">
        <f t="shared" si="5"/>
        <v>0</v>
      </c>
      <c r="P17" s="209">
        <f>SUM(P18:P22)</f>
        <v>0</v>
      </c>
      <c r="Q17" s="209">
        <f>SUM(Q18:Q22)</f>
        <v>0</v>
      </c>
      <c r="R17" s="209">
        <f aca="true" t="shared" si="9" ref="R17:R67">SUM(S17:T17)</f>
        <v>73</v>
      </c>
      <c r="S17" s="209">
        <f>SUM(S18:S22)</f>
        <v>0</v>
      </c>
      <c r="T17" s="209">
        <f>SUM(T18:T22)</f>
        <v>73</v>
      </c>
      <c r="U17" s="209">
        <f aca="true" t="shared" si="10" ref="U17:U67">SUM(V17:W17)</f>
        <v>0</v>
      </c>
      <c r="V17" s="209">
        <f>SUM(V18:V22)</f>
        <v>0</v>
      </c>
      <c r="W17" s="209">
        <f>SUM(W18:W22)</f>
        <v>0</v>
      </c>
      <c r="X17" s="209">
        <f aca="true" t="shared" si="11" ref="X17:X67">SUM(Y17:Z17)</f>
        <v>0</v>
      </c>
      <c r="Y17" s="209">
        <f>SUM(Y18:Y22)</f>
        <v>0</v>
      </c>
      <c r="Z17" s="209">
        <f>SUM(Z18:Z22)</f>
        <v>0</v>
      </c>
      <c r="AA17" s="209">
        <f>SUM(AB17:AC17)</f>
        <v>113</v>
      </c>
      <c r="AB17" s="209">
        <f aca="true" t="shared" si="12" ref="AB17:AH17">SUM(AB18:AB22)</f>
        <v>68</v>
      </c>
      <c r="AC17" s="209">
        <f t="shared" si="12"/>
        <v>45</v>
      </c>
      <c r="AD17" s="209">
        <f>SUM(AD18:AD22)</f>
        <v>0</v>
      </c>
      <c r="AE17" s="209">
        <f t="shared" si="12"/>
        <v>29</v>
      </c>
      <c r="AF17" s="209">
        <f t="shared" si="12"/>
        <v>196</v>
      </c>
      <c r="AG17" s="209">
        <f t="shared" si="12"/>
        <v>111</v>
      </c>
      <c r="AH17" s="209">
        <f t="shared" si="12"/>
        <v>85</v>
      </c>
      <c r="AI17" s="60" t="s">
        <v>246</v>
      </c>
      <c r="AJ17" s="61"/>
    </row>
    <row r="18" spans="1:36" ht="16.5" customHeight="1">
      <c r="A18" s="76"/>
      <c r="B18" s="169" t="s">
        <v>109</v>
      </c>
      <c r="C18" s="212">
        <f t="shared" si="7"/>
        <v>476</v>
      </c>
      <c r="D18" s="213">
        <f>G18+J18+M18+P18+S18+V18+Y18+AB18</f>
        <v>261</v>
      </c>
      <c r="E18" s="213">
        <f>H18+K18+N18+Q18+T18+W18+Z18+AC18</f>
        <v>215</v>
      </c>
      <c r="F18" s="213">
        <f t="shared" si="8"/>
        <v>16</v>
      </c>
      <c r="G18" s="185">
        <v>15</v>
      </c>
      <c r="H18" s="185">
        <v>1</v>
      </c>
      <c r="I18" s="213">
        <f t="shared" si="3"/>
        <v>19</v>
      </c>
      <c r="J18" s="185">
        <v>16</v>
      </c>
      <c r="K18" s="185">
        <v>3</v>
      </c>
      <c r="L18" s="213">
        <f t="shared" si="4"/>
        <v>387</v>
      </c>
      <c r="M18" s="185">
        <v>207</v>
      </c>
      <c r="N18" s="185">
        <v>180</v>
      </c>
      <c r="O18" s="213">
        <f t="shared" si="5"/>
        <v>0</v>
      </c>
      <c r="P18" s="185">
        <v>0</v>
      </c>
      <c r="Q18" s="185">
        <v>0</v>
      </c>
      <c r="R18" s="213">
        <f t="shared" si="9"/>
        <v>19</v>
      </c>
      <c r="S18" s="185">
        <v>0</v>
      </c>
      <c r="T18" s="185">
        <v>19</v>
      </c>
      <c r="U18" s="213">
        <f t="shared" si="10"/>
        <v>0</v>
      </c>
      <c r="V18" s="185">
        <v>0</v>
      </c>
      <c r="W18" s="185">
        <v>0</v>
      </c>
      <c r="X18" s="213">
        <f t="shared" si="11"/>
        <v>0</v>
      </c>
      <c r="Y18" s="185">
        <v>0</v>
      </c>
      <c r="Z18" s="185">
        <v>0</v>
      </c>
      <c r="AA18" s="213">
        <f aca="true" t="shared" si="13" ref="AA18:AA67">SUM(AB18:AC18)</f>
        <v>35</v>
      </c>
      <c r="AB18" s="185">
        <v>23</v>
      </c>
      <c r="AC18" s="185">
        <v>12</v>
      </c>
      <c r="AD18" s="185">
        <v>0</v>
      </c>
      <c r="AE18" s="185">
        <v>11</v>
      </c>
      <c r="AF18" s="185">
        <f aca="true" t="shared" si="14" ref="AF18:AF67">SUM(AG18:AH18)</f>
        <v>59</v>
      </c>
      <c r="AG18" s="185">
        <v>24</v>
      </c>
      <c r="AH18" s="185">
        <v>35</v>
      </c>
      <c r="AI18" s="33" t="s">
        <v>109</v>
      </c>
      <c r="AJ18" s="3"/>
    </row>
    <row r="19" spans="1:36" ht="16.5" customHeight="1">
      <c r="A19" s="76"/>
      <c r="B19" s="169" t="s">
        <v>110</v>
      </c>
      <c r="C19" s="212">
        <f t="shared" si="7"/>
        <v>334</v>
      </c>
      <c r="D19" s="213">
        <f aca="true" t="shared" si="15" ref="D19:E67">G19+J19+M19+P19+S19+V19+Y19+AB19</f>
        <v>199</v>
      </c>
      <c r="E19" s="213">
        <f t="shared" si="15"/>
        <v>135</v>
      </c>
      <c r="F19" s="213">
        <f t="shared" si="8"/>
        <v>10</v>
      </c>
      <c r="G19" s="185">
        <v>9</v>
      </c>
      <c r="H19" s="185">
        <v>1</v>
      </c>
      <c r="I19" s="213">
        <f t="shared" si="3"/>
        <v>12</v>
      </c>
      <c r="J19" s="185">
        <v>12</v>
      </c>
      <c r="K19" s="185">
        <v>0</v>
      </c>
      <c r="L19" s="213">
        <f t="shared" si="4"/>
        <v>279</v>
      </c>
      <c r="M19" s="185">
        <v>163</v>
      </c>
      <c r="N19" s="185">
        <v>116</v>
      </c>
      <c r="O19" s="213">
        <f t="shared" si="5"/>
        <v>0</v>
      </c>
      <c r="P19" s="185">
        <v>0</v>
      </c>
      <c r="Q19" s="185">
        <v>0</v>
      </c>
      <c r="R19" s="213">
        <f t="shared" si="9"/>
        <v>13</v>
      </c>
      <c r="S19" s="185">
        <v>0</v>
      </c>
      <c r="T19" s="185">
        <v>13</v>
      </c>
      <c r="U19" s="213">
        <f t="shared" si="10"/>
        <v>0</v>
      </c>
      <c r="V19" s="185">
        <v>0</v>
      </c>
      <c r="W19" s="185">
        <v>0</v>
      </c>
      <c r="X19" s="213">
        <f t="shared" si="11"/>
        <v>0</v>
      </c>
      <c r="Y19" s="185">
        <v>0</v>
      </c>
      <c r="Z19" s="185">
        <v>0</v>
      </c>
      <c r="AA19" s="213">
        <f t="shared" si="13"/>
        <v>20</v>
      </c>
      <c r="AB19" s="185">
        <v>15</v>
      </c>
      <c r="AC19" s="185">
        <v>5</v>
      </c>
      <c r="AD19" s="185">
        <v>0</v>
      </c>
      <c r="AE19" s="185">
        <v>4</v>
      </c>
      <c r="AF19" s="185">
        <f t="shared" si="14"/>
        <v>79</v>
      </c>
      <c r="AG19" s="185">
        <v>68</v>
      </c>
      <c r="AH19" s="185">
        <v>11</v>
      </c>
      <c r="AI19" s="33" t="s">
        <v>110</v>
      </c>
      <c r="AJ19" s="3"/>
    </row>
    <row r="20" spans="1:36" ht="16.5" customHeight="1">
      <c r="A20" s="76"/>
      <c r="B20" s="169" t="s">
        <v>111</v>
      </c>
      <c r="C20" s="212">
        <f t="shared" si="7"/>
        <v>189</v>
      </c>
      <c r="D20" s="213">
        <f t="shared" si="15"/>
        <v>101</v>
      </c>
      <c r="E20" s="213">
        <f t="shared" si="15"/>
        <v>88</v>
      </c>
      <c r="F20" s="213">
        <f t="shared" si="8"/>
        <v>6</v>
      </c>
      <c r="G20" s="185">
        <v>5</v>
      </c>
      <c r="H20" s="185">
        <v>1</v>
      </c>
      <c r="I20" s="213">
        <f t="shared" si="3"/>
        <v>6</v>
      </c>
      <c r="J20" s="185">
        <v>6</v>
      </c>
      <c r="K20" s="185">
        <v>0</v>
      </c>
      <c r="L20" s="213">
        <f t="shared" si="4"/>
        <v>159</v>
      </c>
      <c r="M20" s="185">
        <v>82</v>
      </c>
      <c r="N20" s="185">
        <v>77</v>
      </c>
      <c r="O20" s="213">
        <f t="shared" si="5"/>
        <v>0</v>
      </c>
      <c r="P20" s="185">
        <v>0</v>
      </c>
      <c r="Q20" s="185">
        <v>0</v>
      </c>
      <c r="R20" s="213">
        <f t="shared" si="9"/>
        <v>6</v>
      </c>
      <c r="S20" s="185">
        <v>0</v>
      </c>
      <c r="T20" s="185">
        <v>6</v>
      </c>
      <c r="U20" s="213">
        <f t="shared" si="10"/>
        <v>0</v>
      </c>
      <c r="V20" s="185">
        <v>0</v>
      </c>
      <c r="W20" s="185">
        <v>0</v>
      </c>
      <c r="X20" s="213">
        <f t="shared" si="11"/>
        <v>0</v>
      </c>
      <c r="Y20" s="185">
        <v>0</v>
      </c>
      <c r="Z20" s="185">
        <v>0</v>
      </c>
      <c r="AA20" s="213">
        <f t="shared" si="13"/>
        <v>12</v>
      </c>
      <c r="AB20" s="185">
        <v>8</v>
      </c>
      <c r="AC20" s="185">
        <v>4</v>
      </c>
      <c r="AD20" s="185">
        <v>0</v>
      </c>
      <c r="AE20" s="185">
        <v>3</v>
      </c>
      <c r="AF20" s="185">
        <f t="shared" si="14"/>
        <v>10</v>
      </c>
      <c r="AG20" s="185">
        <v>2</v>
      </c>
      <c r="AH20" s="185">
        <v>8</v>
      </c>
      <c r="AI20" s="33" t="s">
        <v>111</v>
      </c>
      <c r="AJ20" s="3"/>
    </row>
    <row r="21" spans="1:36" ht="16.5" customHeight="1">
      <c r="A21" s="76"/>
      <c r="B21" s="169" t="s">
        <v>112</v>
      </c>
      <c r="C21" s="212">
        <f t="shared" si="7"/>
        <v>381</v>
      </c>
      <c r="D21" s="213">
        <f t="shared" si="15"/>
        <v>217</v>
      </c>
      <c r="E21" s="213">
        <f t="shared" si="15"/>
        <v>164</v>
      </c>
      <c r="F21" s="213">
        <f t="shared" si="8"/>
        <v>14</v>
      </c>
      <c r="G21" s="185">
        <v>13</v>
      </c>
      <c r="H21" s="185">
        <v>1</v>
      </c>
      <c r="I21" s="213">
        <f t="shared" si="3"/>
        <v>17</v>
      </c>
      <c r="J21" s="185">
        <v>17</v>
      </c>
      <c r="K21" s="185">
        <v>0</v>
      </c>
      <c r="L21" s="213">
        <f t="shared" si="4"/>
        <v>310</v>
      </c>
      <c r="M21" s="185">
        <v>175</v>
      </c>
      <c r="N21" s="185">
        <v>135</v>
      </c>
      <c r="O21" s="213">
        <f t="shared" si="5"/>
        <v>0</v>
      </c>
      <c r="P21" s="185">
        <v>0</v>
      </c>
      <c r="Q21" s="185">
        <v>0</v>
      </c>
      <c r="R21" s="213">
        <f t="shared" si="9"/>
        <v>16</v>
      </c>
      <c r="S21" s="185">
        <v>0</v>
      </c>
      <c r="T21" s="185">
        <v>16</v>
      </c>
      <c r="U21" s="213">
        <f t="shared" si="10"/>
        <v>0</v>
      </c>
      <c r="V21" s="185">
        <v>0</v>
      </c>
      <c r="W21" s="185">
        <v>0</v>
      </c>
      <c r="X21" s="213">
        <f t="shared" si="11"/>
        <v>0</v>
      </c>
      <c r="Y21" s="185">
        <v>0</v>
      </c>
      <c r="Z21" s="185">
        <v>0</v>
      </c>
      <c r="AA21" s="213">
        <f t="shared" si="13"/>
        <v>24</v>
      </c>
      <c r="AB21" s="185">
        <v>12</v>
      </c>
      <c r="AC21" s="185">
        <v>12</v>
      </c>
      <c r="AD21" s="185">
        <v>0</v>
      </c>
      <c r="AE21" s="185">
        <v>3</v>
      </c>
      <c r="AF21" s="185">
        <f t="shared" si="14"/>
        <v>13</v>
      </c>
      <c r="AG21" s="185">
        <v>5</v>
      </c>
      <c r="AH21" s="185">
        <v>8</v>
      </c>
      <c r="AI21" s="33" t="s">
        <v>112</v>
      </c>
      <c r="AJ21" s="3"/>
    </row>
    <row r="22" spans="1:36" ht="16.5" customHeight="1">
      <c r="A22" s="76"/>
      <c r="B22" s="169" t="s">
        <v>113</v>
      </c>
      <c r="C22" s="212">
        <f t="shared" si="7"/>
        <v>428</v>
      </c>
      <c r="D22" s="213">
        <f t="shared" si="15"/>
        <v>236</v>
      </c>
      <c r="E22" s="213">
        <f t="shared" si="15"/>
        <v>192</v>
      </c>
      <c r="F22" s="213">
        <f t="shared" si="8"/>
        <v>17</v>
      </c>
      <c r="G22" s="185">
        <v>15</v>
      </c>
      <c r="H22" s="185">
        <v>2</v>
      </c>
      <c r="I22" s="213">
        <f t="shared" si="3"/>
        <v>18</v>
      </c>
      <c r="J22" s="185">
        <v>13</v>
      </c>
      <c r="K22" s="185">
        <v>5</v>
      </c>
      <c r="L22" s="213">
        <f t="shared" si="4"/>
        <v>352</v>
      </c>
      <c r="M22" s="185">
        <v>198</v>
      </c>
      <c r="N22" s="185">
        <v>154</v>
      </c>
      <c r="O22" s="213">
        <f t="shared" si="5"/>
        <v>0</v>
      </c>
      <c r="P22" s="185">
        <v>0</v>
      </c>
      <c r="Q22" s="185">
        <v>0</v>
      </c>
      <c r="R22" s="213">
        <f t="shared" si="9"/>
        <v>19</v>
      </c>
      <c r="S22" s="185">
        <v>0</v>
      </c>
      <c r="T22" s="185">
        <v>19</v>
      </c>
      <c r="U22" s="213">
        <f t="shared" si="10"/>
        <v>0</v>
      </c>
      <c r="V22" s="185">
        <v>0</v>
      </c>
      <c r="W22" s="185">
        <v>0</v>
      </c>
      <c r="X22" s="213">
        <f t="shared" si="11"/>
        <v>0</v>
      </c>
      <c r="Y22" s="185">
        <v>0</v>
      </c>
      <c r="Z22" s="185">
        <v>0</v>
      </c>
      <c r="AA22" s="213">
        <f t="shared" si="13"/>
        <v>22</v>
      </c>
      <c r="AB22" s="185">
        <v>10</v>
      </c>
      <c r="AC22" s="185">
        <v>12</v>
      </c>
      <c r="AD22" s="185">
        <v>0</v>
      </c>
      <c r="AE22" s="185">
        <v>8</v>
      </c>
      <c r="AF22" s="185">
        <f t="shared" si="14"/>
        <v>35</v>
      </c>
      <c r="AG22" s="185">
        <v>12</v>
      </c>
      <c r="AH22" s="185">
        <v>23</v>
      </c>
      <c r="AI22" s="33" t="s">
        <v>113</v>
      </c>
      <c r="AJ22" s="3"/>
    </row>
    <row r="23" spans="1:36" ht="16.5" customHeight="1">
      <c r="A23" s="76"/>
      <c r="B23" s="78" t="s">
        <v>114</v>
      </c>
      <c r="C23" s="212">
        <f t="shared" si="7"/>
        <v>407</v>
      </c>
      <c r="D23" s="213">
        <f t="shared" si="15"/>
        <v>235</v>
      </c>
      <c r="E23" s="213">
        <f t="shared" si="15"/>
        <v>172</v>
      </c>
      <c r="F23" s="213">
        <f t="shared" si="8"/>
        <v>24</v>
      </c>
      <c r="G23" s="185">
        <v>23</v>
      </c>
      <c r="H23" s="185">
        <v>1</v>
      </c>
      <c r="I23" s="213">
        <f t="shared" si="3"/>
        <v>24</v>
      </c>
      <c r="J23" s="185">
        <v>22</v>
      </c>
      <c r="K23" s="185">
        <v>2</v>
      </c>
      <c r="L23" s="213">
        <f t="shared" si="4"/>
        <v>303</v>
      </c>
      <c r="M23" s="185">
        <v>168</v>
      </c>
      <c r="N23" s="185">
        <v>135</v>
      </c>
      <c r="O23" s="213">
        <f t="shared" si="5"/>
        <v>0</v>
      </c>
      <c r="P23" s="185">
        <v>0</v>
      </c>
      <c r="Q23" s="185">
        <v>0</v>
      </c>
      <c r="R23" s="213">
        <f t="shared" si="9"/>
        <v>23</v>
      </c>
      <c r="S23" s="185">
        <v>0</v>
      </c>
      <c r="T23" s="185">
        <v>23</v>
      </c>
      <c r="U23" s="213">
        <f t="shared" si="10"/>
        <v>0</v>
      </c>
      <c r="V23" s="185">
        <v>0</v>
      </c>
      <c r="W23" s="185">
        <v>0</v>
      </c>
      <c r="X23" s="213">
        <f t="shared" si="11"/>
        <v>0</v>
      </c>
      <c r="Y23" s="185">
        <v>0</v>
      </c>
      <c r="Z23" s="185">
        <v>0</v>
      </c>
      <c r="AA23" s="213">
        <f t="shared" si="13"/>
        <v>33</v>
      </c>
      <c r="AB23" s="185">
        <v>22</v>
      </c>
      <c r="AC23" s="185">
        <v>11</v>
      </c>
      <c r="AD23" s="185">
        <v>0</v>
      </c>
      <c r="AE23" s="185">
        <v>10</v>
      </c>
      <c r="AF23" s="185">
        <f t="shared" si="14"/>
        <v>35</v>
      </c>
      <c r="AG23" s="185">
        <v>15</v>
      </c>
      <c r="AH23" s="185">
        <v>20</v>
      </c>
      <c r="AI23" s="65" t="s">
        <v>114</v>
      </c>
      <c r="AJ23" s="3"/>
    </row>
    <row r="24" spans="1:36" ht="16.5" customHeight="1">
      <c r="A24" s="76"/>
      <c r="B24" s="78" t="s">
        <v>220</v>
      </c>
      <c r="C24" s="212">
        <f t="shared" si="7"/>
        <v>122</v>
      </c>
      <c r="D24" s="213">
        <f t="shared" si="15"/>
        <v>59</v>
      </c>
      <c r="E24" s="213">
        <f t="shared" si="15"/>
        <v>63</v>
      </c>
      <c r="F24" s="213">
        <f t="shared" si="8"/>
        <v>4</v>
      </c>
      <c r="G24" s="185">
        <v>4</v>
      </c>
      <c r="H24" s="185">
        <v>0</v>
      </c>
      <c r="I24" s="213">
        <f t="shared" si="3"/>
        <v>5</v>
      </c>
      <c r="J24" s="185">
        <v>4</v>
      </c>
      <c r="K24" s="185">
        <v>1</v>
      </c>
      <c r="L24" s="213">
        <f t="shared" si="4"/>
        <v>102</v>
      </c>
      <c r="M24" s="185">
        <v>48</v>
      </c>
      <c r="N24" s="185">
        <v>54</v>
      </c>
      <c r="O24" s="213">
        <f t="shared" si="5"/>
        <v>0</v>
      </c>
      <c r="P24" s="185">
        <v>0</v>
      </c>
      <c r="Q24" s="185">
        <v>0</v>
      </c>
      <c r="R24" s="213">
        <f t="shared" si="9"/>
        <v>5</v>
      </c>
      <c r="S24" s="185">
        <v>0</v>
      </c>
      <c r="T24" s="185">
        <v>5</v>
      </c>
      <c r="U24" s="213">
        <f t="shared" si="10"/>
        <v>0</v>
      </c>
      <c r="V24" s="185">
        <v>0</v>
      </c>
      <c r="W24" s="185">
        <v>0</v>
      </c>
      <c r="X24" s="213">
        <f t="shared" si="11"/>
        <v>0</v>
      </c>
      <c r="Y24" s="185">
        <v>0</v>
      </c>
      <c r="Z24" s="185">
        <v>0</v>
      </c>
      <c r="AA24" s="213">
        <f t="shared" si="13"/>
        <v>6</v>
      </c>
      <c r="AB24" s="185">
        <v>3</v>
      </c>
      <c r="AC24" s="185">
        <v>3</v>
      </c>
      <c r="AD24" s="185">
        <v>0</v>
      </c>
      <c r="AE24" s="185">
        <v>4</v>
      </c>
      <c r="AF24" s="185">
        <f t="shared" si="14"/>
        <v>9</v>
      </c>
      <c r="AG24" s="185">
        <v>5</v>
      </c>
      <c r="AH24" s="185">
        <v>4</v>
      </c>
      <c r="AI24" s="65" t="s">
        <v>220</v>
      </c>
      <c r="AJ24" s="3"/>
    </row>
    <row r="25" spans="1:36" ht="16.5" customHeight="1">
      <c r="A25" s="76"/>
      <c r="B25" s="78" t="s">
        <v>115</v>
      </c>
      <c r="C25" s="212">
        <f t="shared" si="7"/>
        <v>159</v>
      </c>
      <c r="D25" s="213">
        <f t="shared" si="15"/>
        <v>94</v>
      </c>
      <c r="E25" s="213">
        <f t="shared" si="15"/>
        <v>65</v>
      </c>
      <c r="F25" s="213">
        <f t="shared" si="8"/>
        <v>10</v>
      </c>
      <c r="G25" s="185">
        <v>10</v>
      </c>
      <c r="H25" s="185">
        <v>0</v>
      </c>
      <c r="I25" s="213">
        <f t="shared" si="3"/>
        <v>10</v>
      </c>
      <c r="J25" s="185">
        <v>10</v>
      </c>
      <c r="K25" s="185">
        <v>0</v>
      </c>
      <c r="L25" s="213">
        <f t="shared" si="4"/>
        <v>115</v>
      </c>
      <c r="M25" s="185">
        <v>65</v>
      </c>
      <c r="N25" s="185">
        <v>50</v>
      </c>
      <c r="O25" s="213">
        <f t="shared" si="5"/>
        <v>0</v>
      </c>
      <c r="P25" s="185">
        <v>0</v>
      </c>
      <c r="Q25" s="185">
        <v>0</v>
      </c>
      <c r="R25" s="213">
        <f t="shared" si="9"/>
        <v>10</v>
      </c>
      <c r="S25" s="185">
        <v>0</v>
      </c>
      <c r="T25" s="185">
        <v>10</v>
      </c>
      <c r="U25" s="213">
        <f t="shared" si="10"/>
        <v>0</v>
      </c>
      <c r="V25" s="185">
        <v>0</v>
      </c>
      <c r="W25" s="185">
        <v>0</v>
      </c>
      <c r="X25" s="213">
        <f t="shared" si="11"/>
        <v>0</v>
      </c>
      <c r="Y25" s="185">
        <v>0</v>
      </c>
      <c r="Z25" s="185">
        <v>0</v>
      </c>
      <c r="AA25" s="213">
        <f t="shared" si="13"/>
        <v>14</v>
      </c>
      <c r="AB25" s="185">
        <v>9</v>
      </c>
      <c r="AC25" s="185">
        <v>5</v>
      </c>
      <c r="AD25" s="185">
        <v>0</v>
      </c>
      <c r="AE25" s="185">
        <v>0</v>
      </c>
      <c r="AF25" s="185">
        <f t="shared" si="14"/>
        <v>22</v>
      </c>
      <c r="AG25" s="185">
        <v>11</v>
      </c>
      <c r="AH25" s="185">
        <v>11</v>
      </c>
      <c r="AI25" s="65" t="s">
        <v>115</v>
      </c>
      <c r="AJ25" s="3"/>
    </row>
    <row r="26" spans="1:36" ht="16.5" customHeight="1">
      <c r="A26" s="76"/>
      <c r="B26" s="78" t="s">
        <v>116</v>
      </c>
      <c r="C26" s="212">
        <f t="shared" si="7"/>
        <v>102</v>
      </c>
      <c r="D26" s="213">
        <f t="shared" si="15"/>
        <v>55</v>
      </c>
      <c r="E26" s="213">
        <f t="shared" si="15"/>
        <v>47</v>
      </c>
      <c r="F26" s="213">
        <f t="shared" si="8"/>
        <v>6</v>
      </c>
      <c r="G26" s="185">
        <v>6</v>
      </c>
      <c r="H26" s="185">
        <v>0</v>
      </c>
      <c r="I26" s="213">
        <f t="shared" si="3"/>
        <v>6</v>
      </c>
      <c r="J26" s="185">
        <v>6</v>
      </c>
      <c r="K26" s="185">
        <v>0</v>
      </c>
      <c r="L26" s="213">
        <f t="shared" si="4"/>
        <v>77</v>
      </c>
      <c r="M26" s="185">
        <v>40</v>
      </c>
      <c r="N26" s="185">
        <v>37</v>
      </c>
      <c r="O26" s="213">
        <f t="shared" si="5"/>
        <v>0</v>
      </c>
      <c r="P26" s="185">
        <v>0</v>
      </c>
      <c r="Q26" s="185">
        <v>0</v>
      </c>
      <c r="R26" s="213">
        <f t="shared" si="9"/>
        <v>6</v>
      </c>
      <c r="S26" s="185">
        <v>0</v>
      </c>
      <c r="T26" s="185">
        <v>6</v>
      </c>
      <c r="U26" s="213">
        <f t="shared" si="10"/>
        <v>0</v>
      </c>
      <c r="V26" s="185">
        <v>0</v>
      </c>
      <c r="W26" s="185">
        <v>0</v>
      </c>
      <c r="X26" s="213">
        <f t="shared" si="11"/>
        <v>0</v>
      </c>
      <c r="Y26" s="185">
        <v>0</v>
      </c>
      <c r="Z26" s="185">
        <v>0</v>
      </c>
      <c r="AA26" s="213">
        <f t="shared" si="13"/>
        <v>7</v>
      </c>
      <c r="AB26" s="185">
        <v>3</v>
      </c>
      <c r="AC26" s="185">
        <v>4</v>
      </c>
      <c r="AD26" s="185">
        <v>0</v>
      </c>
      <c r="AE26" s="185">
        <v>1</v>
      </c>
      <c r="AF26" s="185">
        <f t="shared" si="14"/>
        <v>12</v>
      </c>
      <c r="AG26" s="185">
        <v>6</v>
      </c>
      <c r="AH26" s="185">
        <v>6</v>
      </c>
      <c r="AI26" s="65" t="s">
        <v>116</v>
      </c>
      <c r="AJ26" s="3"/>
    </row>
    <row r="27" spans="1:36" ht="16.5" customHeight="1">
      <c r="A27" s="76"/>
      <c r="B27" s="78" t="s">
        <v>117</v>
      </c>
      <c r="C27" s="212">
        <f t="shared" si="7"/>
        <v>159</v>
      </c>
      <c r="D27" s="213">
        <f t="shared" si="15"/>
        <v>88</v>
      </c>
      <c r="E27" s="213">
        <f t="shared" si="15"/>
        <v>71</v>
      </c>
      <c r="F27" s="213">
        <f t="shared" si="8"/>
        <v>5</v>
      </c>
      <c r="G27" s="185">
        <v>5</v>
      </c>
      <c r="H27" s="185">
        <v>0</v>
      </c>
      <c r="I27" s="213">
        <f t="shared" si="3"/>
        <v>5</v>
      </c>
      <c r="J27" s="185">
        <v>5</v>
      </c>
      <c r="K27" s="185">
        <v>0</v>
      </c>
      <c r="L27" s="213">
        <f t="shared" si="4"/>
        <v>132</v>
      </c>
      <c r="M27" s="185">
        <v>74</v>
      </c>
      <c r="N27" s="185">
        <v>58</v>
      </c>
      <c r="O27" s="213">
        <f t="shared" si="5"/>
        <v>0</v>
      </c>
      <c r="P27" s="185">
        <v>0</v>
      </c>
      <c r="Q27" s="185">
        <v>0</v>
      </c>
      <c r="R27" s="213">
        <f t="shared" si="9"/>
        <v>6</v>
      </c>
      <c r="S27" s="185">
        <v>0</v>
      </c>
      <c r="T27" s="185">
        <v>6</v>
      </c>
      <c r="U27" s="213">
        <f t="shared" si="10"/>
        <v>0</v>
      </c>
      <c r="V27" s="185">
        <v>0</v>
      </c>
      <c r="W27" s="185">
        <v>0</v>
      </c>
      <c r="X27" s="213">
        <f t="shared" si="11"/>
        <v>0</v>
      </c>
      <c r="Y27" s="185">
        <v>0</v>
      </c>
      <c r="Z27" s="185">
        <v>0</v>
      </c>
      <c r="AA27" s="213">
        <f t="shared" si="13"/>
        <v>11</v>
      </c>
      <c r="AB27" s="185">
        <v>4</v>
      </c>
      <c r="AC27" s="185">
        <v>7</v>
      </c>
      <c r="AD27" s="185">
        <v>0</v>
      </c>
      <c r="AE27" s="185">
        <v>5</v>
      </c>
      <c r="AF27" s="185">
        <f t="shared" si="14"/>
        <v>1</v>
      </c>
      <c r="AG27" s="185">
        <v>1</v>
      </c>
      <c r="AH27" s="185">
        <v>0</v>
      </c>
      <c r="AI27" s="65" t="s">
        <v>117</v>
      </c>
      <c r="AJ27" s="3"/>
    </row>
    <row r="28" spans="1:36" ht="16.5" customHeight="1">
      <c r="A28" s="76"/>
      <c r="B28" s="78" t="s">
        <v>118</v>
      </c>
      <c r="C28" s="212">
        <f t="shared" si="7"/>
        <v>70</v>
      </c>
      <c r="D28" s="213">
        <f t="shared" si="15"/>
        <v>44</v>
      </c>
      <c r="E28" s="213">
        <f t="shared" si="15"/>
        <v>26</v>
      </c>
      <c r="F28" s="213">
        <f t="shared" si="8"/>
        <v>4</v>
      </c>
      <c r="G28" s="185">
        <v>4</v>
      </c>
      <c r="H28" s="185">
        <v>0</v>
      </c>
      <c r="I28" s="213">
        <f t="shared" si="3"/>
        <v>4</v>
      </c>
      <c r="J28" s="185">
        <v>4</v>
      </c>
      <c r="K28" s="185">
        <v>0</v>
      </c>
      <c r="L28" s="213">
        <f t="shared" si="4"/>
        <v>55</v>
      </c>
      <c r="M28" s="185">
        <v>34</v>
      </c>
      <c r="N28" s="185">
        <v>21</v>
      </c>
      <c r="O28" s="213">
        <f t="shared" si="5"/>
        <v>0</v>
      </c>
      <c r="P28" s="185">
        <v>0</v>
      </c>
      <c r="Q28" s="185">
        <v>0</v>
      </c>
      <c r="R28" s="213">
        <f t="shared" si="9"/>
        <v>4</v>
      </c>
      <c r="S28" s="185">
        <v>0</v>
      </c>
      <c r="T28" s="185">
        <v>4</v>
      </c>
      <c r="U28" s="213">
        <f t="shared" si="10"/>
        <v>0</v>
      </c>
      <c r="V28" s="185">
        <v>0</v>
      </c>
      <c r="W28" s="185">
        <v>0</v>
      </c>
      <c r="X28" s="213">
        <f t="shared" si="11"/>
        <v>0</v>
      </c>
      <c r="Y28" s="185">
        <v>0</v>
      </c>
      <c r="Z28" s="185">
        <v>0</v>
      </c>
      <c r="AA28" s="213">
        <f t="shared" si="13"/>
        <v>3</v>
      </c>
      <c r="AB28" s="185">
        <v>2</v>
      </c>
      <c r="AC28" s="185">
        <v>1</v>
      </c>
      <c r="AD28" s="185">
        <v>0</v>
      </c>
      <c r="AE28" s="185">
        <v>1</v>
      </c>
      <c r="AF28" s="185">
        <f t="shared" si="14"/>
        <v>7</v>
      </c>
      <c r="AG28" s="185">
        <v>1</v>
      </c>
      <c r="AH28" s="185">
        <v>6</v>
      </c>
      <c r="AI28" s="65" t="s">
        <v>118</v>
      </c>
      <c r="AJ28" s="3"/>
    </row>
    <row r="29" spans="1:36" ht="16.5" customHeight="1">
      <c r="A29" s="76"/>
      <c r="B29" s="78" t="s">
        <v>119</v>
      </c>
      <c r="C29" s="212">
        <f t="shared" si="7"/>
        <v>115</v>
      </c>
      <c r="D29" s="213">
        <f t="shared" si="15"/>
        <v>53</v>
      </c>
      <c r="E29" s="213">
        <f t="shared" si="15"/>
        <v>62</v>
      </c>
      <c r="F29" s="213">
        <f t="shared" si="8"/>
        <v>4</v>
      </c>
      <c r="G29" s="185">
        <v>4</v>
      </c>
      <c r="H29" s="185">
        <v>0</v>
      </c>
      <c r="I29" s="213">
        <f t="shared" si="3"/>
        <v>4</v>
      </c>
      <c r="J29" s="185">
        <v>4</v>
      </c>
      <c r="K29" s="185">
        <v>0</v>
      </c>
      <c r="L29" s="213">
        <f t="shared" si="4"/>
        <v>96</v>
      </c>
      <c r="M29" s="185">
        <v>44</v>
      </c>
      <c r="N29" s="185">
        <v>52</v>
      </c>
      <c r="O29" s="213">
        <f t="shared" si="5"/>
        <v>0</v>
      </c>
      <c r="P29" s="185">
        <v>0</v>
      </c>
      <c r="Q29" s="185">
        <v>0</v>
      </c>
      <c r="R29" s="213">
        <f t="shared" si="9"/>
        <v>4</v>
      </c>
      <c r="S29" s="185">
        <v>0</v>
      </c>
      <c r="T29" s="185">
        <v>4</v>
      </c>
      <c r="U29" s="213">
        <f t="shared" si="10"/>
        <v>0</v>
      </c>
      <c r="V29" s="185">
        <v>0</v>
      </c>
      <c r="W29" s="185">
        <v>0</v>
      </c>
      <c r="X29" s="213">
        <f t="shared" si="11"/>
        <v>0</v>
      </c>
      <c r="Y29" s="185">
        <v>0</v>
      </c>
      <c r="Z29" s="185">
        <v>0</v>
      </c>
      <c r="AA29" s="213">
        <f t="shared" si="13"/>
        <v>7</v>
      </c>
      <c r="AB29" s="185">
        <v>1</v>
      </c>
      <c r="AC29" s="185">
        <v>6</v>
      </c>
      <c r="AD29" s="185">
        <v>0</v>
      </c>
      <c r="AE29" s="185">
        <v>4</v>
      </c>
      <c r="AF29" s="185">
        <f t="shared" si="14"/>
        <v>0</v>
      </c>
      <c r="AG29" s="185">
        <v>0</v>
      </c>
      <c r="AH29" s="185">
        <v>0</v>
      </c>
      <c r="AI29" s="65" t="s">
        <v>119</v>
      </c>
      <c r="AJ29" s="3"/>
    </row>
    <row r="30" spans="1:36" ht="16.5" customHeight="1">
      <c r="A30" s="76"/>
      <c r="B30" s="78" t="s">
        <v>120</v>
      </c>
      <c r="C30" s="212">
        <f t="shared" si="7"/>
        <v>91</v>
      </c>
      <c r="D30" s="213">
        <f t="shared" si="15"/>
        <v>50</v>
      </c>
      <c r="E30" s="213">
        <f t="shared" si="15"/>
        <v>41</v>
      </c>
      <c r="F30" s="213">
        <f t="shared" si="8"/>
        <v>4</v>
      </c>
      <c r="G30" s="185">
        <v>3</v>
      </c>
      <c r="H30" s="185">
        <v>1</v>
      </c>
      <c r="I30" s="213">
        <f t="shared" si="3"/>
        <v>4</v>
      </c>
      <c r="J30" s="185">
        <v>4</v>
      </c>
      <c r="K30" s="185">
        <v>0</v>
      </c>
      <c r="L30" s="213">
        <f t="shared" si="4"/>
        <v>74</v>
      </c>
      <c r="M30" s="185">
        <v>41</v>
      </c>
      <c r="N30" s="185">
        <v>33</v>
      </c>
      <c r="O30" s="213">
        <f t="shared" si="5"/>
        <v>0</v>
      </c>
      <c r="P30" s="185">
        <v>0</v>
      </c>
      <c r="Q30" s="185">
        <v>0</v>
      </c>
      <c r="R30" s="213">
        <f t="shared" si="9"/>
        <v>5</v>
      </c>
      <c r="S30" s="185">
        <v>0</v>
      </c>
      <c r="T30" s="185">
        <v>5</v>
      </c>
      <c r="U30" s="213">
        <f t="shared" si="10"/>
        <v>0</v>
      </c>
      <c r="V30" s="185">
        <v>0</v>
      </c>
      <c r="W30" s="185">
        <v>0</v>
      </c>
      <c r="X30" s="213">
        <f t="shared" si="11"/>
        <v>0</v>
      </c>
      <c r="Y30" s="185">
        <v>0</v>
      </c>
      <c r="Z30" s="185">
        <v>0</v>
      </c>
      <c r="AA30" s="213">
        <f t="shared" si="13"/>
        <v>4</v>
      </c>
      <c r="AB30" s="185">
        <v>2</v>
      </c>
      <c r="AC30" s="185">
        <v>2</v>
      </c>
      <c r="AD30" s="185">
        <v>0</v>
      </c>
      <c r="AE30" s="185">
        <v>1</v>
      </c>
      <c r="AF30" s="185">
        <f t="shared" si="14"/>
        <v>0</v>
      </c>
      <c r="AG30" s="185">
        <v>0</v>
      </c>
      <c r="AH30" s="185">
        <v>0</v>
      </c>
      <c r="AI30" s="65" t="s">
        <v>120</v>
      </c>
      <c r="AJ30" s="3"/>
    </row>
    <row r="31" spans="1:36" ht="16.5" customHeight="1">
      <c r="A31" s="76"/>
      <c r="B31" s="64" t="s">
        <v>153</v>
      </c>
      <c r="C31" s="212">
        <f t="shared" si="7"/>
        <v>203</v>
      </c>
      <c r="D31" s="213">
        <f t="shared" si="15"/>
        <v>116</v>
      </c>
      <c r="E31" s="213">
        <f t="shared" si="15"/>
        <v>87</v>
      </c>
      <c r="F31" s="213">
        <f t="shared" si="8"/>
        <v>10</v>
      </c>
      <c r="G31" s="185">
        <v>10</v>
      </c>
      <c r="H31" s="185">
        <v>0</v>
      </c>
      <c r="I31" s="213">
        <f t="shared" si="3"/>
        <v>10</v>
      </c>
      <c r="J31" s="185">
        <v>8</v>
      </c>
      <c r="K31" s="185">
        <v>2</v>
      </c>
      <c r="L31" s="213">
        <f t="shared" si="4"/>
        <v>145</v>
      </c>
      <c r="M31" s="185">
        <v>82</v>
      </c>
      <c r="N31" s="185">
        <v>63</v>
      </c>
      <c r="O31" s="213">
        <f t="shared" si="5"/>
        <v>0</v>
      </c>
      <c r="P31" s="185">
        <v>0</v>
      </c>
      <c r="Q31" s="185">
        <v>0</v>
      </c>
      <c r="R31" s="213">
        <f t="shared" si="9"/>
        <v>12</v>
      </c>
      <c r="S31" s="185">
        <v>0</v>
      </c>
      <c r="T31" s="185">
        <v>12</v>
      </c>
      <c r="U31" s="213">
        <f t="shared" si="10"/>
        <v>0</v>
      </c>
      <c r="V31" s="185">
        <v>0</v>
      </c>
      <c r="W31" s="185">
        <v>0</v>
      </c>
      <c r="X31" s="213">
        <f t="shared" si="11"/>
        <v>0</v>
      </c>
      <c r="Y31" s="185">
        <v>0</v>
      </c>
      <c r="Z31" s="185">
        <v>0</v>
      </c>
      <c r="AA31" s="213">
        <f t="shared" si="13"/>
        <v>26</v>
      </c>
      <c r="AB31" s="185">
        <v>16</v>
      </c>
      <c r="AC31" s="185">
        <v>10</v>
      </c>
      <c r="AD31" s="185">
        <v>0</v>
      </c>
      <c r="AE31" s="185">
        <v>5</v>
      </c>
      <c r="AF31" s="185">
        <f t="shared" si="14"/>
        <v>22</v>
      </c>
      <c r="AG31" s="185">
        <v>13</v>
      </c>
      <c r="AH31" s="185">
        <v>9</v>
      </c>
      <c r="AI31" s="65" t="s">
        <v>174</v>
      </c>
      <c r="AJ31" s="3"/>
    </row>
    <row r="32" spans="1:36" ht="16.5" customHeight="1">
      <c r="A32" s="76"/>
      <c r="B32" s="64" t="s">
        <v>154</v>
      </c>
      <c r="C32" s="212">
        <f t="shared" si="7"/>
        <v>192</v>
      </c>
      <c r="D32" s="213">
        <f t="shared" si="15"/>
        <v>116</v>
      </c>
      <c r="E32" s="213">
        <f t="shared" si="15"/>
        <v>76</v>
      </c>
      <c r="F32" s="213">
        <f t="shared" si="8"/>
        <v>10</v>
      </c>
      <c r="G32" s="185">
        <v>10</v>
      </c>
      <c r="H32" s="185">
        <v>0</v>
      </c>
      <c r="I32" s="213">
        <f t="shared" si="3"/>
        <v>10</v>
      </c>
      <c r="J32" s="185">
        <v>9</v>
      </c>
      <c r="K32" s="185">
        <v>1</v>
      </c>
      <c r="L32" s="213">
        <f t="shared" si="4"/>
        <v>139</v>
      </c>
      <c r="M32" s="185">
        <v>83</v>
      </c>
      <c r="N32" s="185">
        <v>56</v>
      </c>
      <c r="O32" s="213">
        <f t="shared" si="5"/>
        <v>0</v>
      </c>
      <c r="P32" s="185">
        <v>0</v>
      </c>
      <c r="Q32" s="185">
        <v>0</v>
      </c>
      <c r="R32" s="213">
        <f t="shared" si="9"/>
        <v>10</v>
      </c>
      <c r="S32" s="185">
        <v>0</v>
      </c>
      <c r="T32" s="185">
        <v>10</v>
      </c>
      <c r="U32" s="213">
        <f t="shared" si="10"/>
        <v>0</v>
      </c>
      <c r="V32" s="185">
        <v>0</v>
      </c>
      <c r="W32" s="185">
        <v>0</v>
      </c>
      <c r="X32" s="213">
        <f t="shared" si="11"/>
        <v>1</v>
      </c>
      <c r="Y32" s="185">
        <v>0</v>
      </c>
      <c r="Z32" s="185">
        <v>1</v>
      </c>
      <c r="AA32" s="213">
        <f t="shared" si="13"/>
        <v>22</v>
      </c>
      <c r="AB32" s="185">
        <v>14</v>
      </c>
      <c r="AC32" s="185">
        <v>8</v>
      </c>
      <c r="AD32" s="185">
        <v>0</v>
      </c>
      <c r="AE32" s="185">
        <v>5</v>
      </c>
      <c r="AF32" s="185">
        <f t="shared" si="14"/>
        <v>29</v>
      </c>
      <c r="AG32" s="185">
        <v>13</v>
      </c>
      <c r="AH32" s="185">
        <v>16</v>
      </c>
      <c r="AI32" s="65" t="s">
        <v>175</v>
      </c>
      <c r="AJ32" s="3"/>
    </row>
    <row r="33" spans="1:36" ht="16.5" customHeight="1">
      <c r="A33" s="76"/>
      <c r="B33" s="64" t="s">
        <v>155</v>
      </c>
      <c r="C33" s="212">
        <f t="shared" si="7"/>
        <v>93</v>
      </c>
      <c r="D33" s="213">
        <f t="shared" si="15"/>
        <v>44</v>
      </c>
      <c r="E33" s="213">
        <f t="shared" si="15"/>
        <v>49</v>
      </c>
      <c r="F33" s="213">
        <f t="shared" si="8"/>
        <v>4</v>
      </c>
      <c r="G33" s="185">
        <v>4</v>
      </c>
      <c r="H33" s="185">
        <v>0</v>
      </c>
      <c r="I33" s="213">
        <f t="shared" si="3"/>
        <v>4</v>
      </c>
      <c r="J33" s="185">
        <v>2</v>
      </c>
      <c r="K33" s="185">
        <v>2</v>
      </c>
      <c r="L33" s="213">
        <f t="shared" si="4"/>
        <v>75</v>
      </c>
      <c r="M33" s="185">
        <v>37</v>
      </c>
      <c r="N33" s="185">
        <v>38</v>
      </c>
      <c r="O33" s="213">
        <f t="shared" si="5"/>
        <v>0</v>
      </c>
      <c r="P33" s="185">
        <v>0</v>
      </c>
      <c r="Q33" s="185">
        <v>0</v>
      </c>
      <c r="R33" s="213">
        <f t="shared" si="9"/>
        <v>4</v>
      </c>
      <c r="S33" s="185">
        <v>0</v>
      </c>
      <c r="T33" s="185">
        <v>4</v>
      </c>
      <c r="U33" s="213">
        <f t="shared" si="10"/>
        <v>0</v>
      </c>
      <c r="V33" s="185">
        <v>0</v>
      </c>
      <c r="W33" s="185">
        <v>0</v>
      </c>
      <c r="X33" s="213">
        <f t="shared" si="11"/>
        <v>0</v>
      </c>
      <c r="Y33" s="185">
        <v>0</v>
      </c>
      <c r="Z33" s="185">
        <v>0</v>
      </c>
      <c r="AA33" s="213">
        <f t="shared" si="13"/>
        <v>6</v>
      </c>
      <c r="AB33" s="185">
        <v>1</v>
      </c>
      <c r="AC33" s="185">
        <v>5</v>
      </c>
      <c r="AD33" s="185">
        <v>0</v>
      </c>
      <c r="AE33" s="185">
        <v>1</v>
      </c>
      <c r="AF33" s="185">
        <f t="shared" si="14"/>
        <v>3</v>
      </c>
      <c r="AG33" s="185">
        <v>1</v>
      </c>
      <c r="AH33" s="185">
        <v>2</v>
      </c>
      <c r="AI33" s="65" t="s">
        <v>176</v>
      </c>
      <c r="AJ33" s="3"/>
    </row>
    <row r="34" spans="1:36" ht="16.5" customHeight="1">
      <c r="A34" s="76"/>
      <c r="B34" s="64" t="s">
        <v>230</v>
      </c>
      <c r="C34" s="212">
        <f>SUM(D34:E34)</f>
        <v>284</v>
      </c>
      <c r="D34" s="213">
        <f>G34+J34+M34+P34+S34+V34+Y34+AB34</f>
        <v>159</v>
      </c>
      <c r="E34" s="213">
        <f>H34+K34+N34+Q34+T34+W34+Z34+AC34</f>
        <v>125</v>
      </c>
      <c r="F34" s="213">
        <f>SUM(G34:H34)</f>
        <v>11</v>
      </c>
      <c r="G34" s="185">
        <v>11</v>
      </c>
      <c r="H34" s="185">
        <v>0</v>
      </c>
      <c r="I34" s="213">
        <f t="shared" si="3"/>
        <v>12</v>
      </c>
      <c r="J34" s="185">
        <v>12</v>
      </c>
      <c r="K34" s="185">
        <v>0</v>
      </c>
      <c r="L34" s="213">
        <f t="shared" si="4"/>
        <v>226</v>
      </c>
      <c r="M34" s="185">
        <v>127</v>
      </c>
      <c r="N34" s="185">
        <v>99</v>
      </c>
      <c r="O34" s="213">
        <f t="shared" si="5"/>
        <v>0</v>
      </c>
      <c r="P34" s="185">
        <v>0</v>
      </c>
      <c r="Q34" s="185">
        <v>0</v>
      </c>
      <c r="R34" s="213">
        <f t="shared" si="9"/>
        <v>12</v>
      </c>
      <c r="S34" s="185">
        <v>0</v>
      </c>
      <c r="T34" s="185">
        <v>12</v>
      </c>
      <c r="U34" s="213">
        <f t="shared" si="10"/>
        <v>0</v>
      </c>
      <c r="V34" s="185">
        <v>0</v>
      </c>
      <c r="W34" s="185">
        <v>0</v>
      </c>
      <c r="X34" s="213">
        <f t="shared" si="11"/>
        <v>0</v>
      </c>
      <c r="Y34" s="185">
        <v>0</v>
      </c>
      <c r="Z34" s="185">
        <v>0</v>
      </c>
      <c r="AA34" s="213">
        <f t="shared" si="13"/>
        <v>23</v>
      </c>
      <c r="AB34" s="185">
        <v>9</v>
      </c>
      <c r="AC34" s="185">
        <v>14</v>
      </c>
      <c r="AD34" s="185">
        <v>0</v>
      </c>
      <c r="AE34" s="185">
        <v>7</v>
      </c>
      <c r="AF34" s="185">
        <f t="shared" si="14"/>
        <v>19</v>
      </c>
      <c r="AG34" s="185">
        <v>11</v>
      </c>
      <c r="AH34" s="185">
        <v>8</v>
      </c>
      <c r="AI34" s="65" t="s">
        <v>230</v>
      </c>
      <c r="AJ34" s="3"/>
    </row>
    <row r="35" spans="1:36" s="172" customFormat="1" ht="16.5" customHeight="1">
      <c r="A35" s="66" t="s">
        <v>264</v>
      </c>
      <c r="B35" s="67"/>
      <c r="C35" s="208">
        <f>SUM(D35:E35)</f>
        <v>55</v>
      </c>
      <c r="D35" s="209">
        <f>SUM(D36:D37)</f>
        <v>33</v>
      </c>
      <c r="E35" s="209">
        <f>SUM(E36:E37)</f>
        <v>22</v>
      </c>
      <c r="F35" s="209">
        <f t="shared" si="8"/>
        <v>4</v>
      </c>
      <c r="G35" s="209">
        <f>G36+G37</f>
        <v>4</v>
      </c>
      <c r="H35" s="209">
        <f>H36+H37</f>
        <v>0</v>
      </c>
      <c r="I35" s="209">
        <f t="shared" si="3"/>
        <v>4</v>
      </c>
      <c r="J35" s="209">
        <f>J36+J37</f>
        <v>3</v>
      </c>
      <c r="K35" s="209">
        <f>K36+K37</f>
        <v>1</v>
      </c>
      <c r="L35" s="209">
        <f t="shared" si="4"/>
        <v>37</v>
      </c>
      <c r="M35" s="209">
        <f>M36+M37</f>
        <v>23</v>
      </c>
      <c r="N35" s="209">
        <f>N36+N37</f>
        <v>14</v>
      </c>
      <c r="O35" s="209">
        <f t="shared" si="5"/>
        <v>0</v>
      </c>
      <c r="P35" s="209">
        <f>P36+P37</f>
        <v>0</v>
      </c>
      <c r="Q35" s="209">
        <f>Q36+Q37</f>
        <v>0</v>
      </c>
      <c r="R35" s="209">
        <f t="shared" si="9"/>
        <v>4</v>
      </c>
      <c r="S35" s="209">
        <f>S36+S37</f>
        <v>0</v>
      </c>
      <c r="T35" s="209">
        <f>T36+T37</f>
        <v>4</v>
      </c>
      <c r="U35" s="209">
        <f t="shared" si="10"/>
        <v>0</v>
      </c>
      <c r="V35" s="209">
        <f>V36+V37</f>
        <v>0</v>
      </c>
      <c r="W35" s="209">
        <f>W36+W37</f>
        <v>0</v>
      </c>
      <c r="X35" s="209">
        <f>SUM(Y35:Z35)</f>
        <v>0</v>
      </c>
      <c r="Y35" s="209">
        <f>SUM(Y36:Y37)</f>
        <v>0</v>
      </c>
      <c r="Z35" s="209">
        <f>SUM(Z36:Z37)</f>
        <v>0</v>
      </c>
      <c r="AA35" s="209">
        <f>SUM(AB35:AC35)</f>
        <v>6</v>
      </c>
      <c r="AB35" s="209">
        <f>SUM(AB36:AB37)</f>
        <v>3</v>
      </c>
      <c r="AC35" s="209">
        <f>SUM(AC36:AC37)</f>
        <v>3</v>
      </c>
      <c r="AD35" s="209">
        <f>AD36+AD37</f>
        <v>0</v>
      </c>
      <c r="AE35" s="209">
        <f>SUM(AE36:AE37)</f>
        <v>0</v>
      </c>
      <c r="AF35" s="215">
        <f t="shared" si="14"/>
        <v>5</v>
      </c>
      <c r="AG35" s="209">
        <f>SUM(AG36:AG37)</f>
        <v>3</v>
      </c>
      <c r="AH35" s="209">
        <f>SUM(AH36:AH37)</f>
        <v>2</v>
      </c>
      <c r="AI35" s="69" t="s">
        <v>264</v>
      </c>
      <c r="AJ35" s="216"/>
    </row>
    <row r="36" spans="1:36" ht="16.5" customHeight="1">
      <c r="A36" s="76"/>
      <c r="B36" s="78" t="s">
        <v>121</v>
      </c>
      <c r="C36" s="212">
        <f t="shared" si="7"/>
        <v>44</v>
      </c>
      <c r="D36" s="213">
        <f t="shared" si="15"/>
        <v>24</v>
      </c>
      <c r="E36" s="213">
        <f t="shared" si="15"/>
        <v>20</v>
      </c>
      <c r="F36" s="213">
        <f t="shared" si="8"/>
        <v>3</v>
      </c>
      <c r="G36" s="185">
        <v>3</v>
      </c>
      <c r="H36" s="185">
        <v>0</v>
      </c>
      <c r="I36" s="213">
        <f t="shared" si="3"/>
        <v>3</v>
      </c>
      <c r="J36" s="185">
        <v>2</v>
      </c>
      <c r="K36" s="185">
        <v>1</v>
      </c>
      <c r="L36" s="213">
        <f t="shared" si="4"/>
        <v>31</v>
      </c>
      <c r="M36" s="185">
        <v>17</v>
      </c>
      <c r="N36" s="185">
        <v>14</v>
      </c>
      <c r="O36" s="213">
        <f t="shared" si="5"/>
        <v>0</v>
      </c>
      <c r="P36" s="185">
        <v>0</v>
      </c>
      <c r="Q36" s="185">
        <v>0</v>
      </c>
      <c r="R36" s="213">
        <f t="shared" si="9"/>
        <v>3</v>
      </c>
      <c r="S36" s="185">
        <v>0</v>
      </c>
      <c r="T36" s="185">
        <v>3</v>
      </c>
      <c r="U36" s="213">
        <f t="shared" si="10"/>
        <v>0</v>
      </c>
      <c r="V36" s="185">
        <v>0</v>
      </c>
      <c r="W36" s="185">
        <v>0</v>
      </c>
      <c r="X36" s="213">
        <f t="shared" si="11"/>
        <v>0</v>
      </c>
      <c r="Y36" s="185">
        <v>0</v>
      </c>
      <c r="Z36" s="185">
        <v>0</v>
      </c>
      <c r="AA36" s="213">
        <f t="shared" si="13"/>
        <v>4</v>
      </c>
      <c r="AB36" s="185">
        <v>2</v>
      </c>
      <c r="AC36" s="185">
        <v>2</v>
      </c>
      <c r="AD36" s="185">
        <v>0</v>
      </c>
      <c r="AE36" s="185">
        <v>0</v>
      </c>
      <c r="AF36" s="185">
        <f t="shared" si="14"/>
        <v>3</v>
      </c>
      <c r="AG36" s="185">
        <v>2</v>
      </c>
      <c r="AH36" s="185">
        <v>1</v>
      </c>
      <c r="AI36" s="65" t="s">
        <v>121</v>
      </c>
      <c r="AJ36" s="3"/>
    </row>
    <row r="37" spans="1:36" ht="16.5" customHeight="1">
      <c r="A37" s="76"/>
      <c r="B37" s="78" t="s">
        <v>122</v>
      </c>
      <c r="C37" s="212">
        <f t="shared" si="7"/>
        <v>11</v>
      </c>
      <c r="D37" s="213">
        <f t="shared" si="15"/>
        <v>9</v>
      </c>
      <c r="E37" s="213">
        <f t="shared" si="15"/>
        <v>2</v>
      </c>
      <c r="F37" s="213">
        <f t="shared" si="8"/>
        <v>1</v>
      </c>
      <c r="G37" s="185">
        <v>1</v>
      </c>
      <c r="H37" s="185">
        <v>0</v>
      </c>
      <c r="I37" s="213">
        <f t="shared" si="3"/>
        <v>1</v>
      </c>
      <c r="J37" s="185">
        <v>1</v>
      </c>
      <c r="K37" s="185">
        <v>0</v>
      </c>
      <c r="L37" s="213">
        <f t="shared" si="4"/>
        <v>6</v>
      </c>
      <c r="M37" s="185">
        <v>6</v>
      </c>
      <c r="N37" s="185">
        <v>0</v>
      </c>
      <c r="O37" s="213">
        <f t="shared" si="5"/>
        <v>0</v>
      </c>
      <c r="P37" s="185">
        <v>0</v>
      </c>
      <c r="Q37" s="185">
        <v>0</v>
      </c>
      <c r="R37" s="213">
        <f t="shared" si="9"/>
        <v>1</v>
      </c>
      <c r="S37" s="185">
        <v>0</v>
      </c>
      <c r="T37" s="185">
        <v>1</v>
      </c>
      <c r="U37" s="213">
        <f t="shared" si="10"/>
        <v>0</v>
      </c>
      <c r="V37" s="185">
        <v>0</v>
      </c>
      <c r="W37" s="185">
        <v>0</v>
      </c>
      <c r="X37" s="213">
        <f t="shared" si="11"/>
        <v>0</v>
      </c>
      <c r="Y37" s="185">
        <v>0</v>
      </c>
      <c r="Z37" s="185">
        <v>0</v>
      </c>
      <c r="AA37" s="213">
        <f t="shared" si="13"/>
        <v>2</v>
      </c>
      <c r="AB37" s="185">
        <v>1</v>
      </c>
      <c r="AC37" s="185">
        <v>1</v>
      </c>
      <c r="AD37" s="185">
        <v>0</v>
      </c>
      <c r="AE37" s="185">
        <v>0</v>
      </c>
      <c r="AF37" s="185">
        <f t="shared" si="14"/>
        <v>2</v>
      </c>
      <c r="AG37" s="185">
        <v>1</v>
      </c>
      <c r="AH37" s="185">
        <v>1</v>
      </c>
      <c r="AI37" s="65" t="s">
        <v>122</v>
      </c>
      <c r="AJ37" s="3"/>
    </row>
    <row r="38" spans="1:36" s="172" customFormat="1" ht="16.5" customHeight="1">
      <c r="A38" s="71" t="s">
        <v>327</v>
      </c>
      <c r="B38" s="72"/>
      <c r="C38" s="208">
        <f>SUM(D38:E38)</f>
        <v>188</v>
      </c>
      <c r="D38" s="209">
        <f>SUM(D39:D42)</f>
        <v>111</v>
      </c>
      <c r="E38" s="209">
        <f>SUM(E39:E42)</f>
        <v>77</v>
      </c>
      <c r="F38" s="209">
        <f t="shared" si="8"/>
        <v>9</v>
      </c>
      <c r="G38" s="209">
        <f>SUM(G39:G42)</f>
        <v>9</v>
      </c>
      <c r="H38" s="209">
        <f>SUM(H39:H42)</f>
        <v>0</v>
      </c>
      <c r="I38" s="209">
        <f t="shared" si="3"/>
        <v>9</v>
      </c>
      <c r="J38" s="209">
        <f>SUM(J39:J42)</f>
        <v>9</v>
      </c>
      <c r="K38" s="209">
        <f>SUM(K39:K42)</f>
        <v>0</v>
      </c>
      <c r="L38" s="209">
        <f t="shared" si="4"/>
        <v>141</v>
      </c>
      <c r="M38" s="209">
        <f>SUM(M39:M42)</f>
        <v>81</v>
      </c>
      <c r="N38" s="209">
        <f>SUM(N39:N42)</f>
        <v>60</v>
      </c>
      <c r="O38" s="209">
        <f t="shared" si="5"/>
        <v>0</v>
      </c>
      <c r="P38" s="209">
        <f>SUM(P39:P42)</f>
        <v>0</v>
      </c>
      <c r="Q38" s="209">
        <f>SUM(Q39:Q42)</f>
        <v>0</v>
      </c>
      <c r="R38" s="209">
        <f t="shared" si="9"/>
        <v>10</v>
      </c>
      <c r="S38" s="209">
        <f>SUM(S39:S42)</f>
        <v>0</v>
      </c>
      <c r="T38" s="209">
        <f>SUM(T39:T42)</f>
        <v>10</v>
      </c>
      <c r="U38" s="209">
        <f>SUM(V38:W38)</f>
        <v>0</v>
      </c>
      <c r="V38" s="209">
        <f>SUM(V39:V42)</f>
        <v>0</v>
      </c>
      <c r="W38" s="209">
        <f>SUM(W39:W42)</f>
        <v>0</v>
      </c>
      <c r="X38" s="209">
        <f t="shared" si="11"/>
        <v>0</v>
      </c>
      <c r="Y38" s="209">
        <f>SUM(Y39:Y42)</f>
        <v>0</v>
      </c>
      <c r="Z38" s="209">
        <f>SUM(Z39:Z42)</f>
        <v>0</v>
      </c>
      <c r="AA38" s="209">
        <f t="shared" si="13"/>
        <v>19</v>
      </c>
      <c r="AB38" s="209">
        <f>SUM(AB39:AB42)</f>
        <v>12</v>
      </c>
      <c r="AC38" s="209">
        <f>SUM(AC39:AC42)</f>
        <v>7</v>
      </c>
      <c r="AD38" s="209">
        <f>SUM(AD39:AD42)</f>
        <v>0</v>
      </c>
      <c r="AE38" s="209">
        <f>SUM(AE39:AE42)</f>
        <v>6</v>
      </c>
      <c r="AF38" s="215">
        <f t="shared" si="14"/>
        <v>17</v>
      </c>
      <c r="AG38" s="209">
        <f>SUM(AG39:AG42)</f>
        <v>10</v>
      </c>
      <c r="AH38" s="209">
        <f>SUM(AH39:AH42)</f>
        <v>7</v>
      </c>
      <c r="AI38" s="69" t="s">
        <v>327</v>
      </c>
      <c r="AJ38" s="216"/>
    </row>
    <row r="39" spans="1:36" ht="16.5" customHeight="1">
      <c r="A39" s="76"/>
      <c r="B39" s="78" t="s">
        <v>140</v>
      </c>
      <c r="C39" s="212">
        <f t="shared" si="7"/>
        <v>52</v>
      </c>
      <c r="D39" s="213">
        <f t="shared" si="15"/>
        <v>32</v>
      </c>
      <c r="E39" s="213">
        <f t="shared" si="15"/>
        <v>20</v>
      </c>
      <c r="F39" s="213">
        <f t="shared" si="8"/>
        <v>2</v>
      </c>
      <c r="G39" s="185">
        <v>2</v>
      </c>
      <c r="H39" s="185">
        <v>0</v>
      </c>
      <c r="I39" s="213">
        <f t="shared" si="3"/>
        <v>2</v>
      </c>
      <c r="J39" s="185">
        <v>2</v>
      </c>
      <c r="K39" s="185">
        <v>0</v>
      </c>
      <c r="L39" s="213">
        <f t="shared" si="4"/>
        <v>40</v>
      </c>
      <c r="M39" s="185">
        <v>24</v>
      </c>
      <c r="N39" s="185">
        <v>16</v>
      </c>
      <c r="O39" s="213">
        <f t="shared" si="5"/>
        <v>0</v>
      </c>
      <c r="P39" s="185">
        <v>0</v>
      </c>
      <c r="Q39" s="185">
        <v>0</v>
      </c>
      <c r="R39" s="213">
        <f t="shared" si="9"/>
        <v>2</v>
      </c>
      <c r="S39" s="185">
        <v>0</v>
      </c>
      <c r="T39" s="185">
        <v>2</v>
      </c>
      <c r="U39" s="213">
        <f t="shared" si="10"/>
        <v>0</v>
      </c>
      <c r="V39" s="185">
        <v>0</v>
      </c>
      <c r="W39" s="185">
        <v>0</v>
      </c>
      <c r="X39" s="213">
        <f t="shared" si="11"/>
        <v>0</v>
      </c>
      <c r="Y39" s="185">
        <v>0</v>
      </c>
      <c r="Z39" s="185">
        <v>0</v>
      </c>
      <c r="AA39" s="213">
        <f t="shared" si="13"/>
        <v>6</v>
      </c>
      <c r="AB39" s="185">
        <v>4</v>
      </c>
      <c r="AC39" s="185">
        <v>2</v>
      </c>
      <c r="AD39" s="185">
        <v>0</v>
      </c>
      <c r="AE39" s="185">
        <v>2</v>
      </c>
      <c r="AF39" s="185">
        <f t="shared" si="14"/>
        <v>1</v>
      </c>
      <c r="AG39" s="185">
        <v>1</v>
      </c>
      <c r="AH39" s="185">
        <v>0</v>
      </c>
      <c r="AI39" s="65" t="s">
        <v>139</v>
      </c>
      <c r="AJ39" s="3"/>
    </row>
    <row r="40" spans="1:36" ht="16.5" customHeight="1">
      <c r="A40" s="76"/>
      <c r="B40" s="78" t="s">
        <v>142</v>
      </c>
      <c r="C40" s="212">
        <f t="shared" si="7"/>
        <v>33</v>
      </c>
      <c r="D40" s="213">
        <f t="shared" si="15"/>
        <v>19</v>
      </c>
      <c r="E40" s="213">
        <f t="shared" si="15"/>
        <v>14</v>
      </c>
      <c r="F40" s="213">
        <f t="shared" si="8"/>
        <v>2</v>
      </c>
      <c r="G40" s="185">
        <v>2</v>
      </c>
      <c r="H40" s="185">
        <v>0</v>
      </c>
      <c r="I40" s="213">
        <f t="shared" si="3"/>
        <v>2</v>
      </c>
      <c r="J40" s="185">
        <v>2</v>
      </c>
      <c r="K40" s="185">
        <v>0</v>
      </c>
      <c r="L40" s="213">
        <f t="shared" si="4"/>
        <v>25</v>
      </c>
      <c r="M40" s="185">
        <v>13</v>
      </c>
      <c r="N40" s="185">
        <v>12</v>
      </c>
      <c r="O40" s="213">
        <f t="shared" si="5"/>
        <v>0</v>
      </c>
      <c r="P40" s="185">
        <v>0</v>
      </c>
      <c r="Q40" s="185">
        <v>0</v>
      </c>
      <c r="R40" s="213">
        <f t="shared" si="9"/>
        <v>2</v>
      </c>
      <c r="S40" s="185">
        <v>0</v>
      </c>
      <c r="T40" s="185">
        <v>2</v>
      </c>
      <c r="U40" s="213">
        <f t="shared" si="10"/>
        <v>0</v>
      </c>
      <c r="V40" s="185">
        <v>0</v>
      </c>
      <c r="W40" s="185">
        <v>0</v>
      </c>
      <c r="X40" s="213">
        <f t="shared" si="11"/>
        <v>0</v>
      </c>
      <c r="Y40" s="185">
        <v>0</v>
      </c>
      <c r="Z40" s="185">
        <v>0</v>
      </c>
      <c r="AA40" s="213">
        <f t="shared" si="13"/>
        <v>2</v>
      </c>
      <c r="AB40" s="185">
        <v>2</v>
      </c>
      <c r="AC40" s="185">
        <v>0</v>
      </c>
      <c r="AD40" s="185">
        <v>0</v>
      </c>
      <c r="AE40" s="185">
        <v>1</v>
      </c>
      <c r="AF40" s="185">
        <f t="shared" si="14"/>
        <v>8</v>
      </c>
      <c r="AG40" s="185">
        <v>4</v>
      </c>
      <c r="AH40" s="185">
        <v>4</v>
      </c>
      <c r="AI40" s="65" t="s">
        <v>141</v>
      </c>
      <c r="AJ40" s="3"/>
    </row>
    <row r="41" spans="1:36" ht="16.5" customHeight="1">
      <c r="A41" s="76"/>
      <c r="B41" s="78" t="s">
        <v>144</v>
      </c>
      <c r="C41" s="212">
        <f t="shared" si="7"/>
        <v>74</v>
      </c>
      <c r="D41" s="213">
        <f t="shared" si="15"/>
        <v>43</v>
      </c>
      <c r="E41" s="213">
        <f t="shared" si="15"/>
        <v>31</v>
      </c>
      <c r="F41" s="213">
        <f t="shared" si="8"/>
        <v>3</v>
      </c>
      <c r="G41" s="185">
        <v>3</v>
      </c>
      <c r="H41" s="185">
        <v>0</v>
      </c>
      <c r="I41" s="213">
        <f t="shared" si="3"/>
        <v>3</v>
      </c>
      <c r="J41" s="185">
        <v>3</v>
      </c>
      <c r="K41" s="185">
        <v>0</v>
      </c>
      <c r="L41" s="213">
        <f t="shared" si="4"/>
        <v>56</v>
      </c>
      <c r="M41" s="185">
        <v>33</v>
      </c>
      <c r="N41" s="185">
        <v>23</v>
      </c>
      <c r="O41" s="213">
        <f t="shared" si="5"/>
        <v>0</v>
      </c>
      <c r="P41" s="185">
        <v>0</v>
      </c>
      <c r="Q41" s="185">
        <v>0</v>
      </c>
      <c r="R41" s="213">
        <f t="shared" si="9"/>
        <v>4</v>
      </c>
      <c r="S41" s="185">
        <v>0</v>
      </c>
      <c r="T41" s="185">
        <v>4</v>
      </c>
      <c r="U41" s="213">
        <f t="shared" si="10"/>
        <v>0</v>
      </c>
      <c r="V41" s="185">
        <v>0</v>
      </c>
      <c r="W41" s="185">
        <v>0</v>
      </c>
      <c r="X41" s="213">
        <f t="shared" si="11"/>
        <v>0</v>
      </c>
      <c r="Y41" s="185">
        <v>0</v>
      </c>
      <c r="Z41" s="185">
        <v>0</v>
      </c>
      <c r="AA41" s="213">
        <f t="shared" si="13"/>
        <v>8</v>
      </c>
      <c r="AB41" s="185">
        <v>4</v>
      </c>
      <c r="AC41" s="185">
        <v>4</v>
      </c>
      <c r="AD41" s="185">
        <v>0</v>
      </c>
      <c r="AE41" s="185">
        <v>3</v>
      </c>
      <c r="AF41" s="185">
        <f t="shared" si="14"/>
        <v>2</v>
      </c>
      <c r="AG41" s="185">
        <v>0</v>
      </c>
      <c r="AH41" s="185">
        <v>2</v>
      </c>
      <c r="AI41" s="65" t="s">
        <v>143</v>
      </c>
      <c r="AJ41" s="3"/>
    </row>
    <row r="42" spans="1:36" ht="16.5" customHeight="1">
      <c r="A42" s="76"/>
      <c r="B42" s="78" t="s">
        <v>146</v>
      </c>
      <c r="C42" s="212">
        <f t="shared" si="7"/>
        <v>29</v>
      </c>
      <c r="D42" s="213">
        <f t="shared" si="15"/>
        <v>17</v>
      </c>
      <c r="E42" s="213">
        <f t="shared" si="15"/>
        <v>12</v>
      </c>
      <c r="F42" s="213">
        <f t="shared" si="8"/>
        <v>2</v>
      </c>
      <c r="G42" s="185">
        <v>2</v>
      </c>
      <c r="H42" s="185">
        <v>0</v>
      </c>
      <c r="I42" s="213">
        <f t="shared" si="3"/>
        <v>2</v>
      </c>
      <c r="J42" s="185">
        <v>2</v>
      </c>
      <c r="K42" s="185">
        <v>0</v>
      </c>
      <c r="L42" s="213">
        <f t="shared" si="4"/>
        <v>20</v>
      </c>
      <c r="M42" s="185">
        <v>11</v>
      </c>
      <c r="N42" s="185">
        <v>9</v>
      </c>
      <c r="O42" s="213">
        <f t="shared" si="5"/>
        <v>0</v>
      </c>
      <c r="P42" s="185">
        <v>0</v>
      </c>
      <c r="Q42" s="185">
        <v>0</v>
      </c>
      <c r="R42" s="213">
        <f t="shared" si="9"/>
        <v>2</v>
      </c>
      <c r="S42" s="185">
        <v>0</v>
      </c>
      <c r="T42" s="185">
        <v>2</v>
      </c>
      <c r="U42" s="213">
        <f t="shared" si="10"/>
        <v>0</v>
      </c>
      <c r="V42" s="185">
        <v>0</v>
      </c>
      <c r="W42" s="185">
        <v>0</v>
      </c>
      <c r="X42" s="213">
        <f t="shared" si="11"/>
        <v>0</v>
      </c>
      <c r="Y42" s="185">
        <v>0</v>
      </c>
      <c r="Z42" s="185">
        <v>0</v>
      </c>
      <c r="AA42" s="213">
        <f t="shared" si="13"/>
        <v>3</v>
      </c>
      <c r="AB42" s="185">
        <v>2</v>
      </c>
      <c r="AC42" s="185">
        <v>1</v>
      </c>
      <c r="AD42" s="185">
        <v>0</v>
      </c>
      <c r="AE42" s="185">
        <v>0</v>
      </c>
      <c r="AF42" s="185">
        <f t="shared" si="14"/>
        <v>6</v>
      </c>
      <c r="AG42" s="185">
        <v>5</v>
      </c>
      <c r="AH42" s="185">
        <v>1</v>
      </c>
      <c r="AI42" s="65" t="s">
        <v>145</v>
      </c>
      <c r="AJ42" s="3"/>
    </row>
    <row r="43" spans="1:36" s="172" customFormat="1" ht="16.5" customHeight="1">
      <c r="A43" s="71" t="s">
        <v>249</v>
      </c>
      <c r="B43" s="72"/>
      <c r="C43" s="208">
        <f>SUM(D43:E43)</f>
        <v>50</v>
      </c>
      <c r="D43" s="209">
        <f>D44</f>
        <v>35</v>
      </c>
      <c r="E43" s="209">
        <f>E44</f>
        <v>15</v>
      </c>
      <c r="F43" s="209">
        <f t="shared" si="8"/>
        <v>4</v>
      </c>
      <c r="G43" s="209">
        <f>G44</f>
        <v>4</v>
      </c>
      <c r="H43" s="209">
        <f>H44</f>
        <v>0</v>
      </c>
      <c r="I43" s="209">
        <f t="shared" si="3"/>
        <v>4</v>
      </c>
      <c r="J43" s="209">
        <f>J44</f>
        <v>4</v>
      </c>
      <c r="K43" s="209">
        <f>K44</f>
        <v>0</v>
      </c>
      <c r="L43" s="209">
        <f t="shared" si="4"/>
        <v>36</v>
      </c>
      <c r="M43" s="209">
        <f>M44</f>
        <v>25</v>
      </c>
      <c r="N43" s="209">
        <f>N44</f>
        <v>11</v>
      </c>
      <c r="O43" s="209">
        <f t="shared" si="5"/>
        <v>0</v>
      </c>
      <c r="P43" s="209">
        <f>P44</f>
        <v>0</v>
      </c>
      <c r="Q43" s="209">
        <f>Q44</f>
        <v>0</v>
      </c>
      <c r="R43" s="209">
        <f t="shared" si="9"/>
        <v>4</v>
      </c>
      <c r="S43" s="209">
        <f>S44</f>
        <v>0</v>
      </c>
      <c r="T43" s="209">
        <f>T44</f>
        <v>4</v>
      </c>
      <c r="U43" s="209">
        <f t="shared" si="10"/>
        <v>0</v>
      </c>
      <c r="V43" s="209">
        <f>V44</f>
        <v>0</v>
      </c>
      <c r="W43" s="209">
        <f>W44</f>
        <v>0</v>
      </c>
      <c r="X43" s="209">
        <f t="shared" si="11"/>
        <v>0</v>
      </c>
      <c r="Y43" s="209">
        <f>SUM(Y44)</f>
        <v>0</v>
      </c>
      <c r="Z43" s="209">
        <f>SUM(Z44)</f>
        <v>0</v>
      </c>
      <c r="AA43" s="209">
        <f t="shared" si="13"/>
        <v>2</v>
      </c>
      <c r="AB43" s="209">
        <f>SUM(AB44)</f>
        <v>2</v>
      </c>
      <c r="AC43" s="209">
        <f>SUM(AC44)</f>
        <v>0</v>
      </c>
      <c r="AD43" s="209">
        <f>AD44</f>
        <v>0</v>
      </c>
      <c r="AE43" s="209">
        <f>SUM(AE44)</f>
        <v>0</v>
      </c>
      <c r="AF43" s="215">
        <f t="shared" si="14"/>
        <v>9</v>
      </c>
      <c r="AG43" s="209">
        <f>SUM(AG44)</f>
        <v>4</v>
      </c>
      <c r="AH43" s="209">
        <f>SUM(AH44)</f>
        <v>5</v>
      </c>
      <c r="AI43" s="73" t="s">
        <v>123</v>
      </c>
      <c r="AJ43" s="217"/>
    </row>
    <row r="44" spans="1:36" ht="16.5" customHeight="1">
      <c r="A44" s="76"/>
      <c r="B44" s="78" t="s">
        <v>124</v>
      </c>
      <c r="C44" s="212">
        <f t="shared" si="7"/>
        <v>50</v>
      </c>
      <c r="D44" s="213">
        <f t="shared" si="15"/>
        <v>35</v>
      </c>
      <c r="E44" s="213">
        <f t="shared" si="15"/>
        <v>15</v>
      </c>
      <c r="F44" s="213">
        <f t="shared" si="8"/>
        <v>4</v>
      </c>
      <c r="G44" s="185">
        <v>4</v>
      </c>
      <c r="H44" s="185">
        <v>0</v>
      </c>
      <c r="I44" s="213">
        <f t="shared" si="3"/>
        <v>4</v>
      </c>
      <c r="J44" s="185">
        <v>4</v>
      </c>
      <c r="K44" s="185">
        <v>0</v>
      </c>
      <c r="L44" s="213">
        <f t="shared" si="4"/>
        <v>36</v>
      </c>
      <c r="M44" s="185">
        <v>25</v>
      </c>
      <c r="N44" s="185">
        <v>11</v>
      </c>
      <c r="O44" s="213">
        <f t="shared" si="5"/>
        <v>0</v>
      </c>
      <c r="P44" s="185">
        <v>0</v>
      </c>
      <c r="Q44" s="185">
        <v>0</v>
      </c>
      <c r="R44" s="213">
        <f t="shared" si="9"/>
        <v>4</v>
      </c>
      <c r="S44" s="185">
        <v>0</v>
      </c>
      <c r="T44" s="185">
        <v>4</v>
      </c>
      <c r="U44" s="213">
        <f t="shared" si="10"/>
        <v>0</v>
      </c>
      <c r="V44" s="185">
        <v>0</v>
      </c>
      <c r="W44" s="185">
        <v>0</v>
      </c>
      <c r="X44" s="213">
        <f t="shared" si="11"/>
        <v>0</v>
      </c>
      <c r="Y44" s="185">
        <v>0</v>
      </c>
      <c r="Z44" s="185">
        <v>0</v>
      </c>
      <c r="AA44" s="213">
        <f t="shared" si="13"/>
        <v>2</v>
      </c>
      <c r="AB44" s="185">
        <v>2</v>
      </c>
      <c r="AC44" s="185">
        <v>0</v>
      </c>
      <c r="AD44" s="185">
        <v>0</v>
      </c>
      <c r="AE44" s="185">
        <v>0</v>
      </c>
      <c r="AF44" s="185">
        <f t="shared" si="14"/>
        <v>9</v>
      </c>
      <c r="AG44" s="185">
        <v>4</v>
      </c>
      <c r="AH44" s="185">
        <v>5</v>
      </c>
      <c r="AI44" s="65" t="s">
        <v>124</v>
      </c>
      <c r="AJ44" s="3"/>
    </row>
    <row r="45" spans="1:36" s="172" customFormat="1" ht="16.5" customHeight="1">
      <c r="A45" s="71" t="s">
        <v>250</v>
      </c>
      <c r="B45" s="72"/>
      <c r="C45" s="208">
        <f t="shared" si="7"/>
        <v>115</v>
      </c>
      <c r="D45" s="209">
        <f>SUM(D46:D47)</f>
        <v>62</v>
      </c>
      <c r="E45" s="209">
        <f>SUM(E46:E47)</f>
        <v>53</v>
      </c>
      <c r="F45" s="209">
        <f t="shared" si="8"/>
        <v>6</v>
      </c>
      <c r="G45" s="209">
        <f>G46+G47</f>
        <v>6</v>
      </c>
      <c r="H45" s="209">
        <f>H46+H47</f>
        <v>0</v>
      </c>
      <c r="I45" s="209">
        <f t="shared" si="3"/>
        <v>6</v>
      </c>
      <c r="J45" s="209">
        <f>J46+J47</f>
        <v>6</v>
      </c>
      <c r="K45" s="209">
        <f>K46+K47</f>
        <v>0</v>
      </c>
      <c r="L45" s="209">
        <f t="shared" si="4"/>
        <v>90</v>
      </c>
      <c r="M45" s="209">
        <f>M46+M47</f>
        <v>48</v>
      </c>
      <c r="N45" s="209">
        <f>N46+N47</f>
        <v>42</v>
      </c>
      <c r="O45" s="209">
        <f t="shared" si="5"/>
        <v>0</v>
      </c>
      <c r="P45" s="209">
        <f>P46+P47</f>
        <v>0</v>
      </c>
      <c r="Q45" s="209">
        <f>Q46+Q47</f>
        <v>0</v>
      </c>
      <c r="R45" s="209">
        <f t="shared" si="9"/>
        <v>6</v>
      </c>
      <c r="S45" s="209">
        <f>S46+S47</f>
        <v>0</v>
      </c>
      <c r="T45" s="209">
        <f>T46+T47</f>
        <v>6</v>
      </c>
      <c r="U45" s="209">
        <f t="shared" si="10"/>
        <v>0</v>
      </c>
      <c r="V45" s="209">
        <f>V46+V47</f>
        <v>0</v>
      </c>
      <c r="W45" s="209">
        <f>W46+W47</f>
        <v>0</v>
      </c>
      <c r="X45" s="209">
        <f t="shared" si="11"/>
        <v>0</v>
      </c>
      <c r="Y45" s="209">
        <f>SUM(Y46:Y47)</f>
        <v>0</v>
      </c>
      <c r="Z45" s="209">
        <f>SUM(Z46:Z47)</f>
        <v>0</v>
      </c>
      <c r="AA45" s="209">
        <f t="shared" si="13"/>
        <v>7</v>
      </c>
      <c r="AB45" s="209">
        <f>SUM(AB46:AB47)</f>
        <v>2</v>
      </c>
      <c r="AC45" s="209">
        <f>SUM(AC46:AC47)</f>
        <v>5</v>
      </c>
      <c r="AD45" s="209">
        <f>AD46+AD47</f>
        <v>0</v>
      </c>
      <c r="AE45" s="209">
        <f>SUM(AE46:AE47)</f>
        <v>2</v>
      </c>
      <c r="AF45" s="215">
        <f t="shared" si="14"/>
        <v>9</v>
      </c>
      <c r="AG45" s="209">
        <f>SUM(AG46:AG47)</f>
        <v>1</v>
      </c>
      <c r="AH45" s="209">
        <f>SUM(AH46:AH47)</f>
        <v>8</v>
      </c>
      <c r="AI45" s="69" t="s">
        <v>250</v>
      </c>
      <c r="AJ45" s="216"/>
    </row>
    <row r="46" spans="1:36" ht="16.5" customHeight="1">
      <c r="A46" s="76"/>
      <c r="B46" s="78" t="s">
        <v>125</v>
      </c>
      <c r="C46" s="212">
        <f t="shared" si="7"/>
        <v>79</v>
      </c>
      <c r="D46" s="213">
        <f t="shared" si="15"/>
        <v>42</v>
      </c>
      <c r="E46" s="213">
        <f t="shared" si="15"/>
        <v>37</v>
      </c>
      <c r="F46" s="213">
        <f t="shared" si="8"/>
        <v>4</v>
      </c>
      <c r="G46" s="185">
        <v>4</v>
      </c>
      <c r="H46" s="185">
        <v>0</v>
      </c>
      <c r="I46" s="213">
        <f t="shared" si="3"/>
        <v>4</v>
      </c>
      <c r="J46" s="185">
        <v>4</v>
      </c>
      <c r="K46" s="185">
        <v>0</v>
      </c>
      <c r="L46" s="213">
        <f t="shared" si="4"/>
        <v>64</v>
      </c>
      <c r="M46" s="185">
        <v>34</v>
      </c>
      <c r="N46" s="185">
        <v>30</v>
      </c>
      <c r="O46" s="213">
        <f t="shared" si="5"/>
        <v>0</v>
      </c>
      <c r="P46" s="185">
        <v>0</v>
      </c>
      <c r="Q46" s="185">
        <v>0</v>
      </c>
      <c r="R46" s="213">
        <f t="shared" si="9"/>
        <v>4</v>
      </c>
      <c r="S46" s="185">
        <v>0</v>
      </c>
      <c r="T46" s="185">
        <v>4</v>
      </c>
      <c r="U46" s="213">
        <f t="shared" si="10"/>
        <v>0</v>
      </c>
      <c r="V46" s="185">
        <v>0</v>
      </c>
      <c r="W46" s="185">
        <v>0</v>
      </c>
      <c r="X46" s="213">
        <f t="shared" si="11"/>
        <v>0</v>
      </c>
      <c r="Y46" s="185">
        <v>0</v>
      </c>
      <c r="Z46" s="185">
        <v>0</v>
      </c>
      <c r="AA46" s="213">
        <f t="shared" si="13"/>
        <v>3</v>
      </c>
      <c r="AB46" s="185">
        <v>0</v>
      </c>
      <c r="AC46" s="185">
        <v>3</v>
      </c>
      <c r="AD46" s="185">
        <v>0</v>
      </c>
      <c r="AE46" s="185">
        <v>2</v>
      </c>
      <c r="AF46" s="185">
        <f t="shared" si="14"/>
        <v>7</v>
      </c>
      <c r="AG46" s="185">
        <v>1</v>
      </c>
      <c r="AH46" s="185">
        <v>6</v>
      </c>
      <c r="AI46" s="65" t="s">
        <v>125</v>
      </c>
      <c r="AJ46" s="3"/>
    </row>
    <row r="47" spans="1:36" ht="16.5" customHeight="1">
      <c r="A47" s="76"/>
      <c r="B47" s="78" t="s">
        <v>126</v>
      </c>
      <c r="C47" s="212">
        <f t="shared" si="7"/>
        <v>36</v>
      </c>
      <c r="D47" s="213">
        <f t="shared" si="15"/>
        <v>20</v>
      </c>
      <c r="E47" s="213">
        <f t="shared" si="15"/>
        <v>16</v>
      </c>
      <c r="F47" s="213">
        <f t="shared" si="8"/>
        <v>2</v>
      </c>
      <c r="G47" s="185">
        <v>2</v>
      </c>
      <c r="H47" s="185">
        <v>0</v>
      </c>
      <c r="I47" s="213">
        <f t="shared" si="3"/>
        <v>2</v>
      </c>
      <c r="J47" s="185">
        <v>2</v>
      </c>
      <c r="K47" s="185">
        <v>0</v>
      </c>
      <c r="L47" s="213">
        <f t="shared" si="4"/>
        <v>26</v>
      </c>
      <c r="M47" s="185">
        <v>14</v>
      </c>
      <c r="N47" s="185">
        <v>12</v>
      </c>
      <c r="O47" s="213">
        <f t="shared" si="5"/>
        <v>0</v>
      </c>
      <c r="P47" s="185">
        <v>0</v>
      </c>
      <c r="Q47" s="185">
        <v>0</v>
      </c>
      <c r="R47" s="213">
        <f t="shared" si="9"/>
        <v>2</v>
      </c>
      <c r="S47" s="185">
        <v>0</v>
      </c>
      <c r="T47" s="185">
        <v>2</v>
      </c>
      <c r="U47" s="213">
        <f t="shared" si="10"/>
        <v>0</v>
      </c>
      <c r="V47" s="185">
        <v>0</v>
      </c>
      <c r="W47" s="185">
        <v>0</v>
      </c>
      <c r="X47" s="213">
        <f t="shared" si="11"/>
        <v>0</v>
      </c>
      <c r="Y47" s="185">
        <v>0</v>
      </c>
      <c r="Z47" s="185">
        <v>0</v>
      </c>
      <c r="AA47" s="213">
        <f t="shared" si="13"/>
        <v>4</v>
      </c>
      <c r="AB47" s="185">
        <v>2</v>
      </c>
      <c r="AC47" s="185">
        <v>2</v>
      </c>
      <c r="AD47" s="185">
        <v>0</v>
      </c>
      <c r="AE47" s="185">
        <v>0</v>
      </c>
      <c r="AF47" s="185">
        <f t="shared" si="14"/>
        <v>2</v>
      </c>
      <c r="AG47" s="185">
        <v>0</v>
      </c>
      <c r="AH47" s="185">
        <v>2</v>
      </c>
      <c r="AI47" s="65" t="s">
        <v>126</v>
      </c>
      <c r="AJ47" s="3"/>
    </row>
    <row r="48" spans="1:36" s="156" customFormat="1" ht="16.5" customHeight="1">
      <c r="A48" s="71" t="s">
        <v>251</v>
      </c>
      <c r="B48" s="72"/>
      <c r="C48" s="208">
        <f t="shared" si="7"/>
        <v>163</v>
      </c>
      <c r="D48" s="209">
        <f>SUM(D49:D51)</f>
        <v>98</v>
      </c>
      <c r="E48" s="209">
        <f>SUM(E49:E51)</f>
        <v>65</v>
      </c>
      <c r="F48" s="209">
        <f t="shared" si="8"/>
        <v>6</v>
      </c>
      <c r="G48" s="209">
        <f>SUM(G49:G51)</f>
        <v>6</v>
      </c>
      <c r="H48" s="209">
        <f>SUM(H49:H51)</f>
        <v>0</v>
      </c>
      <c r="I48" s="209">
        <f t="shared" si="3"/>
        <v>6</v>
      </c>
      <c r="J48" s="209">
        <f>SUM(J49:J51)</f>
        <v>5</v>
      </c>
      <c r="K48" s="209">
        <f>SUM(K49:K51)</f>
        <v>1</v>
      </c>
      <c r="L48" s="209">
        <f t="shared" si="4"/>
        <v>136</v>
      </c>
      <c r="M48" s="209">
        <f>SUM(M49:M51)</f>
        <v>80</v>
      </c>
      <c r="N48" s="209">
        <f>SUM(N49:N51)</f>
        <v>56</v>
      </c>
      <c r="O48" s="209">
        <f t="shared" si="5"/>
        <v>0</v>
      </c>
      <c r="P48" s="209">
        <f>SUM(P49:P51)</f>
        <v>0</v>
      </c>
      <c r="Q48" s="209">
        <f>SUM(Q49:Q51)</f>
        <v>0</v>
      </c>
      <c r="R48" s="209">
        <f t="shared" si="9"/>
        <v>6</v>
      </c>
      <c r="S48" s="209">
        <f>SUM(S49:S51)</f>
        <v>0</v>
      </c>
      <c r="T48" s="209">
        <f>SUM(T49:T51)</f>
        <v>6</v>
      </c>
      <c r="U48" s="209">
        <f t="shared" si="10"/>
        <v>0</v>
      </c>
      <c r="V48" s="209">
        <f>SUM(V49:V51)</f>
        <v>0</v>
      </c>
      <c r="W48" s="209">
        <f>SUM(W49:W51)</f>
        <v>0</v>
      </c>
      <c r="X48" s="209">
        <f t="shared" si="11"/>
        <v>0</v>
      </c>
      <c r="Y48" s="209">
        <f>SUM(Y49:Y51)</f>
        <v>0</v>
      </c>
      <c r="Z48" s="209">
        <f>SUM(Z49:Z51)</f>
        <v>0</v>
      </c>
      <c r="AA48" s="209">
        <f t="shared" si="13"/>
        <v>9</v>
      </c>
      <c r="AB48" s="209">
        <f>SUM(AB49:AB51)</f>
        <v>7</v>
      </c>
      <c r="AC48" s="209">
        <f>SUM(AC49:AC51)</f>
        <v>2</v>
      </c>
      <c r="AD48" s="209">
        <f>SUM(AD49:AD51)</f>
        <v>0</v>
      </c>
      <c r="AE48" s="209">
        <f>SUM(AE49:AE51)</f>
        <v>4</v>
      </c>
      <c r="AF48" s="215">
        <f t="shared" si="14"/>
        <v>3</v>
      </c>
      <c r="AG48" s="209">
        <f>SUM(AG49:AG51)</f>
        <v>2</v>
      </c>
      <c r="AH48" s="209">
        <f>SUM(AH49:AH51)</f>
        <v>1</v>
      </c>
      <c r="AI48" s="69" t="s">
        <v>251</v>
      </c>
      <c r="AJ48" s="216"/>
    </row>
    <row r="49" spans="1:36" ht="16.5" customHeight="1">
      <c r="A49" s="76"/>
      <c r="B49" s="78" t="s">
        <v>127</v>
      </c>
      <c r="C49" s="212">
        <f t="shared" si="7"/>
        <v>25</v>
      </c>
      <c r="D49" s="213">
        <f t="shared" si="15"/>
        <v>19</v>
      </c>
      <c r="E49" s="213">
        <f t="shared" si="15"/>
        <v>6</v>
      </c>
      <c r="F49" s="213">
        <f t="shared" si="8"/>
        <v>1</v>
      </c>
      <c r="G49" s="185">
        <v>1</v>
      </c>
      <c r="H49" s="185">
        <v>0</v>
      </c>
      <c r="I49" s="213">
        <f t="shared" si="3"/>
        <v>1</v>
      </c>
      <c r="J49" s="185">
        <v>1</v>
      </c>
      <c r="K49" s="185">
        <v>0</v>
      </c>
      <c r="L49" s="213">
        <f t="shared" si="4"/>
        <v>20</v>
      </c>
      <c r="M49" s="185">
        <v>15</v>
      </c>
      <c r="N49" s="185">
        <v>5</v>
      </c>
      <c r="O49" s="213">
        <f t="shared" si="5"/>
        <v>0</v>
      </c>
      <c r="P49" s="185">
        <v>0</v>
      </c>
      <c r="Q49" s="185">
        <v>0</v>
      </c>
      <c r="R49" s="213">
        <f t="shared" si="9"/>
        <v>1</v>
      </c>
      <c r="S49" s="185">
        <v>0</v>
      </c>
      <c r="T49" s="185">
        <v>1</v>
      </c>
      <c r="U49" s="213">
        <f t="shared" si="10"/>
        <v>0</v>
      </c>
      <c r="V49" s="185">
        <v>0</v>
      </c>
      <c r="W49" s="185">
        <v>0</v>
      </c>
      <c r="X49" s="213">
        <f t="shared" si="11"/>
        <v>0</v>
      </c>
      <c r="Y49" s="185">
        <v>0</v>
      </c>
      <c r="Z49" s="185">
        <v>0</v>
      </c>
      <c r="AA49" s="213">
        <f t="shared" si="13"/>
        <v>2</v>
      </c>
      <c r="AB49" s="185">
        <v>2</v>
      </c>
      <c r="AC49" s="185">
        <v>0</v>
      </c>
      <c r="AD49" s="185">
        <v>0</v>
      </c>
      <c r="AE49" s="185">
        <v>0</v>
      </c>
      <c r="AF49" s="185">
        <f t="shared" si="14"/>
        <v>0</v>
      </c>
      <c r="AG49" s="185">
        <v>0</v>
      </c>
      <c r="AH49" s="185">
        <v>0</v>
      </c>
      <c r="AI49" s="65" t="s">
        <v>127</v>
      </c>
      <c r="AJ49" s="3"/>
    </row>
    <row r="50" spans="1:36" ht="16.5" customHeight="1">
      <c r="A50" s="76"/>
      <c r="B50" s="78" t="s">
        <v>128</v>
      </c>
      <c r="C50" s="212">
        <f t="shared" si="7"/>
        <v>53</v>
      </c>
      <c r="D50" s="213">
        <f t="shared" si="15"/>
        <v>30</v>
      </c>
      <c r="E50" s="213">
        <f t="shared" si="15"/>
        <v>23</v>
      </c>
      <c r="F50" s="213">
        <f t="shared" si="8"/>
        <v>2</v>
      </c>
      <c r="G50" s="185">
        <v>2</v>
      </c>
      <c r="H50" s="185">
        <v>0</v>
      </c>
      <c r="I50" s="213">
        <f t="shared" si="3"/>
        <v>2</v>
      </c>
      <c r="J50" s="185">
        <v>1</v>
      </c>
      <c r="K50" s="185">
        <v>1</v>
      </c>
      <c r="L50" s="213">
        <f t="shared" si="4"/>
        <v>47</v>
      </c>
      <c r="M50" s="185">
        <v>27</v>
      </c>
      <c r="N50" s="185">
        <v>20</v>
      </c>
      <c r="O50" s="213">
        <f t="shared" si="5"/>
        <v>0</v>
      </c>
      <c r="P50" s="185">
        <v>0</v>
      </c>
      <c r="Q50" s="185">
        <v>0</v>
      </c>
      <c r="R50" s="213">
        <f t="shared" si="9"/>
        <v>2</v>
      </c>
      <c r="S50" s="185">
        <v>0</v>
      </c>
      <c r="T50" s="185">
        <v>2</v>
      </c>
      <c r="U50" s="213">
        <f t="shared" si="10"/>
        <v>0</v>
      </c>
      <c r="V50" s="185">
        <v>0</v>
      </c>
      <c r="W50" s="185">
        <v>0</v>
      </c>
      <c r="X50" s="213">
        <f t="shared" si="11"/>
        <v>0</v>
      </c>
      <c r="Y50" s="185">
        <v>0</v>
      </c>
      <c r="Z50" s="185">
        <v>0</v>
      </c>
      <c r="AA50" s="213">
        <f t="shared" si="13"/>
        <v>0</v>
      </c>
      <c r="AB50" s="185">
        <v>0</v>
      </c>
      <c r="AC50" s="185">
        <v>0</v>
      </c>
      <c r="AD50" s="185">
        <v>0</v>
      </c>
      <c r="AE50" s="185">
        <v>0</v>
      </c>
      <c r="AF50" s="185">
        <f t="shared" si="14"/>
        <v>2</v>
      </c>
      <c r="AG50" s="185">
        <v>1</v>
      </c>
      <c r="AH50" s="185">
        <v>1</v>
      </c>
      <c r="AI50" s="65" t="s">
        <v>128</v>
      </c>
      <c r="AJ50" s="3"/>
    </row>
    <row r="51" spans="1:36" ht="16.5" customHeight="1">
      <c r="A51" s="76"/>
      <c r="B51" s="78" t="s">
        <v>129</v>
      </c>
      <c r="C51" s="212">
        <f t="shared" si="7"/>
        <v>85</v>
      </c>
      <c r="D51" s="213">
        <f t="shared" si="15"/>
        <v>49</v>
      </c>
      <c r="E51" s="213">
        <f t="shared" si="15"/>
        <v>36</v>
      </c>
      <c r="F51" s="213">
        <f t="shared" si="8"/>
        <v>3</v>
      </c>
      <c r="G51" s="185">
        <v>3</v>
      </c>
      <c r="H51" s="185">
        <v>0</v>
      </c>
      <c r="I51" s="213">
        <f t="shared" si="3"/>
        <v>3</v>
      </c>
      <c r="J51" s="185">
        <v>3</v>
      </c>
      <c r="K51" s="185">
        <v>0</v>
      </c>
      <c r="L51" s="213">
        <f t="shared" si="4"/>
        <v>69</v>
      </c>
      <c r="M51" s="185">
        <v>38</v>
      </c>
      <c r="N51" s="185">
        <v>31</v>
      </c>
      <c r="O51" s="213">
        <f t="shared" si="5"/>
        <v>0</v>
      </c>
      <c r="P51" s="185">
        <v>0</v>
      </c>
      <c r="Q51" s="185">
        <v>0</v>
      </c>
      <c r="R51" s="213">
        <f t="shared" si="9"/>
        <v>3</v>
      </c>
      <c r="S51" s="185">
        <v>0</v>
      </c>
      <c r="T51" s="185">
        <v>3</v>
      </c>
      <c r="U51" s="213">
        <f t="shared" si="10"/>
        <v>0</v>
      </c>
      <c r="V51" s="185">
        <v>0</v>
      </c>
      <c r="W51" s="185">
        <v>0</v>
      </c>
      <c r="X51" s="213">
        <f t="shared" si="11"/>
        <v>0</v>
      </c>
      <c r="Y51" s="185">
        <v>0</v>
      </c>
      <c r="Z51" s="185">
        <v>0</v>
      </c>
      <c r="AA51" s="213">
        <f t="shared" si="13"/>
        <v>7</v>
      </c>
      <c r="AB51" s="185">
        <v>5</v>
      </c>
      <c r="AC51" s="185">
        <v>2</v>
      </c>
      <c r="AD51" s="185">
        <v>0</v>
      </c>
      <c r="AE51" s="185">
        <v>4</v>
      </c>
      <c r="AF51" s="185">
        <f t="shared" si="14"/>
        <v>1</v>
      </c>
      <c r="AG51" s="185">
        <v>1</v>
      </c>
      <c r="AH51" s="185">
        <v>0</v>
      </c>
      <c r="AI51" s="65" t="s">
        <v>129</v>
      </c>
      <c r="AJ51" s="3"/>
    </row>
    <row r="52" spans="1:36" s="172" customFormat="1" ht="16.5" customHeight="1">
      <c r="A52" s="71" t="s">
        <v>252</v>
      </c>
      <c r="B52" s="72"/>
      <c r="C52" s="208">
        <f t="shared" si="7"/>
        <v>208</v>
      </c>
      <c r="D52" s="209">
        <f>SUM(D53:D56)</f>
        <v>107</v>
      </c>
      <c r="E52" s="209">
        <f>SUM(E53:E56)</f>
        <v>101</v>
      </c>
      <c r="F52" s="209">
        <f t="shared" si="8"/>
        <v>10</v>
      </c>
      <c r="G52" s="209">
        <f>SUM(G53:G56)</f>
        <v>10</v>
      </c>
      <c r="H52" s="209">
        <f>SUM(H53:H56)</f>
        <v>0</v>
      </c>
      <c r="I52" s="209">
        <f t="shared" si="3"/>
        <v>10</v>
      </c>
      <c r="J52" s="209">
        <f>SUM(J53:J56)</f>
        <v>10</v>
      </c>
      <c r="K52" s="209">
        <f>SUM(K53:K56)</f>
        <v>0</v>
      </c>
      <c r="L52" s="209">
        <f t="shared" si="4"/>
        <v>164</v>
      </c>
      <c r="M52" s="209">
        <f>SUM(M53:M56)</f>
        <v>81</v>
      </c>
      <c r="N52" s="209">
        <f>SUM(N53:N56)</f>
        <v>83</v>
      </c>
      <c r="O52" s="209">
        <f t="shared" si="5"/>
        <v>0</v>
      </c>
      <c r="P52" s="209">
        <f>SUM(P53:P56)</f>
        <v>0</v>
      </c>
      <c r="Q52" s="209">
        <f>SUM(Q53:Q56)</f>
        <v>0</v>
      </c>
      <c r="R52" s="209">
        <f t="shared" si="9"/>
        <v>12</v>
      </c>
      <c r="S52" s="209">
        <f>SUM(S53:S56)</f>
        <v>0</v>
      </c>
      <c r="T52" s="209">
        <f>SUM(T53:T56)</f>
        <v>12</v>
      </c>
      <c r="U52" s="209">
        <f t="shared" si="10"/>
        <v>0</v>
      </c>
      <c r="V52" s="209">
        <f>SUM(V53:V56)</f>
        <v>0</v>
      </c>
      <c r="W52" s="209">
        <f>SUM(W53:W56)</f>
        <v>0</v>
      </c>
      <c r="X52" s="209">
        <f t="shared" si="11"/>
        <v>1</v>
      </c>
      <c r="Y52" s="209">
        <f>SUM(Y53:Y56)</f>
        <v>0</v>
      </c>
      <c r="Z52" s="209">
        <f>SUM(Z53:Z56)</f>
        <v>1</v>
      </c>
      <c r="AA52" s="209">
        <f t="shared" si="13"/>
        <v>11</v>
      </c>
      <c r="AB52" s="209">
        <f>SUM(AB53:AB56)</f>
        <v>6</v>
      </c>
      <c r="AC52" s="209">
        <f>SUM(AC53:AC56)</f>
        <v>5</v>
      </c>
      <c r="AD52" s="209">
        <f>SUM(AD53:AD56)</f>
        <v>0</v>
      </c>
      <c r="AE52" s="209">
        <f>SUM(AE53:AE56)</f>
        <v>4</v>
      </c>
      <c r="AF52" s="215">
        <f t="shared" si="14"/>
        <v>8</v>
      </c>
      <c r="AG52" s="209">
        <f>SUM(AG53:AG56)</f>
        <v>2</v>
      </c>
      <c r="AH52" s="209">
        <f>SUM(AH53:AH56)</f>
        <v>6</v>
      </c>
      <c r="AI52" s="69" t="s">
        <v>252</v>
      </c>
      <c r="AJ52" s="216"/>
    </row>
    <row r="53" spans="1:36" ht="16.5" customHeight="1">
      <c r="A53" s="76"/>
      <c r="B53" s="78" t="s">
        <v>130</v>
      </c>
      <c r="C53" s="212">
        <f t="shared" si="7"/>
        <v>56</v>
      </c>
      <c r="D53" s="213">
        <f t="shared" si="15"/>
        <v>29</v>
      </c>
      <c r="E53" s="213">
        <f t="shared" si="15"/>
        <v>27</v>
      </c>
      <c r="F53" s="213">
        <f t="shared" si="8"/>
        <v>2</v>
      </c>
      <c r="G53" s="185">
        <v>2</v>
      </c>
      <c r="H53" s="185">
        <v>0</v>
      </c>
      <c r="I53" s="213">
        <f t="shared" si="3"/>
        <v>2</v>
      </c>
      <c r="J53" s="185">
        <v>2</v>
      </c>
      <c r="K53" s="185">
        <v>0</v>
      </c>
      <c r="L53" s="213">
        <f t="shared" si="4"/>
        <v>42</v>
      </c>
      <c r="M53" s="185">
        <v>20</v>
      </c>
      <c r="N53" s="185">
        <v>22</v>
      </c>
      <c r="O53" s="213">
        <f t="shared" si="5"/>
        <v>0</v>
      </c>
      <c r="P53" s="185">
        <v>0</v>
      </c>
      <c r="Q53" s="185">
        <v>0</v>
      </c>
      <c r="R53" s="213">
        <f t="shared" si="9"/>
        <v>3</v>
      </c>
      <c r="S53" s="185">
        <v>0</v>
      </c>
      <c r="T53" s="185">
        <v>3</v>
      </c>
      <c r="U53" s="213">
        <f t="shared" si="10"/>
        <v>0</v>
      </c>
      <c r="V53" s="185">
        <v>0</v>
      </c>
      <c r="W53" s="185">
        <v>0</v>
      </c>
      <c r="X53" s="213">
        <f t="shared" si="11"/>
        <v>0</v>
      </c>
      <c r="Y53" s="185">
        <v>0</v>
      </c>
      <c r="Z53" s="185">
        <v>0</v>
      </c>
      <c r="AA53" s="213">
        <f t="shared" si="13"/>
        <v>7</v>
      </c>
      <c r="AB53" s="185">
        <v>5</v>
      </c>
      <c r="AC53" s="185">
        <v>2</v>
      </c>
      <c r="AD53" s="185">
        <v>0</v>
      </c>
      <c r="AE53" s="185">
        <v>2</v>
      </c>
      <c r="AF53" s="185">
        <f t="shared" si="14"/>
        <v>1</v>
      </c>
      <c r="AG53" s="185">
        <v>0</v>
      </c>
      <c r="AH53" s="185">
        <v>1</v>
      </c>
      <c r="AI53" s="65" t="s">
        <v>130</v>
      </c>
      <c r="AJ53" s="3"/>
    </row>
    <row r="54" spans="1:36" ht="16.5" customHeight="1">
      <c r="A54" s="76"/>
      <c r="B54" s="78" t="s">
        <v>131</v>
      </c>
      <c r="C54" s="212">
        <f t="shared" si="7"/>
        <v>29</v>
      </c>
      <c r="D54" s="213">
        <f t="shared" si="15"/>
        <v>16</v>
      </c>
      <c r="E54" s="213">
        <f t="shared" si="15"/>
        <v>13</v>
      </c>
      <c r="F54" s="213">
        <f t="shared" si="8"/>
        <v>2</v>
      </c>
      <c r="G54" s="185">
        <v>2</v>
      </c>
      <c r="H54" s="185">
        <v>0</v>
      </c>
      <c r="I54" s="213">
        <f t="shared" si="3"/>
        <v>2</v>
      </c>
      <c r="J54" s="185">
        <v>2</v>
      </c>
      <c r="K54" s="185">
        <v>0</v>
      </c>
      <c r="L54" s="213">
        <f t="shared" si="4"/>
        <v>20</v>
      </c>
      <c r="M54" s="185">
        <v>12</v>
      </c>
      <c r="N54" s="185">
        <v>8</v>
      </c>
      <c r="O54" s="213">
        <f t="shared" si="5"/>
        <v>0</v>
      </c>
      <c r="P54" s="185">
        <v>0</v>
      </c>
      <c r="Q54" s="185">
        <v>0</v>
      </c>
      <c r="R54" s="213">
        <f t="shared" si="9"/>
        <v>2</v>
      </c>
      <c r="S54" s="185">
        <v>0</v>
      </c>
      <c r="T54" s="185">
        <v>2</v>
      </c>
      <c r="U54" s="213">
        <f t="shared" si="10"/>
        <v>0</v>
      </c>
      <c r="V54" s="185">
        <v>0</v>
      </c>
      <c r="W54" s="185">
        <v>0</v>
      </c>
      <c r="X54" s="213">
        <f t="shared" si="11"/>
        <v>0</v>
      </c>
      <c r="Y54" s="185">
        <v>0</v>
      </c>
      <c r="Z54" s="185">
        <v>0</v>
      </c>
      <c r="AA54" s="213">
        <f t="shared" si="13"/>
        <v>3</v>
      </c>
      <c r="AB54" s="185">
        <v>0</v>
      </c>
      <c r="AC54" s="185">
        <v>3</v>
      </c>
      <c r="AD54" s="185">
        <v>0</v>
      </c>
      <c r="AE54" s="185">
        <v>0</v>
      </c>
      <c r="AF54" s="185">
        <f t="shared" si="14"/>
        <v>5</v>
      </c>
      <c r="AG54" s="185">
        <v>1</v>
      </c>
      <c r="AH54" s="185">
        <v>4</v>
      </c>
      <c r="AI54" s="65" t="s">
        <v>131</v>
      </c>
      <c r="AJ54" s="3"/>
    </row>
    <row r="55" spans="1:36" ht="16.5" customHeight="1">
      <c r="A55" s="76"/>
      <c r="B55" s="78" t="s">
        <v>132</v>
      </c>
      <c r="C55" s="212">
        <f t="shared" si="7"/>
        <v>110</v>
      </c>
      <c r="D55" s="213">
        <f t="shared" si="15"/>
        <v>56</v>
      </c>
      <c r="E55" s="213">
        <f t="shared" si="15"/>
        <v>54</v>
      </c>
      <c r="F55" s="213">
        <f t="shared" si="8"/>
        <v>5</v>
      </c>
      <c r="G55" s="185">
        <v>5</v>
      </c>
      <c r="H55" s="185">
        <v>0</v>
      </c>
      <c r="I55" s="213">
        <f t="shared" si="3"/>
        <v>5</v>
      </c>
      <c r="J55" s="185">
        <v>5</v>
      </c>
      <c r="K55" s="185">
        <v>0</v>
      </c>
      <c r="L55" s="213">
        <f t="shared" si="4"/>
        <v>92</v>
      </c>
      <c r="M55" s="185">
        <v>45</v>
      </c>
      <c r="N55" s="185">
        <v>47</v>
      </c>
      <c r="O55" s="213">
        <f t="shared" si="5"/>
        <v>0</v>
      </c>
      <c r="P55" s="185">
        <v>0</v>
      </c>
      <c r="Q55" s="185">
        <v>0</v>
      </c>
      <c r="R55" s="213">
        <f t="shared" si="9"/>
        <v>6</v>
      </c>
      <c r="S55" s="185">
        <v>0</v>
      </c>
      <c r="T55" s="185">
        <v>6</v>
      </c>
      <c r="U55" s="213">
        <f t="shared" si="10"/>
        <v>0</v>
      </c>
      <c r="V55" s="185">
        <v>0</v>
      </c>
      <c r="W55" s="185">
        <v>0</v>
      </c>
      <c r="X55" s="213">
        <f t="shared" si="11"/>
        <v>1</v>
      </c>
      <c r="Y55" s="185">
        <v>0</v>
      </c>
      <c r="Z55" s="185">
        <v>1</v>
      </c>
      <c r="AA55" s="213">
        <f t="shared" si="13"/>
        <v>1</v>
      </c>
      <c r="AB55" s="185">
        <v>1</v>
      </c>
      <c r="AC55" s="185">
        <v>0</v>
      </c>
      <c r="AD55" s="185">
        <v>0</v>
      </c>
      <c r="AE55" s="185">
        <v>2</v>
      </c>
      <c r="AF55" s="185">
        <f t="shared" si="14"/>
        <v>2</v>
      </c>
      <c r="AG55" s="185">
        <v>1</v>
      </c>
      <c r="AH55" s="185">
        <v>1</v>
      </c>
      <c r="AI55" s="65" t="s">
        <v>132</v>
      </c>
      <c r="AJ55" s="3"/>
    </row>
    <row r="56" spans="1:36" ht="16.5" customHeight="1">
      <c r="A56" s="76"/>
      <c r="B56" s="78" t="s">
        <v>133</v>
      </c>
      <c r="C56" s="212">
        <f t="shared" si="7"/>
        <v>13</v>
      </c>
      <c r="D56" s="213">
        <f t="shared" si="15"/>
        <v>6</v>
      </c>
      <c r="E56" s="213">
        <f t="shared" si="15"/>
        <v>7</v>
      </c>
      <c r="F56" s="213">
        <f t="shared" si="8"/>
        <v>1</v>
      </c>
      <c r="G56" s="185">
        <v>1</v>
      </c>
      <c r="H56" s="185">
        <v>0</v>
      </c>
      <c r="I56" s="213">
        <f t="shared" si="3"/>
        <v>1</v>
      </c>
      <c r="J56" s="185">
        <v>1</v>
      </c>
      <c r="K56" s="185">
        <v>0</v>
      </c>
      <c r="L56" s="213">
        <f t="shared" si="4"/>
        <v>10</v>
      </c>
      <c r="M56" s="185">
        <v>4</v>
      </c>
      <c r="N56" s="185">
        <v>6</v>
      </c>
      <c r="O56" s="213">
        <f t="shared" si="5"/>
        <v>0</v>
      </c>
      <c r="P56" s="185">
        <v>0</v>
      </c>
      <c r="Q56" s="185">
        <v>0</v>
      </c>
      <c r="R56" s="213">
        <f t="shared" si="9"/>
        <v>1</v>
      </c>
      <c r="S56" s="185">
        <v>0</v>
      </c>
      <c r="T56" s="185">
        <v>1</v>
      </c>
      <c r="U56" s="213">
        <f t="shared" si="10"/>
        <v>0</v>
      </c>
      <c r="V56" s="185">
        <v>0</v>
      </c>
      <c r="W56" s="185">
        <v>0</v>
      </c>
      <c r="X56" s="213">
        <f t="shared" si="11"/>
        <v>0</v>
      </c>
      <c r="Y56" s="185">
        <v>0</v>
      </c>
      <c r="Z56" s="185">
        <v>0</v>
      </c>
      <c r="AA56" s="213">
        <f t="shared" si="13"/>
        <v>0</v>
      </c>
      <c r="AB56" s="185">
        <v>0</v>
      </c>
      <c r="AC56" s="185">
        <v>0</v>
      </c>
      <c r="AD56" s="185">
        <v>0</v>
      </c>
      <c r="AE56" s="185">
        <v>0</v>
      </c>
      <c r="AF56" s="185">
        <f t="shared" si="14"/>
        <v>0</v>
      </c>
      <c r="AG56" s="185">
        <v>0</v>
      </c>
      <c r="AH56" s="185">
        <v>0</v>
      </c>
      <c r="AI56" s="65" t="s">
        <v>133</v>
      </c>
      <c r="AJ56" s="3"/>
    </row>
    <row r="57" spans="1:36" s="173" customFormat="1" ht="16.5" customHeight="1">
      <c r="A57" s="71" t="s">
        <v>253</v>
      </c>
      <c r="B57" s="72"/>
      <c r="C57" s="208">
        <f t="shared" si="7"/>
        <v>78</v>
      </c>
      <c r="D57" s="209">
        <f>SUM(D58:D59)</f>
        <v>49</v>
      </c>
      <c r="E57" s="209">
        <f>SUM(E58:E59)</f>
        <v>29</v>
      </c>
      <c r="F57" s="209">
        <f t="shared" si="8"/>
        <v>4</v>
      </c>
      <c r="G57" s="209">
        <f>SUM(G58:G59)</f>
        <v>4</v>
      </c>
      <c r="H57" s="209">
        <f>SUM(H58:H59)</f>
        <v>0</v>
      </c>
      <c r="I57" s="209">
        <f t="shared" si="3"/>
        <v>4</v>
      </c>
      <c r="J57" s="209">
        <f>SUM(J58:J59)</f>
        <v>4</v>
      </c>
      <c r="K57" s="209">
        <f>SUM(K58:K59)</f>
        <v>0</v>
      </c>
      <c r="L57" s="209">
        <f t="shared" si="4"/>
        <v>57</v>
      </c>
      <c r="M57" s="209">
        <f>SUM(M58:M59)</f>
        <v>36</v>
      </c>
      <c r="N57" s="209">
        <f>SUM(N58:N59)</f>
        <v>21</v>
      </c>
      <c r="O57" s="209">
        <f t="shared" si="5"/>
        <v>0</v>
      </c>
      <c r="P57" s="209">
        <f>SUM(P58:P59)</f>
        <v>0</v>
      </c>
      <c r="Q57" s="209">
        <f>SUM(Q58:Q59)</f>
        <v>0</v>
      </c>
      <c r="R57" s="209">
        <f t="shared" si="9"/>
        <v>5</v>
      </c>
      <c r="S57" s="209">
        <f>SUM(S58:S59)</f>
        <v>0</v>
      </c>
      <c r="T57" s="209">
        <f>SUM(T58:T59)</f>
        <v>5</v>
      </c>
      <c r="U57" s="209">
        <f t="shared" si="10"/>
        <v>0</v>
      </c>
      <c r="V57" s="209">
        <f>SUM(V58:V59)</f>
        <v>0</v>
      </c>
      <c r="W57" s="209">
        <f>SUM(W58:W59)</f>
        <v>0</v>
      </c>
      <c r="X57" s="209">
        <f t="shared" si="11"/>
        <v>1</v>
      </c>
      <c r="Y57" s="209">
        <f>SUM(Y58:Y59)</f>
        <v>0</v>
      </c>
      <c r="Z57" s="209">
        <f>SUM(Z58:Z59)</f>
        <v>1</v>
      </c>
      <c r="AA57" s="209">
        <f t="shared" si="13"/>
        <v>7</v>
      </c>
      <c r="AB57" s="209">
        <f>SUM(AB58:AB59)</f>
        <v>5</v>
      </c>
      <c r="AC57" s="209">
        <f>SUM(AC58:AC59)</f>
        <v>2</v>
      </c>
      <c r="AD57" s="209">
        <f>SUM(AD58:AD59)</f>
        <v>0</v>
      </c>
      <c r="AE57" s="209">
        <f>SUM(AE58:AE59)</f>
        <v>3</v>
      </c>
      <c r="AF57" s="215">
        <f t="shared" si="14"/>
        <v>6</v>
      </c>
      <c r="AG57" s="209">
        <f>SUM(AG58:AG59)</f>
        <v>3</v>
      </c>
      <c r="AH57" s="209">
        <f>SUM(AH58:AH59)</f>
        <v>3</v>
      </c>
      <c r="AI57" s="69" t="s">
        <v>253</v>
      </c>
      <c r="AJ57" s="216"/>
    </row>
    <row r="58" spans="1:36" ht="16.5" customHeight="1">
      <c r="A58" s="76"/>
      <c r="B58" s="78" t="s">
        <v>134</v>
      </c>
      <c r="C58" s="212">
        <f t="shared" si="7"/>
        <v>21</v>
      </c>
      <c r="D58" s="213">
        <f t="shared" si="15"/>
        <v>10</v>
      </c>
      <c r="E58" s="213">
        <f t="shared" si="15"/>
        <v>11</v>
      </c>
      <c r="F58" s="213">
        <f t="shared" si="8"/>
        <v>1</v>
      </c>
      <c r="G58" s="185">
        <v>1</v>
      </c>
      <c r="H58" s="185">
        <v>0</v>
      </c>
      <c r="I58" s="213">
        <f t="shared" si="3"/>
        <v>1</v>
      </c>
      <c r="J58" s="185">
        <v>1</v>
      </c>
      <c r="K58" s="185">
        <v>0</v>
      </c>
      <c r="L58" s="213">
        <f t="shared" si="4"/>
        <v>14</v>
      </c>
      <c r="M58" s="185">
        <v>7</v>
      </c>
      <c r="N58" s="185">
        <v>7</v>
      </c>
      <c r="O58" s="213">
        <f t="shared" si="5"/>
        <v>0</v>
      </c>
      <c r="P58" s="185">
        <v>0</v>
      </c>
      <c r="Q58" s="185">
        <v>0</v>
      </c>
      <c r="R58" s="213">
        <f t="shared" si="9"/>
        <v>1</v>
      </c>
      <c r="S58" s="185">
        <v>0</v>
      </c>
      <c r="T58" s="185">
        <v>1</v>
      </c>
      <c r="U58" s="213">
        <f t="shared" si="10"/>
        <v>0</v>
      </c>
      <c r="V58" s="185">
        <v>0</v>
      </c>
      <c r="W58" s="185">
        <v>0</v>
      </c>
      <c r="X58" s="213">
        <f t="shared" si="11"/>
        <v>1</v>
      </c>
      <c r="Y58" s="185">
        <v>0</v>
      </c>
      <c r="Z58" s="185">
        <v>1</v>
      </c>
      <c r="AA58" s="213">
        <f t="shared" si="13"/>
        <v>3</v>
      </c>
      <c r="AB58" s="185">
        <v>1</v>
      </c>
      <c r="AC58" s="185">
        <v>2</v>
      </c>
      <c r="AD58" s="185">
        <v>0</v>
      </c>
      <c r="AE58" s="185">
        <v>2</v>
      </c>
      <c r="AF58" s="185">
        <f t="shared" si="14"/>
        <v>1</v>
      </c>
      <c r="AG58" s="185">
        <v>0</v>
      </c>
      <c r="AH58" s="185">
        <v>1</v>
      </c>
      <c r="AI58" s="65" t="s">
        <v>134</v>
      </c>
      <c r="AJ58" s="3"/>
    </row>
    <row r="59" spans="1:36" s="135" customFormat="1" ht="16.5" customHeight="1">
      <c r="A59" s="76"/>
      <c r="B59" s="78" t="s">
        <v>148</v>
      </c>
      <c r="C59" s="212">
        <f t="shared" si="7"/>
        <v>57</v>
      </c>
      <c r="D59" s="213">
        <f t="shared" si="15"/>
        <v>39</v>
      </c>
      <c r="E59" s="213">
        <f t="shared" si="15"/>
        <v>18</v>
      </c>
      <c r="F59" s="213">
        <f t="shared" si="8"/>
        <v>3</v>
      </c>
      <c r="G59" s="185">
        <v>3</v>
      </c>
      <c r="H59" s="185">
        <v>0</v>
      </c>
      <c r="I59" s="213">
        <f t="shared" si="3"/>
        <v>3</v>
      </c>
      <c r="J59" s="185">
        <v>3</v>
      </c>
      <c r="K59" s="185">
        <v>0</v>
      </c>
      <c r="L59" s="213">
        <f t="shared" si="4"/>
        <v>43</v>
      </c>
      <c r="M59" s="185">
        <v>29</v>
      </c>
      <c r="N59" s="185">
        <v>14</v>
      </c>
      <c r="O59" s="213">
        <f t="shared" si="5"/>
        <v>0</v>
      </c>
      <c r="P59" s="185">
        <v>0</v>
      </c>
      <c r="Q59" s="185">
        <v>0</v>
      </c>
      <c r="R59" s="213">
        <f t="shared" si="9"/>
        <v>4</v>
      </c>
      <c r="S59" s="185">
        <v>0</v>
      </c>
      <c r="T59" s="185">
        <v>4</v>
      </c>
      <c r="U59" s="213">
        <f t="shared" si="10"/>
        <v>0</v>
      </c>
      <c r="V59" s="185">
        <v>0</v>
      </c>
      <c r="W59" s="185">
        <v>0</v>
      </c>
      <c r="X59" s="213">
        <f t="shared" si="11"/>
        <v>0</v>
      </c>
      <c r="Y59" s="185">
        <v>0</v>
      </c>
      <c r="Z59" s="185">
        <v>0</v>
      </c>
      <c r="AA59" s="213">
        <f t="shared" si="13"/>
        <v>4</v>
      </c>
      <c r="AB59" s="185">
        <v>4</v>
      </c>
      <c r="AC59" s="185">
        <v>0</v>
      </c>
      <c r="AD59" s="185">
        <v>0</v>
      </c>
      <c r="AE59" s="185">
        <v>1</v>
      </c>
      <c r="AF59" s="185">
        <f t="shared" si="14"/>
        <v>5</v>
      </c>
      <c r="AG59" s="185">
        <v>3</v>
      </c>
      <c r="AH59" s="185">
        <v>2</v>
      </c>
      <c r="AI59" s="65" t="s">
        <v>148</v>
      </c>
      <c r="AJ59" s="3"/>
    </row>
    <row r="60" spans="1:36" s="172" customFormat="1" ht="16.5" customHeight="1">
      <c r="A60" s="71" t="s">
        <v>254</v>
      </c>
      <c r="B60" s="175"/>
      <c r="C60" s="208">
        <f t="shared" si="7"/>
        <v>86</v>
      </c>
      <c r="D60" s="209">
        <f>SUM(D61:D62)</f>
        <v>48</v>
      </c>
      <c r="E60" s="209">
        <f>SUM(E61:E62)</f>
        <v>38</v>
      </c>
      <c r="F60" s="209">
        <f t="shared" si="8"/>
        <v>5</v>
      </c>
      <c r="G60" s="209">
        <f>SUM(G61:G62)</f>
        <v>5</v>
      </c>
      <c r="H60" s="209">
        <f>SUM(H61:H62)</f>
        <v>0</v>
      </c>
      <c r="I60" s="209">
        <f t="shared" si="3"/>
        <v>5</v>
      </c>
      <c r="J60" s="209">
        <f>SUM(J61:J62)</f>
        <v>5</v>
      </c>
      <c r="K60" s="209">
        <f>SUM(K61:K62)</f>
        <v>0</v>
      </c>
      <c r="L60" s="209">
        <f t="shared" si="4"/>
        <v>66</v>
      </c>
      <c r="M60" s="209">
        <f>SUM(M61:M62)</f>
        <v>36</v>
      </c>
      <c r="N60" s="209">
        <f>SUM(N61:N62)</f>
        <v>30</v>
      </c>
      <c r="O60" s="209">
        <f t="shared" si="5"/>
        <v>0</v>
      </c>
      <c r="P60" s="209">
        <f>SUM(P61:P62)</f>
        <v>0</v>
      </c>
      <c r="Q60" s="209">
        <f>SUM(Q61:Q62)</f>
        <v>0</v>
      </c>
      <c r="R60" s="209">
        <f t="shared" si="9"/>
        <v>6</v>
      </c>
      <c r="S60" s="209">
        <f>SUM(S61:S62)</f>
        <v>0</v>
      </c>
      <c r="T60" s="209">
        <f>SUM(T61:T62)</f>
        <v>6</v>
      </c>
      <c r="U60" s="209">
        <f t="shared" si="10"/>
        <v>0</v>
      </c>
      <c r="V60" s="209">
        <f>SUM(V61:V62)</f>
        <v>0</v>
      </c>
      <c r="W60" s="209">
        <f>SUM(W61:W62)</f>
        <v>0</v>
      </c>
      <c r="X60" s="209">
        <f t="shared" si="11"/>
        <v>0</v>
      </c>
      <c r="Y60" s="209">
        <f>SUM(Y61:Y62)</f>
        <v>0</v>
      </c>
      <c r="Z60" s="209">
        <f>SUM(Z61:Z62)</f>
        <v>0</v>
      </c>
      <c r="AA60" s="209">
        <f t="shared" si="13"/>
        <v>4</v>
      </c>
      <c r="AB60" s="209">
        <f>SUM(AB61:AB62)</f>
        <v>2</v>
      </c>
      <c r="AC60" s="209">
        <f>SUM(AC61:AC62)</f>
        <v>2</v>
      </c>
      <c r="AD60" s="209">
        <f>SUM(AD61:AD62)</f>
        <v>0</v>
      </c>
      <c r="AE60" s="209">
        <f>SUM(AE61:AE62)</f>
        <v>2</v>
      </c>
      <c r="AF60" s="215">
        <f t="shared" si="14"/>
        <v>9</v>
      </c>
      <c r="AG60" s="209">
        <f>SUM(AG61:AG62)</f>
        <v>2</v>
      </c>
      <c r="AH60" s="209">
        <f>SUM(AH61:AH62)</f>
        <v>7</v>
      </c>
      <c r="AI60" s="69" t="s">
        <v>254</v>
      </c>
      <c r="AJ60" s="75"/>
    </row>
    <row r="61" spans="1:36" ht="16.5" customHeight="1">
      <c r="A61" s="77"/>
      <c r="B61" s="78" t="s">
        <v>135</v>
      </c>
      <c r="C61" s="212">
        <f t="shared" si="7"/>
        <v>33</v>
      </c>
      <c r="D61" s="213">
        <f t="shared" si="15"/>
        <v>19</v>
      </c>
      <c r="E61" s="213">
        <f t="shared" si="15"/>
        <v>14</v>
      </c>
      <c r="F61" s="213">
        <f t="shared" si="8"/>
        <v>2</v>
      </c>
      <c r="G61" s="185">
        <v>2</v>
      </c>
      <c r="H61" s="185">
        <v>0</v>
      </c>
      <c r="I61" s="213">
        <f t="shared" si="3"/>
        <v>2</v>
      </c>
      <c r="J61" s="185">
        <v>2</v>
      </c>
      <c r="K61" s="185">
        <v>0</v>
      </c>
      <c r="L61" s="213">
        <f t="shared" si="4"/>
        <v>27</v>
      </c>
      <c r="M61" s="185">
        <v>15</v>
      </c>
      <c r="N61" s="185">
        <v>12</v>
      </c>
      <c r="O61" s="213">
        <f t="shared" si="5"/>
        <v>0</v>
      </c>
      <c r="P61" s="185">
        <v>0</v>
      </c>
      <c r="Q61" s="185">
        <v>0</v>
      </c>
      <c r="R61" s="213">
        <f t="shared" si="9"/>
        <v>2</v>
      </c>
      <c r="S61" s="185">
        <v>0</v>
      </c>
      <c r="T61" s="185">
        <v>2</v>
      </c>
      <c r="U61" s="213">
        <f t="shared" si="10"/>
        <v>0</v>
      </c>
      <c r="V61" s="185">
        <v>0</v>
      </c>
      <c r="W61" s="185">
        <v>0</v>
      </c>
      <c r="X61" s="213">
        <f t="shared" si="11"/>
        <v>0</v>
      </c>
      <c r="Y61" s="185">
        <v>0</v>
      </c>
      <c r="Z61" s="185">
        <v>0</v>
      </c>
      <c r="AA61" s="213">
        <f t="shared" si="13"/>
        <v>0</v>
      </c>
      <c r="AB61" s="185">
        <v>0</v>
      </c>
      <c r="AC61" s="185">
        <v>0</v>
      </c>
      <c r="AD61" s="185">
        <v>0</v>
      </c>
      <c r="AE61" s="185">
        <v>0</v>
      </c>
      <c r="AF61" s="185">
        <f t="shared" si="14"/>
        <v>7</v>
      </c>
      <c r="AG61" s="185">
        <v>2</v>
      </c>
      <c r="AH61" s="185">
        <v>5</v>
      </c>
      <c r="AI61" s="65" t="s">
        <v>135</v>
      </c>
      <c r="AJ61" s="3"/>
    </row>
    <row r="62" spans="1:36" ht="16.5" customHeight="1">
      <c r="A62" s="77"/>
      <c r="B62" s="78" t="s">
        <v>231</v>
      </c>
      <c r="C62" s="212">
        <f t="shared" si="7"/>
        <v>53</v>
      </c>
      <c r="D62" s="213">
        <f t="shared" si="15"/>
        <v>29</v>
      </c>
      <c r="E62" s="213">
        <f t="shared" si="15"/>
        <v>24</v>
      </c>
      <c r="F62" s="213">
        <f t="shared" si="8"/>
        <v>3</v>
      </c>
      <c r="G62" s="185">
        <v>3</v>
      </c>
      <c r="H62" s="185">
        <v>0</v>
      </c>
      <c r="I62" s="213">
        <f t="shared" si="3"/>
        <v>3</v>
      </c>
      <c r="J62" s="185">
        <v>3</v>
      </c>
      <c r="K62" s="185">
        <v>0</v>
      </c>
      <c r="L62" s="213">
        <f t="shared" si="4"/>
        <v>39</v>
      </c>
      <c r="M62" s="185">
        <v>21</v>
      </c>
      <c r="N62" s="185">
        <v>18</v>
      </c>
      <c r="O62" s="213">
        <f t="shared" si="5"/>
        <v>0</v>
      </c>
      <c r="P62" s="185">
        <v>0</v>
      </c>
      <c r="Q62" s="185">
        <v>0</v>
      </c>
      <c r="R62" s="213">
        <f t="shared" si="9"/>
        <v>4</v>
      </c>
      <c r="S62" s="185">
        <v>0</v>
      </c>
      <c r="T62" s="185">
        <v>4</v>
      </c>
      <c r="U62" s="213">
        <f t="shared" si="10"/>
        <v>0</v>
      </c>
      <c r="V62" s="185">
        <v>0</v>
      </c>
      <c r="W62" s="185">
        <v>0</v>
      </c>
      <c r="X62" s="213">
        <f t="shared" si="11"/>
        <v>0</v>
      </c>
      <c r="Y62" s="185">
        <v>0</v>
      </c>
      <c r="Z62" s="185">
        <v>0</v>
      </c>
      <c r="AA62" s="213">
        <f t="shared" si="13"/>
        <v>4</v>
      </c>
      <c r="AB62" s="185">
        <v>2</v>
      </c>
      <c r="AC62" s="185">
        <v>2</v>
      </c>
      <c r="AD62" s="185">
        <v>0</v>
      </c>
      <c r="AE62" s="185">
        <v>2</v>
      </c>
      <c r="AF62" s="185">
        <f t="shared" si="14"/>
        <v>2</v>
      </c>
      <c r="AG62" s="185">
        <v>0</v>
      </c>
      <c r="AH62" s="185">
        <v>2</v>
      </c>
      <c r="AI62" s="65" t="s">
        <v>231</v>
      </c>
      <c r="AJ62" s="3"/>
    </row>
    <row r="63" spans="1:36" s="172" customFormat="1" ht="16.5" customHeight="1">
      <c r="A63" s="71" t="s">
        <v>255</v>
      </c>
      <c r="B63" s="72"/>
      <c r="C63" s="208">
        <f t="shared" si="7"/>
        <v>36</v>
      </c>
      <c r="D63" s="209">
        <f>D64</f>
        <v>25</v>
      </c>
      <c r="E63" s="209">
        <f>E64</f>
        <v>11</v>
      </c>
      <c r="F63" s="209">
        <f t="shared" si="8"/>
        <v>3</v>
      </c>
      <c r="G63" s="209">
        <f>G64</f>
        <v>3</v>
      </c>
      <c r="H63" s="209">
        <f>H64</f>
        <v>0</v>
      </c>
      <c r="I63" s="209">
        <f t="shared" si="3"/>
        <v>3</v>
      </c>
      <c r="J63" s="209">
        <f>J64</f>
        <v>3</v>
      </c>
      <c r="K63" s="209">
        <f>K64</f>
        <v>0</v>
      </c>
      <c r="L63" s="209">
        <f t="shared" si="4"/>
        <v>24</v>
      </c>
      <c r="M63" s="209">
        <f>M64</f>
        <v>15</v>
      </c>
      <c r="N63" s="209">
        <f>N64</f>
        <v>9</v>
      </c>
      <c r="O63" s="209">
        <f t="shared" si="5"/>
        <v>0</v>
      </c>
      <c r="P63" s="209">
        <f>P64</f>
        <v>0</v>
      </c>
      <c r="Q63" s="209">
        <f>Q64</f>
        <v>0</v>
      </c>
      <c r="R63" s="209">
        <f t="shared" si="9"/>
        <v>1</v>
      </c>
      <c r="S63" s="209">
        <f>S64</f>
        <v>0</v>
      </c>
      <c r="T63" s="209">
        <f>T64</f>
        <v>1</v>
      </c>
      <c r="U63" s="209">
        <f t="shared" si="10"/>
        <v>0</v>
      </c>
      <c r="V63" s="209">
        <f>V64</f>
        <v>0</v>
      </c>
      <c r="W63" s="209">
        <f>W64</f>
        <v>0</v>
      </c>
      <c r="X63" s="209">
        <f t="shared" si="11"/>
        <v>0</v>
      </c>
      <c r="Y63" s="209">
        <f>SUM(Y64)</f>
        <v>0</v>
      </c>
      <c r="Z63" s="209">
        <f>SUM(Z64)</f>
        <v>0</v>
      </c>
      <c r="AA63" s="209">
        <f t="shared" si="13"/>
        <v>5</v>
      </c>
      <c r="AB63" s="209">
        <f>SUM(AB64)</f>
        <v>4</v>
      </c>
      <c r="AC63" s="209">
        <f>SUM(AC64)</f>
        <v>1</v>
      </c>
      <c r="AD63" s="209">
        <f>AD64</f>
        <v>0</v>
      </c>
      <c r="AE63" s="209">
        <f>SUM(AE64)</f>
        <v>0</v>
      </c>
      <c r="AF63" s="215">
        <f t="shared" si="14"/>
        <v>9</v>
      </c>
      <c r="AG63" s="209">
        <f>SUM(AG64)</f>
        <v>0</v>
      </c>
      <c r="AH63" s="209">
        <f>SUM(AH64)</f>
        <v>9</v>
      </c>
      <c r="AI63" s="69" t="s">
        <v>255</v>
      </c>
      <c r="AJ63" s="216"/>
    </row>
    <row r="64" spans="1:36" ht="16.5" customHeight="1">
      <c r="A64" s="77"/>
      <c r="B64" s="78" t="s">
        <v>136</v>
      </c>
      <c r="C64" s="212">
        <f t="shared" si="7"/>
        <v>36</v>
      </c>
      <c r="D64" s="213">
        <f t="shared" si="15"/>
        <v>25</v>
      </c>
      <c r="E64" s="213">
        <f t="shared" si="15"/>
        <v>11</v>
      </c>
      <c r="F64" s="213">
        <f t="shared" si="8"/>
        <v>3</v>
      </c>
      <c r="G64" s="185">
        <v>3</v>
      </c>
      <c r="H64" s="185">
        <v>0</v>
      </c>
      <c r="I64" s="213">
        <f t="shared" si="3"/>
        <v>3</v>
      </c>
      <c r="J64" s="185">
        <v>3</v>
      </c>
      <c r="K64" s="185">
        <v>0</v>
      </c>
      <c r="L64" s="213">
        <f t="shared" si="4"/>
        <v>24</v>
      </c>
      <c r="M64" s="185">
        <v>15</v>
      </c>
      <c r="N64" s="185">
        <v>9</v>
      </c>
      <c r="O64" s="213">
        <f t="shared" si="5"/>
        <v>0</v>
      </c>
      <c r="P64" s="185">
        <v>0</v>
      </c>
      <c r="Q64" s="185">
        <v>0</v>
      </c>
      <c r="R64" s="213">
        <f t="shared" si="9"/>
        <v>1</v>
      </c>
      <c r="S64" s="185">
        <v>0</v>
      </c>
      <c r="T64" s="185">
        <v>1</v>
      </c>
      <c r="U64" s="213">
        <f t="shared" si="10"/>
        <v>0</v>
      </c>
      <c r="V64" s="185">
        <v>0</v>
      </c>
      <c r="W64" s="185">
        <v>0</v>
      </c>
      <c r="X64" s="213">
        <f t="shared" si="11"/>
        <v>0</v>
      </c>
      <c r="Y64" s="185">
        <v>0</v>
      </c>
      <c r="Z64" s="185">
        <v>0</v>
      </c>
      <c r="AA64" s="213">
        <f t="shared" si="13"/>
        <v>5</v>
      </c>
      <c r="AB64" s="185">
        <v>4</v>
      </c>
      <c r="AC64" s="185">
        <v>1</v>
      </c>
      <c r="AD64" s="185">
        <v>0</v>
      </c>
      <c r="AE64" s="185">
        <v>0</v>
      </c>
      <c r="AF64" s="185">
        <f t="shared" si="14"/>
        <v>9</v>
      </c>
      <c r="AG64" s="185">
        <v>0</v>
      </c>
      <c r="AH64" s="185">
        <v>9</v>
      </c>
      <c r="AI64" s="65" t="s">
        <v>136</v>
      </c>
      <c r="AJ64" s="3"/>
    </row>
    <row r="65" spans="1:36" s="173" customFormat="1" ht="16.5" customHeight="1">
      <c r="A65" s="71" t="s">
        <v>256</v>
      </c>
      <c r="B65" s="175"/>
      <c r="C65" s="208">
        <f t="shared" si="7"/>
        <v>104</v>
      </c>
      <c r="D65" s="209">
        <f>SUM(D66:D67)</f>
        <v>54</v>
      </c>
      <c r="E65" s="209">
        <f>SUM(E66:E67)</f>
        <v>50</v>
      </c>
      <c r="F65" s="209">
        <f t="shared" si="8"/>
        <v>7</v>
      </c>
      <c r="G65" s="209">
        <f>SUM(G66:G67)</f>
        <v>7</v>
      </c>
      <c r="H65" s="209">
        <f>SUM(H66:H67)</f>
        <v>0</v>
      </c>
      <c r="I65" s="209">
        <f t="shared" si="3"/>
        <v>7</v>
      </c>
      <c r="J65" s="209">
        <f>SUM(J66:J67)</f>
        <v>6</v>
      </c>
      <c r="K65" s="209">
        <f>SUM(K66:K67)</f>
        <v>1</v>
      </c>
      <c r="L65" s="209">
        <f t="shared" si="4"/>
        <v>71</v>
      </c>
      <c r="M65" s="209">
        <f>SUM(M66:M67)</f>
        <v>38</v>
      </c>
      <c r="N65" s="209">
        <f>SUM(N66:N67)</f>
        <v>33</v>
      </c>
      <c r="O65" s="209">
        <f t="shared" si="5"/>
        <v>0</v>
      </c>
      <c r="P65" s="209">
        <f>SUM(P66:P67)</f>
        <v>0</v>
      </c>
      <c r="Q65" s="209">
        <f>SUM(Q66:Q67)</f>
        <v>0</v>
      </c>
      <c r="R65" s="209">
        <f t="shared" si="9"/>
        <v>7</v>
      </c>
      <c r="S65" s="209">
        <f>SUM(S66:S67)</f>
        <v>0</v>
      </c>
      <c r="T65" s="209">
        <f>SUM(T66:T67)</f>
        <v>7</v>
      </c>
      <c r="U65" s="209">
        <f t="shared" si="10"/>
        <v>0</v>
      </c>
      <c r="V65" s="209">
        <f>SUM(V66:V67)</f>
        <v>0</v>
      </c>
      <c r="W65" s="209">
        <f>SUM(W66:W67)</f>
        <v>0</v>
      </c>
      <c r="X65" s="209">
        <f t="shared" si="11"/>
        <v>0</v>
      </c>
      <c r="Y65" s="209">
        <f>SUM(Y66:Y67)</f>
        <v>0</v>
      </c>
      <c r="Z65" s="209">
        <f>SUM(Z66:Z67)</f>
        <v>0</v>
      </c>
      <c r="AA65" s="209">
        <f>SUM(AB65:AC65)</f>
        <v>12</v>
      </c>
      <c r="AB65" s="209">
        <f>SUM(AB66:AB67)</f>
        <v>3</v>
      </c>
      <c r="AC65" s="209">
        <f>SUM(AC66:AC67)</f>
        <v>9</v>
      </c>
      <c r="AD65" s="209">
        <f>SUM(AD66:AD67)</f>
        <v>0</v>
      </c>
      <c r="AE65" s="209">
        <f>SUM(AE66:AE67)</f>
        <v>4</v>
      </c>
      <c r="AF65" s="215">
        <f t="shared" si="14"/>
        <v>25</v>
      </c>
      <c r="AG65" s="209">
        <f>SUM(AG66:AG67)</f>
        <v>12</v>
      </c>
      <c r="AH65" s="209">
        <f>SUM(AH66:AH67)</f>
        <v>13</v>
      </c>
      <c r="AI65" s="69" t="s">
        <v>256</v>
      </c>
      <c r="AJ65" s="75"/>
    </row>
    <row r="66" spans="1:36" ht="16.5" customHeight="1">
      <c r="A66" s="77"/>
      <c r="B66" s="78" t="s">
        <v>232</v>
      </c>
      <c r="C66" s="212">
        <f t="shared" si="7"/>
        <v>40</v>
      </c>
      <c r="D66" s="213">
        <f t="shared" si="15"/>
        <v>20</v>
      </c>
      <c r="E66" s="213">
        <f t="shared" si="15"/>
        <v>20</v>
      </c>
      <c r="F66" s="213">
        <f t="shared" si="8"/>
        <v>3</v>
      </c>
      <c r="G66" s="185">
        <v>3</v>
      </c>
      <c r="H66" s="185">
        <v>0</v>
      </c>
      <c r="I66" s="213">
        <f t="shared" si="3"/>
        <v>3</v>
      </c>
      <c r="J66" s="185">
        <v>3</v>
      </c>
      <c r="K66" s="185">
        <v>0</v>
      </c>
      <c r="L66" s="213">
        <f t="shared" si="4"/>
        <v>26</v>
      </c>
      <c r="M66" s="185">
        <v>13</v>
      </c>
      <c r="N66" s="185">
        <v>13</v>
      </c>
      <c r="O66" s="213">
        <f t="shared" si="5"/>
        <v>0</v>
      </c>
      <c r="P66" s="185">
        <v>0</v>
      </c>
      <c r="Q66" s="185">
        <v>0</v>
      </c>
      <c r="R66" s="213">
        <f t="shared" si="9"/>
        <v>3</v>
      </c>
      <c r="S66" s="185">
        <v>0</v>
      </c>
      <c r="T66" s="185">
        <v>3</v>
      </c>
      <c r="U66" s="213">
        <f t="shared" si="10"/>
        <v>0</v>
      </c>
      <c r="V66" s="185">
        <v>0</v>
      </c>
      <c r="W66" s="185">
        <v>0</v>
      </c>
      <c r="X66" s="213">
        <f t="shared" si="11"/>
        <v>0</v>
      </c>
      <c r="Y66" s="185">
        <v>0</v>
      </c>
      <c r="Z66" s="185">
        <v>0</v>
      </c>
      <c r="AA66" s="213">
        <f>SUM(AB66:AC66)</f>
        <v>5</v>
      </c>
      <c r="AB66" s="185">
        <v>1</v>
      </c>
      <c r="AC66" s="185">
        <v>4</v>
      </c>
      <c r="AD66" s="185">
        <v>0</v>
      </c>
      <c r="AE66" s="185">
        <v>2</v>
      </c>
      <c r="AF66" s="185">
        <f t="shared" si="14"/>
        <v>12</v>
      </c>
      <c r="AG66" s="185">
        <v>5</v>
      </c>
      <c r="AH66" s="185">
        <v>7</v>
      </c>
      <c r="AI66" s="65" t="s">
        <v>232</v>
      </c>
      <c r="AJ66" s="3"/>
    </row>
    <row r="67" spans="1:36" s="135" customFormat="1" ht="16.5" customHeight="1">
      <c r="A67" s="77"/>
      <c r="B67" s="78" t="s">
        <v>233</v>
      </c>
      <c r="C67" s="212">
        <f t="shared" si="7"/>
        <v>64</v>
      </c>
      <c r="D67" s="213">
        <f t="shared" si="15"/>
        <v>34</v>
      </c>
      <c r="E67" s="213">
        <f t="shared" si="15"/>
        <v>30</v>
      </c>
      <c r="F67" s="213">
        <f t="shared" si="8"/>
        <v>4</v>
      </c>
      <c r="G67" s="185">
        <v>4</v>
      </c>
      <c r="H67" s="185">
        <v>0</v>
      </c>
      <c r="I67" s="213">
        <f t="shared" si="3"/>
        <v>4</v>
      </c>
      <c r="J67" s="185">
        <v>3</v>
      </c>
      <c r="K67" s="185">
        <v>1</v>
      </c>
      <c r="L67" s="213">
        <f t="shared" si="4"/>
        <v>45</v>
      </c>
      <c r="M67" s="185">
        <v>25</v>
      </c>
      <c r="N67" s="185">
        <v>20</v>
      </c>
      <c r="O67" s="213">
        <f t="shared" si="5"/>
        <v>0</v>
      </c>
      <c r="P67" s="185">
        <v>0</v>
      </c>
      <c r="Q67" s="185">
        <v>0</v>
      </c>
      <c r="R67" s="213">
        <f t="shared" si="9"/>
        <v>4</v>
      </c>
      <c r="S67" s="185">
        <v>0</v>
      </c>
      <c r="T67" s="185">
        <v>4</v>
      </c>
      <c r="U67" s="213">
        <f t="shared" si="10"/>
        <v>0</v>
      </c>
      <c r="V67" s="185">
        <v>0</v>
      </c>
      <c r="W67" s="185">
        <v>0</v>
      </c>
      <c r="X67" s="213">
        <f t="shared" si="11"/>
        <v>0</v>
      </c>
      <c r="Y67" s="185">
        <v>0</v>
      </c>
      <c r="Z67" s="185">
        <v>0</v>
      </c>
      <c r="AA67" s="213">
        <f t="shared" si="13"/>
        <v>7</v>
      </c>
      <c r="AB67" s="185">
        <v>2</v>
      </c>
      <c r="AC67" s="185">
        <v>5</v>
      </c>
      <c r="AD67" s="185">
        <v>0</v>
      </c>
      <c r="AE67" s="185">
        <v>2</v>
      </c>
      <c r="AF67" s="185">
        <f t="shared" si="14"/>
        <v>13</v>
      </c>
      <c r="AG67" s="185">
        <v>7</v>
      </c>
      <c r="AH67" s="185">
        <v>6</v>
      </c>
      <c r="AI67" s="65" t="s">
        <v>233</v>
      </c>
      <c r="AJ67" s="3"/>
    </row>
    <row r="68" spans="1:36" s="135" customFormat="1" ht="16.5" customHeight="1">
      <c r="A68" s="122"/>
      <c r="B68" s="176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205"/>
      <c r="AJ68" s="122"/>
    </row>
    <row r="69" spans="2:34" ht="11.25" customHeight="1">
      <c r="B69" s="179"/>
      <c r="C69" s="179"/>
      <c r="D69" s="179"/>
      <c r="E69" s="179"/>
      <c r="F69" s="179"/>
      <c r="G69" s="179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</row>
    <row r="70" spans="2:31" ht="11.25" customHeight="1" hidden="1">
      <c r="B70" s="179"/>
      <c r="C70" s="179"/>
      <c r="D70" s="179"/>
      <c r="E70" s="179"/>
      <c r="F70" s="135"/>
      <c r="G70" s="135"/>
      <c r="AE70" s="117" t="s">
        <v>318</v>
      </c>
    </row>
    <row r="71" spans="2:5" ht="11.25" customHeight="1" hidden="1">
      <c r="B71" s="187"/>
      <c r="C71" s="187" t="s">
        <v>319</v>
      </c>
      <c r="D71" s="187"/>
      <c r="E71" s="187"/>
    </row>
    <row r="72" spans="2:5" ht="11.25" customHeight="1" hidden="1">
      <c r="B72" s="187"/>
      <c r="C72" s="187" t="s">
        <v>320</v>
      </c>
      <c r="D72" s="187"/>
      <c r="E72" s="187"/>
    </row>
    <row r="73" spans="2:5" ht="11.25" customHeight="1">
      <c r="B73" s="187"/>
      <c r="C73" s="187"/>
      <c r="D73" s="187"/>
      <c r="E73" s="187"/>
    </row>
    <row r="74" spans="2:5" ht="11.25" customHeight="1">
      <c r="B74" s="187"/>
      <c r="C74" s="187"/>
      <c r="D74" s="187"/>
      <c r="E74" s="187"/>
    </row>
    <row r="75" spans="2:5" ht="11.25" customHeight="1">
      <c r="B75" s="187"/>
      <c r="C75" s="187"/>
      <c r="D75" s="187"/>
      <c r="E75" s="187"/>
    </row>
    <row r="76" spans="2:5" ht="11.25" customHeight="1">
      <c r="B76" s="187"/>
      <c r="C76" s="187"/>
      <c r="D76" s="187"/>
      <c r="E76" s="187"/>
    </row>
    <row r="77" spans="2:5" ht="11.25" customHeight="1">
      <c r="B77" s="187"/>
      <c r="C77" s="187"/>
      <c r="D77" s="187"/>
      <c r="E77" s="187"/>
    </row>
    <row r="78" spans="2:5" ht="11.25" customHeight="1">
      <c r="B78" s="187"/>
      <c r="C78" s="187"/>
      <c r="D78" s="187"/>
      <c r="E78" s="187"/>
    </row>
    <row r="79" spans="2:5" ht="11.25" customHeight="1">
      <c r="B79" s="187"/>
      <c r="C79" s="187"/>
      <c r="D79" s="187"/>
      <c r="E79" s="187"/>
    </row>
    <row r="80" spans="2:5" ht="11.25" customHeight="1">
      <c r="B80" s="187"/>
      <c r="C80" s="187"/>
      <c r="D80" s="187"/>
      <c r="E80" s="187"/>
    </row>
    <row r="81" spans="2:5" ht="11.25" customHeight="1">
      <c r="B81" s="187"/>
      <c r="C81" s="187"/>
      <c r="D81" s="187"/>
      <c r="E81" s="187"/>
    </row>
    <row r="82" spans="2:5" ht="11.25" customHeight="1">
      <c r="B82" s="187"/>
      <c r="C82" s="187"/>
      <c r="D82" s="187"/>
      <c r="E82" s="187"/>
    </row>
    <row r="83" spans="2:5" ht="11.25" customHeight="1">
      <c r="B83" s="187"/>
      <c r="C83" s="187"/>
      <c r="D83" s="187"/>
      <c r="E83" s="187"/>
    </row>
  </sheetData>
  <mergeCells count="36">
    <mergeCell ref="AI57:AJ57"/>
    <mergeCell ref="AI60:AJ60"/>
    <mergeCell ref="AI63:AJ63"/>
    <mergeCell ref="AI65:AJ65"/>
    <mergeCell ref="AE4:AE7"/>
    <mergeCell ref="AF4:AH5"/>
    <mergeCell ref="AI16:AJ16"/>
    <mergeCell ref="AI35:AJ35"/>
    <mergeCell ref="A65:B65"/>
    <mergeCell ref="A1:N1"/>
    <mergeCell ref="A60:B60"/>
    <mergeCell ref="A45:B45"/>
    <mergeCell ref="A48:B48"/>
    <mergeCell ref="A52:B52"/>
    <mergeCell ref="A57:B57"/>
    <mergeCell ref="A16:B16"/>
    <mergeCell ref="A35:B35"/>
    <mergeCell ref="A43:B43"/>
    <mergeCell ref="AI38:AJ38"/>
    <mergeCell ref="AI43:AJ43"/>
    <mergeCell ref="AI45:AJ45"/>
    <mergeCell ref="AI48:AJ48"/>
    <mergeCell ref="AI52:AJ52"/>
    <mergeCell ref="A63:B63"/>
    <mergeCell ref="AA5:AC5"/>
    <mergeCell ref="C4:AC4"/>
    <mergeCell ref="A38:B38"/>
    <mergeCell ref="AD4:AD7"/>
    <mergeCell ref="C5:E5"/>
    <mergeCell ref="F5:H5"/>
    <mergeCell ref="I5:K5"/>
    <mergeCell ref="L5:N5"/>
    <mergeCell ref="O5:Q5"/>
    <mergeCell ref="R5:T5"/>
    <mergeCell ref="U5:W5"/>
    <mergeCell ref="X5:Z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81"/>
  <sheetViews>
    <sheetView showGridLines="0" workbookViewId="0" topLeftCell="V5">
      <selection activeCell="V67" sqref="A67:IV70"/>
    </sheetView>
  </sheetViews>
  <sheetFormatPr defaultColWidth="8.75" defaultRowHeight="11.25" customHeight="1"/>
  <cols>
    <col min="1" max="1" width="1.328125" style="117" customWidth="1"/>
    <col min="2" max="2" width="8.75" style="117" customWidth="1"/>
    <col min="3" max="14" width="7.58203125" style="117" customWidth="1"/>
    <col min="15" max="17" width="4.58203125" style="117" customWidth="1"/>
    <col min="18" max="20" width="5.58203125" style="117" customWidth="1"/>
    <col min="21" max="26" width="4.58203125" style="117" customWidth="1"/>
    <col min="27" max="29" width="5.58203125" style="117" customWidth="1"/>
    <col min="30" max="30" width="8.58203125" style="117" customWidth="1"/>
    <col min="31" max="31" width="7.5" style="117" customWidth="1"/>
    <col min="32" max="34" width="5.58203125" style="117" customWidth="1"/>
    <col min="35" max="35" width="8.75" style="117" customWidth="1"/>
    <col min="36" max="36" width="1.328125" style="117" customWidth="1"/>
    <col min="37" max="16384" width="8.75" style="117" customWidth="1"/>
  </cols>
  <sheetData>
    <row r="1" spans="1:34" ht="16.5" customHeight="1">
      <c r="A1" s="116" t="s">
        <v>215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9"/>
      <c r="P1" s="119"/>
      <c r="Q1" s="119"/>
      <c r="R1" s="119"/>
      <c r="S1" s="119"/>
      <c r="T1" s="119"/>
      <c r="U1" s="119"/>
      <c r="V1" s="120" t="s">
        <v>235</v>
      </c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4" ht="16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119"/>
      <c r="Q2" s="119"/>
      <c r="R2" s="119"/>
      <c r="S2" s="119"/>
      <c r="T2" s="119"/>
      <c r="U2" s="119"/>
      <c r="V2" s="120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6" ht="16.5" customHeight="1">
      <c r="A3" s="120" t="s">
        <v>213</v>
      </c>
      <c r="C3" s="177"/>
      <c r="D3" s="177"/>
      <c r="E3" s="177"/>
      <c r="F3" s="121"/>
      <c r="G3" s="121"/>
      <c r="H3" s="121"/>
      <c r="I3" s="121"/>
      <c r="J3" s="121"/>
      <c r="K3" s="121"/>
      <c r="L3" s="121"/>
      <c r="M3" s="122"/>
      <c r="N3" s="121"/>
      <c r="O3" s="121" t="s">
        <v>268</v>
      </c>
      <c r="P3" s="121"/>
      <c r="Q3" s="121"/>
      <c r="R3" s="121"/>
      <c r="S3" s="121"/>
      <c r="T3" s="121"/>
      <c r="U3" s="121"/>
      <c r="V3" s="122"/>
      <c r="W3" s="121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35"/>
      <c r="AJ3" s="188" t="s">
        <v>0</v>
      </c>
    </row>
    <row r="4" spans="1:36" ht="16.5" customHeight="1">
      <c r="A4" s="124"/>
      <c r="B4" s="125" t="s">
        <v>238</v>
      </c>
      <c r="C4" s="189" t="s">
        <v>227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192" t="s">
        <v>311</v>
      </c>
      <c r="AE4" s="192" t="s">
        <v>222</v>
      </c>
      <c r="AF4" s="193" t="s">
        <v>190</v>
      </c>
      <c r="AG4" s="194"/>
      <c r="AH4" s="195"/>
      <c r="AI4" s="196" t="s">
        <v>269</v>
      </c>
      <c r="AJ4" s="124"/>
    </row>
    <row r="5" spans="1:36" ht="16.5" customHeight="1">
      <c r="A5" s="135"/>
      <c r="B5" s="136"/>
      <c r="C5" s="189" t="s">
        <v>4</v>
      </c>
      <c r="D5" s="190"/>
      <c r="E5" s="191"/>
      <c r="F5" s="189" t="s">
        <v>161</v>
      </c>
      <c r="G5" s="190"/>
      <c r="H5" s="191"/>
      <c r="I5" s="189" t="s">
        <v>162</v>
      </c>
      <c r="J5" s="190"/>
      <c r="K5" s="191"/>
      <c r="L5" s="189" t="s">
        <v>5</v>
      </c>
      <c r="M5" s="190"/>
      <c r="N5" s="191"/>
      <c r="O5" s="189" t="s">
        <v>6</v>
      </c>
      <c r="P5" s="190"/>
      <c r="Q5" s="191"/>
      <c r="R5" s="189" t="s">
        <v>163</v>
      </c>
      <c r="S5" s="190"/>
      <c r="T5" s="191"/>
      <c r="U5" s="189" t="s">
        <v>164</v>
      </c>
      <c r="V5" s="190"/>
      <c r="W5" s="191"/>
      <c r="X5" s="189" t="s">
        <v>165</v>
      </c>
      <c r="Y5" s="190"/>
      <c r="Z5" s="191"/>
      <c r="AA5" s="189" t="s">
        <v>166</v>
      </c>
      <c r="AB5" s="190"/>
      <c r="AC5" s="191"/>
      <c r="AD5" s="197"/>
      <c r="AE5" s="198"/>
      <c r="AF5" s="199"/>
      <c r="AG5" s="200"/>
      <c r="AH5" s="201"/>
      <c r="AI5" s="126"/>
      <c r="AJ5" s="135"/>
    </row>
    <row r="6" spans="1:36" ht="16.5" customHeight="1">
      <c r="A6" s="135"/>
      <c r="B6" s="148" t="s">
        <v>270</v>
      </c>
      <c r="C6" s="126"/>
      <c r="D6" s="126"/>
      <c r="E6" s="126"/>
      <c r="F6" s="126"/>
      <c r="G6" s="126"/>
      <c r="H6" s="126"/>
      <c r="I6" s="126"/>
      <c r="J6" s="126"/>
      <c r="K6" s="126"/>
      <c r="L6" s="149"/>
      <c r="M6" s="123"/>
      <c r="N6" s="149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97"/>
      <c r="AE6" s="198"/>
      <c r="AF6" s="126"/>
      <c r="AG6" s="126"/>
      <c r="AH6" s="126"/>
      <c r="AI6" s="202" t="s">
        <v>270</v>
      </c>
      <c r="AJ6" s="135"/>
    </row>
    <row r="7" spans="1:36" ht="16.5" customHeight="1">
      <c r="A7" s="122"/>
      <c r="B7" s="150" t="s">
        <v>271</v>
      </c>
      <c r="C7" s="151" t="s">
        <v>4</v>
      </c>
      <c r="D7" s="151" t="s">
        <v>2</v>
      </c>
      <c r="E7" s="151" t="s">
        <v>3</v>
      </c>
      <c r="F7" s="151" t="s">
        <v>4</v>
      </c>
      <c r="G7" s="151" t="s">
        <v>2</v>
      </c>
      <c r="H7" s="151" t="s">
        <v>3</v>
      </c>
      <c r="I7" s="151" t="s">
        <v>4</v>
      </c>
      <c r="J7" s="151" t="s">
        <v>2</v>
      </c>
      <c r="K7" s="151" t="s">
        <v>3</v>
      </c>
      <c r="L7" s="152" t="s">
        <v>4</v>
      </c>
      <c r="M7" s="138" t="s">
        <v>2</v>
      </c>
      <c r="N7" s="152" t="s">
        <v>3</v>
      </c>
      <c r="O7" s="151" t="s">
        <v>4</v>
      </c>
      <c r="P7" s="151" t="s">
        <v>2</v>
      </c>
      <c r="Q7" s="151" t="s">
        <v>3</v>
      </c>
      <c r="R7" s="151" t="s">
        <v>4</v>
      </c>
      <c r="S7" s="151" t="s">
        <v>2</v>
      </c>
      <c r="T7" s="151" t="s">
        <v>3</v>
      </c>
      <c r="U7" s="151" t="s">
        <v>4</v>
      </c>
      <c r="V7" s="151" t="s">
        <v>2</v>
      </c>
      <c r="W7" s="151" t="s">
        <v>3</v>
      </c>
      <c r="X7" s="151" t="s">
        <v>4</v>
      </c>
      <c r="Y7" s="151" t="s">
        <v>2</v>
      </c>
      <c r="Z7" s="151" t="s">
        <v>3</v>
      </c>
      <c r="AA7" s="151" t="s">
        <v>4</v>
      </c>
      <c r="AB7" s="151" t="s">
        <v>2</v>
      </c>
      <c r="AC7" s="151" t="s">
        <v>3</v>
      </c>
      <c r="AD7" s="203"/>
      <c r="AE7" s="204"/>
      <c r="AF7" s="151" t="s">
        <v>4</v>
      </c>
      <c r="AG7" s="151" t="s">
        <v>2</v>
      </c>
      <c r="AH7" s="151" t="s">
        <v>3</v>
      </c>
      <c r="AI7" s="205"/>
      <c r="AJ7" s="122"/>
    </row>
    <row r="8" spans="1:36" ht="16.5" customHeight="1">
      <c r="A8" s="135"/>
      <c r="B8" s="136"/>
      <c r="C8" s="126"/>
      <c r="D8" s="178"/>
      <c r="E8" s="178"/>
      <c r="F8" s="123"/>
      <c r="G8" s="178"/>
      <c r="H8" s="178"/>
      <c r="I8" s="123"/>
      <c r="J8" s="178"/>
      <c r="K8" s="178"/>
      <c r="L8" s="123"/>
      <c r="M8" s="178"/>
      <c r="N8" s="178"/>
      <c r="O8" s="123"/>
      <c r="P8" s="178"/>
      <c r="Q8" s="178"/>
      <c r="R8" s="123"/>
      <c r="S8" s="178"/>
      <c r="T8" s="178"/>
      <c r="U8" s="123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206"/>
      <c r="AJ8" s="207"/>
    </row>
    <row r="9" spans="1:36" ht="16.5" customHeight="1">
      <c r="A9" s="179"/>
      <c r="B9" s="180" t="s">
        <v>324</v>
      </c>
      <c r="C9" s="218">
        <v>4792</v>
      </c>
      <c r="D9" s="185">
        <v>2694</v>
      </c>
      <c r="E9" s="185">
        <v>2098</v>
      </c>
      <c r="F9" s="185">
        <v>221</v>
      </c>
      <c r="G9" s="185">
        <v>211</v>
      </c>
      <c r="H9" s="185">
        <v>10</v>
      </c>
      <c r="I9" s="185">
        <v>228</v>
      </c>
      <c r="J9" s="185">
        <v>206</v>
      </c>
      <c r="K9" s="185">
        <v>22</v>
      </c>
      <c r="L9" s="185">
        <v>3784</v>
      </c>
      <c r="M9" s="185">
        <v>2109</v>
      </c>
      <c r="N9" s="185">
        <v>1675</v>
      </c>
      <c r="O9" s="185">
        <v>0</v>
      </c>
      <c r="P9" s="185">
        <v>0</v>
      </c>
      <c r="Q9" s="185">
        <v>0</v>
      </c>
      <c r="R9" s="185">
        <v>232</v>
      </c>
      <c r="S9" s="185">
        <v>0</v>
      </c>
      <c r="T9" s="185">
        <v>232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5">
        <v>0</v>
      </c>
      <c r="AA9" s="185">
        <v>327</v>
      </c>
      <c r="AB9" s="185">
        <v>168</v>
      </c>
      <c r="AC9" s="185">
        <v>159</v>
      </c>
      <c r="AD9" s="185" t="s">
        <v>325</v>
      </c>
      <c r="AE9" s="185">
        <v>87</v>
      </c>
      <c r="AF9" s="185">
        <v>194</v>
      </c>
      <c r="AG9" s="185">
        <v>83</v>
      </c>
      <c r="AH9" s="185">
        <v>111</v>
      </c>
      <c r="AI9" s="50" t="s">
        <v>243</v>
      </c>
      <c r="AJ9" s="3"/>
    </row>
    <row r="10" spans="1:36" s="156" customFormat="1" ht="16.5" customHeight="1">
      <c r="A10" s="183"/>
      <c r="B10" s="184" t="s">
        <v>326</v>
      </c>
      <c r="C10" s="208">
        <f>C13+C32+C35+C40+C42+C45+C49+C54+C57+C60+C62</f>
        <v>4778</v>
      </c>
      <c r="D10" s="209">
        <f>D13+D32+D35+D40+D42+D45+D49+D54+D57+D60+D62</f>
        <v>2690</v>
      </c>
      <c r="E10" s="209">
        <f aca="true" t="shared" si="0" ref="E10:AH10">E13+E32+E35+E40+E42+E45+E49+E54+E57+E60+E62</f>
        <v>2088</v>
      </c>
      <c r="F10" s="209">
        <f t="shared" si="0"/>
        <v>217</v>
      </c>
      <c r="G10" s="209">
        <f t="shared" si="0"/>
        <v>209</v>
      </c>
      <c r="H10" s="209">
        <f t="shared" si="0"/>
        <v>8</v>
      </c>
      <c r="I10" s="209">
        <f t="shared" si="0"/>
        <v>223</v>
      </c>
      <c r="J10" s="209">
        <f t="shared" si="0"/>
        <v>205</v>
      </c>
      <c r="K10" s="209">
        <f t="shared" si="0"/>
        <v>18</v>
      </c>
      <c r="L10" s="209">
        <f t="shared" si="0"/>
        <v>3751</v>
      </c>
      <c r="M10" s="209">
        <f t="shared" si="0"/>
        <v>2077</v>
      </c>
      <c r="N10" s="209">
        <f t="shared" si="0"/>
        <v>1674</v>
      </c>
      <c r="O10" s="209">
        <f t="shared" si="0"/>
        <v>0</v>
      </c>
      <c r="P10" s="209">
        <f t="shared" si="0"/>
        <v>0</v>
      </c>
      <c r="Q10" s="209">
        <f t="shared" si="0"/>
        <v>0</v>
      </c>
      <c r="R10" s="209">
        <f t="shared" si="0"/>
        <v>233</v>
      </c>
      <c r="S10" s="209">
        <f t="shared" si="0"/>
        <v>0</v>
      </c>
      <c r="T10" s="209">
        <f t="shared" si="0"/>
        <v>233</v>
      </c>
      <c r="U10" s="209">
        <f t="shared" si="0"/>
        <v>0</v>
      </c>
      <c r="V10" s="209">
        <f t="shared" si="0"/>
        <v>0</v>
      </c>
      <c r="W10" s="209">
        <f t="shared" si="0"/>
        <v>0</v>
      </c>
      <c r="X10" s="209">
        <f t="shared" si="0"/>
        <v>3</v>
      </c>
      <c r="Y10" s="209">
        <f t="shared" si="0"/>
        <v>0</v>
      </c>
      <c r="Z10" s="209">
        <f t="shared" si="0"/>
        <v>3</v>
      </c>
      <c r="AA10" s="209">
        <f t="shared" si="0"/>
        <v>351</v>
      </c>
      <c r="AB10" s="209">
        <f t="shared" si="0"/>
        <v>199</v>
      </c>
      <c r="AC10" s="209">
        <f t="shared" si="0"/>
        <v>152</v>
      </c>
      <c r="AD10" s="209">
        <f>AD16+AD35+AD38+AD43+AD45+AD48+AD52+AD57+AD60+AD63+AD65</f>
        <v>0</v>
      </c>
      <c r="AE10" s="209">
        <f t="shared" si="0"/>
        <v>96</v>
      </c>
      <c r="AF10" s="209">
        <f t="shared" si="0"/>
        <v>293</v>
      </c>
      <c r="AG10" s="209">
        <f t="shared" si="0"/>
        <v>131</v>
      </c>
      <c r="AH10" s="209">
        <f t="shared" si="0"/>
        <v>162</v>
      </c>
      <c r="AI10" s="44" t="s">
        <v>290</v>
      </c>
      <c r="AJ10" s="45"/>
    </row>
    <row r="11" spans="1:36" ht="16.5" customHeight="1">
      <c r="A11" s="135"/>
      <c r="B11" s="136"/>
      <c r="C11" s="210">
        <f aca="true" t="shared" si="1" ref="C11:AH11">IF(C10=SUM(C67),"","no")</f>
      </c>
      <c r="D11" s="211">
        <f t="shared" si="1"/>
      </c>
      <c r="E11" s="211">
        <f t="shared" si="1"/>
      </c>
      <c r="F11" s="211">
        <f t="shared" si="1"/>
      </c>
      <c r="G11" s="211">
        <f t="shared" si="1"/>
      </c>
      <c r="H11" s="211">
        <f t="shared" si="1"/>
      </c>
      <c r="I11" s="211">
        <f t="shared" si="1"/>
      </c>
      <c r="J11" s="211">
        <f t="shared" si="1"/>
      </c>
      <c r="K11" s="211">
        <f t="shared" si="1"/>
      </c>
      <c r="L11" s="211">
        <f t="shared" si="1"/>
      </c>
      <c r="M11" s="211">
        <f t="shared" si="1"/>
      </c>
      <c r="N11" s="211">
        <f t="shared" si="1"/>
      </c>
      <c r="O11" s="211">
        <f t="shared" si="1"/>
      </c>
      <c r="P11" s="211">
        <f t="shared" si="1"/>
      </c>
      <c r="Q11" s="211">
        <f t="shared" si="1"/>
      </c>
      <c r="R11" s="211">
        <f t="shared" si="1"/>
      </c>
      <c r="S11" s="211">
        <f t="shared" si="1"/>
      </c>
      <c r="T11" s="211">
        <f t="shared" si="1"/>
      </c>
      <c r="U11" s="211">
        <f t="shared" si="1"/>
      </c>
      <c r="V11" s="211">
        <f t="shared" si="1"/>
      </c>
      <c r="W11" s="211">
        <f t="shared" si="1"/>
      </c>
      <c r="X11" s="211">
        <f t="shared" si="1"/>
      </c>
      <c r="Y11" s="211">
        <f t="shared" si="1"/>
      </c>
      <c r="Z11" s="211">
        <f t="shared" si="1"/>
      </c>
      <c r="AA11" s="211">
        <f t="shared" si="1"/>
      </c>
      <c r="AB11" s="211">
        <f t="shared" si="1"/>
      </c>
      <c r="AC11" s="211">
        <f t="shared" si="1"/>
      </c>
      <c r="AD11" s="211"/>
      <c r="AE11" s="211">
        <f t="shared" si="1"/>
      </c>
      <c r="AF11" s="211">
        <f t="shared" si="1"/>
      </c>
      <c r="AG11" s="211">
        <f t="shared" si="1"/>
      </c>
      <c r="AH11" s="211">
        <f t="shared" si="1"/>
      </c>
      <c r="AI11" s="51"/>
      <c r="AJ11" s="3"/>
    </row>
    <row r="12" spans="1:36" ht="16.5" customHeight="1">
      <c r="A12" s="135"/>
      <c r="B12" s="167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51"/>
      <c r="AJ12" s="3"/>
    </row>
    <row r="13" spans="1:36" s="172" customFormat="1" ht="16.5" customHeight="1">
      <c r="A13" s="52" t="s">
        <v>245</v>
      </c>
      <c r="B13" s="163"/>
      <c r="C13" s="208">
        <f aca="true" t="shared" si="2" ref="C13:C64">SUM(D13:E13)</f>
        <v>3695</v>
      </c>
      <c r="D13" s="209">
        <f>SUM(D15:D31)</f>
        <v>2068</v>
      </c>
      <c r="E13" s="209">
        <f>SUM(E15:E31)</f>
        <v>1627</v>
      </c>
      <c r="F13" s="209">
        <f aca="true" t="shared" si="3" ref="F13:F64">SUM(G13:H13)</f>
        <v>159</v>
      </c>
      <c r="G13" s="209">
        <f>SUM(G15:G31)</f>
        <v>151</v>
      </c>
      <c r="H13" s="209">
        <f>SUM(H15:H31)</f>
        <v>8</v>
      </c>
      <c r="I13" s="209">
        <f aca="true" t="shared" si="4" ref="I13:I64">SUM(J13:K13)</f>
        <v>165</v>
      </c>
      <c r="J13" s="209">
        <f>SUM(J15:J31)</f>
        <v>150</v>
      </c>
      <c r="K13" s="209">
        <f>SUM(K15:K31)</f>
        <v>15</v>
      </c>
      <c r="L13" s="209">
        <f aca="true" t="shared" si="5" ref="L13:L64">SUM(M13:N13)</f>
        <v>2929</v>
      </c>
      <c r="M13" s="209">
        <f>SUM(M15:M31)</f>
        <v>1614</v>
      </c>
      <c r="N13" s="209">
        <f>SUM(N15:N31)</f>
        <v>1315</v>
      </c>
      <c r="O13" s="209">
        <f aca="true" t="shared" si="6" ref="O13:O64">SUM(P13:Q13)</f>
        <v>0</v>
      </c>
      <c r="P13" s="209">
        <f>SUM(P15:P31)</f>
        <v>0</v>
      </c>
      <c r="Q13" s="209">
        <f>SUM(Q15:Q31)</f>
        <v>0</v>
      </c>
      <c r="R13" s="209">
        <f aca="true" t="shared" si="7" ref="R13:R64">SUM(S13:T13)</f>
        <v>172</v>
      </c>
      <c r="S13" s="209">
        <f>SUM(S15:S31)</f>
        <v>0</v>
      </c>
      <c r="T13" s="209">
        <f>SUM(T15:T31)</f>
        <v>172</v>
      </c>
      <c r="U13" s="209">
        <f aca="true" t="shared" si="8" ref="U13:U64">SUM(V13:W13)</f>
        <v>0</v>
      </c>
      <c r="V13" s="209">
        <f>SUM(V15:V31)</f>
        <v>0</v>
      </c>
      <c r="W13" s="209">
        <f>SUM(W15:W31)</f>
        <v>0</v>
      </c>
      <c r="X13" s="209">
        <f aca="true" t="shared" si="9" ref="X13:X64">SUM(Y13:Z13)</f>
        <v>1</v>
      </c>
      <c r="Y13" s="209">
        <f>SUM(Y15:Y31)</f>
        <v>0</v>
      </c>
      <c r="Z13" s="209">
        <f>SUM(Z15:Z31)</f>
        <v>1</v>
      </c>
      <c r="AA13" s="209">
        <f aca="true" t="shared" si="10" ref="AA13:AA64">SUM(AB13:AC13)</f>
        <v>269</v>
      </c>
      <c r="AB13" s="209">
        <f aca="true" t="shared" si="11" ref="AB13:AH13">SUM(AB15:AB31)</f>
        <v>153</v>
      </c>
      <c r="AC13" s="209">
        <f t="shared" si="11"/>
        <v>116</v>
      </c>
      <c r="AD13" s="209">
        <f>SUM(AD15:AD31)</f>
        <v>0</v>
      </c>
      <c r="AE13" s="209">
        <f t="shared" si="11"/>
        <v>71</v>
      </c>
      <c r="AF13" s="209">
        <f t="shared" si="11"/>
        <v>193</v>
      </c>
      <c r="AG13" s="209">
        <f t="shared" si="11"/>
        <v>92</v>
      </c>
      <c r="AH13" s="209">
        <f t="shared" si="11"/>
        <v>101</v>
      </c>
      <c r="AI13" s="54" t="s">
        <v>245</v>
      </c>
      <c r="AJ13" s="55"/>
    </row>
    <row r="14" spans="1:36" s="172" customFormat="1" ht="16.5" customHeight="1">
      <c r="A14" s="61"/>
      <c r="B14" s="166" t="s">
        <v>246</v>
      </c>
      <c r="C14" s="208">
        <f t="shared" si="2"/>
        <v>1698</v>
      </c>
      <c r="D14" s="209">
        <f>SUM(D15:D19)</f>
        <v>955</v>
      </c>
      <c r="E14" s="209">
        <f>SUM(E15:E19)</f>
        <v>743</v>
      </c>
      <c r="F14" s="209">
        <f t="shared" si="3"/>
        <v>63</v>
      </c>
      <c r="G14" s="209">
        <f>SUM(G15:G19)</f>
        <v>57</v>
      </c>
      <c r="H14" s="209">
        <f>SUM(H15:H19)</f>
        <v>6</v>
      </c>
      <c r="I14" s="209">
        <f t="shared" si="4"/>
        <v>67</v>
      </c>
      <c r="J14" s="209">
        <f>SUM(J15:J19)</f>
        <v>60</v>
      </c>
      <c r="K14" s="209">
        <f>SUM(K15:K19)</f>
        <v>7</v>
      </c>
      <c r="L14" s="209">
        <f t="shared" si="5"/>
        <v>1390</v>
      </c>
      <c r="M14" s="209">
        <f>SUM(M15:M19)</f>
        <v>771</v>
      </c>
      <c r="N14" s="209">
        <f>SUM(N15:N19)</f>
        <v>619</v>
      </c>
      <c r="O14" s="209">
        <f t="shared" si="6"/>
        <v>0</v>
      </c>
      <c r="P14" s="209">
        <f>SUM(P15:P19)</f>
        <v>0</v>
      </c>
      <c r="Q14" s="209">
        <f>SUM(Q15:Q19)</f>
        <v>0</v>
      </c>
      <c r="R14" s="209">
        <f t="shared" si="7"/>
        <v>71</v>
      </c>
      <c r="S14" s="209">
        <f>SUM(S15:S19)</f>
        <v>0</v>
      </c>
      <c r="T14" s="209">
        <f>SUM(T15:T19)</f>
        <v>71</v>
      </c>
      <c r="U14" s="209">
        <f t="shared" si="8"/>
        <v>0</v>
      </c>
      <c r="V14" s="209">
        <f>SUM(V15:V19)</f>
        <v>0</v>
      </c>
      <c r="W14" s="209">
        <f>SUM(W15:W19)</f>
        <v>0</v>
      </c>
      <c r="X14" s="209">
        <f t="shared" si="9"/>
        <v>0</v>
      </c>
      <c r="Y14" s="209">
        <f>SUM(Y15:Y19)</f>
        <v>0</v>
      </c>
      <c r="Z14" s="209">
        <f>SUM(Z15:Z19)</f>
        <v>0</v>
      </c>
      <c r="AA14" s="209">
        <f t="shared" si="10"/>
        <v>107</v>
      </c>
      <c r="AB14" s="209">
        <f aca="true" t="shared" si="12" ref="AB14:AH14">SUM(AB15:AB19)</f>
        <v>67</v>
      </c>
      <c r="AC14" s="209">
        <f t="shared" si="12"/>
        <v>40</v>
      </c>
      <c r="AD14" s="209">
        <f>SUM(AD15:AD19)</f>
        <v>0</v>
      </c>
      <c r="AE14" s="209">
        <f t="shared" si="12"/>
        <v>27</v>
      </c>
      <c r="AF14" s="209">
        <f t="shared" si="12"/>
        <v>34</v>
      </c>
      <c r="AG14" s="209">
        <f t="shared" si="12"/>
        <v>15</v>
      </c>
      <c r="AH14" s="209">
        <f t="shared" si="12"/>
        <v>19</v>
      </c>
      <c r="AI14" s="60" t="s">
        <v>246</v>
      </c>
      <c r="AJ14" s="61"/>
    </row>
    <row r="15" spans="1:36" ht="16.5" customHeight="1">
      <c r="A15" s="76"/>
      <c r="B15" s="169" t="s">
        <v>109</v>
      </c>
      <c r="C15" s="212">
        <f t="shared" si="2"/>
        <v>420</v>
      </c>
      <c r="D15" s="213">
        <f aca="true" t="shared" si="13" ref="D15:E30">G15+J15+M15+P15+S15+V15+Y15+AB15</f>
        <v>233</v>
      </c>
      <c r="E15" s="213">
        <f t="shared" si="13"/>
        <v>187</v>
      </c>
      <c r="F15" s="213">
        <f t="shared" si="3"/>
        <v>16</v>
      </c>
      <c r="G15" s="185">
        <v>15</v>
      </c>
      <c r="H15" s="185">
        <v>1</v>
      </c>
      <c r="I15" s="213">
        <f t="shared" si="4"/>
        <v>16</v>
      </c>
      <c r="J15" s="185">
        <v>13</v>
      </c>
      <c r="K15" s="185">
        <v>3</v>
      </c>
      <c r="L15" s="213">
        <f t="shared" si="5"/>
        <v>341</v>
      </c>
      <c r="M15" s="185">
        <v>183</v>
      </c>
      <c r="N15" s="185">
        <v>158</v>
      </c>
      <c r="O15" s="213">
        <f t="shared" si="6"/>
        <v>0</v>
      </c>
      <c r="P15" s="185">
        <v>0</v>
      </c>
      <c r="Q15" s="185">
        <v>0</v>
      </c>
      <c r="R15" s="213">
        <f t="shared" si="7"/>
        <v>17</v>
      </c>
      <c r="S15" s="185">
        <v>0</v>
      </c>
      <c r="T15" s="185">
        <v>17</v>
      </c>
      <c r="U15" s="213">
        <f t="shared" si="8"/>
        <v>0</v>
      </c>
      <c r="V15" s="185">
        <v>0</v>
      </c>
      <c r="W15" s="185">
        <v>0</v>
      </c>
      <c r="X15" s="213">
        <f t="shared" si="9"/>
        <v>0</v>
      </c>
      <c r="Y15" s="185">
        <v>0</v>
      </c>
      <c r="Z15" s="185">
        <v>0</v>
      </c>
      <c r="AA15" s="213">
        <f t="shared" si="10"/>
        <v>30</v>
      </c>
      <c r="AB15" s="185">
        <v>22</v>
      </c>
      <c r="AC15" s="185">
        <v>8</v>
      </c>
      <c r="AD15" s="185">
        <v>0</v>
      </c>
      <c r="AE15" s="185">
        <v>9</v>
      </c>
      <c r="AF15" s="185">
        <f aca="true" t="shared" si="14" ref="AF15:AF64">SUM(AG15:AH15)</f>
        <v>7</v>
      </c>
      <c r="AG15" s="185">
        <v>4</v>
      </c>
      <c r="AH15" s="185">
        <v>3</v>
      </c>
      <c r="AI15" s="33" t="s">
        <v>109</v>
      </c>
      <c r="AJ15" s="3"/>
    </row>
    <row r="16" spans="1:36" ht="16.5" customHeight="1">
      <c r="A16" s="76"/>
      <c r="B16" s="169" t="s">
        <v>110</v>
      </c>
      <c r="C16" s="212">
        <f t="shared" si="2"/>
        <v>313</v>
      </c>
      <c r="D16" s="213">
        <f t="shared" si="13"/>
        <v>180</v>
      </c>
      <c r="E16" s="213">
        <f t="shared" si="13"/>
        <v>133</v>
      </c>
      <c r="F16" s="213">
        <f t="shared" si="3"/>
        <v>10</v>
      </c>
      <c r="G16" s="185">
        <v>9</v>
      </c>
      <c r="H16" s="185">
        <v>1</v>
      </c>
      <c r="I16" s="213">
        <f t="shared" si="4"/>
        <v>11</v>
      </c>
      <c r="J16" s="185">
        <v>11</v>
      </c>
      <c r="K16" s="185">
        <v>0</v>
      </c>
      <c r="L16" s="213">
        <f t="shared" si="5"/>
        <v>260</v>
      </c>
      <c r="M16" s="185">
        <v>145</v>
      </c>
      <c r="N16" s="185">
        <v>115</v>
      </c>
      <c r="O16" s="213">
        <f t="shared" si="6"/>
        <v>0</v>
      </c>
      <c r="P16" s="185">
        <v>0</v>
      </c>
      <c r="Q16" s="185">
        <v>0</v>
      </c>
      <c r="R16" s="213">
        <f t="shared" si="7"/>
        <v>13</v>
      </c>
      <c r="S16" s="185">
        <v>0</v>
      </c>
      <c r="T16" s="185">
        <v>13</v>
      </c>
      <c r="U16" s="213">
        <f t="shared" si="8"/>
        <v>0</v>
      </c>
      <c r="V16" s="185">
        <v>0</v>
      </c>
      <c r="W16" s="185">
        <v>0</v>
      </c>
      <c r="X16" s="213">
        <f t="shared" si="9"/>
        <v>0</v>
      </c>
      <c r="Y16" s="185">
        <v>0</v>
      </c>
      <c r="Z16" s="185">
        <v>0</v>
      </c>
      <c r="AA16" s="213">
        <f t="shared" si="10"/>
        <v>19</v>
      </c>
      <c r="AB16" s="185">
        <v>15</v>
      </c>
      <c r="AC16" s="185">
        <v>4</v>
      </c>
      <c r="AD16" s="185">
        <v>0</v>
      </c>
      <c r="AE16" s="185">
        <v>4</v>
      </c>
      <c r="AF16" s="185">
        <f t="shared" si="14"/>
        <v>5</v>
      </c>
      <c r="AG16" s="185">
        <v>3</v>
      </c>
      <c r="AH16" s="185">
        <v>2</v>
      </c>
      <c r="AI16" s="33" t="s">
        <v>110</v>
      </c>
      <c r="AJ16" s="3"/>
    </row>
    <row r="17" spans="1:36" ht="16.5" customHeight="1">
      <c r="A17" s="76"/>
      <c r="B17" s="169" t="s">
        <v>111</v>
      </c>
      <c r="C17" s="212">
        <f t="shared" si="2"/>
        <v>180</v>
      </c>
      <c r="D17" s="213">
        <f t="shared" si="13"/>
        <v>98</v>
      </c>
      <c r="E17" s="213">
        <f t="shared" si="13"/>
        <v>82</v>
      </c>
      <c r="F17" s="213">
        <f t="shared" si="3"/>
        <v>6</v>
      </c>
      <c r="G17" s="185">
        <v>5</v>
      </c>
      <c r="H17" s="185">
        <v>1</v>
      </c>
      <c r="I17" s="213">
        <f t="shared" si="4"/>
        <v>6</v>
      </c>
      <c r="J17" s="185">
        <v>6</v>
      </c>
      <c r="K17" s="185">
        <v>0</v>
      </c>
      <c r="L17" s="213">
        <f t="shared" si="5"/>
        <v>150</v>
      </c>
      <c r="M17" s="185">
        <v>79</v>
      </c>
      <c r="N17" s="185">
        <v>71</v>
      </c>
      <c r="O17" s="213">
        <f t="shared" si="6"/>
        <v>0</v>
      </c>
      <c r="P17" s="185">
        <v>0</v>
      </c>
      <c r="Q17" s="185">
        <v>0</v>
      </c>
      <c r="R17" s="213">
        <f t="shared" si="7"/>
        <v>6</v>
      </c>
      <c r="S17" s="185">
        <v>0</v>
      </c>
      <c r="T17" s="185">
        <v>6</v>
      </c>
      <c r="U17" s="213">
        <f t="shared" si="8"/>
        <v>0</v>
      </c>
      <c r="V17" s="185">
        <v>0</v>
      </c>
      <c r="W17" s="185">
        <v>0</v>
      </c>
      <c r="X17" s="213">
        <f t="shared" si="9"/>
        <v>0</v>
      </c>
      <c r="Y17" s="185">
        <v>0</v>
      </c>
      <c r="Z17" s="185">
        <v>0</v>
      </c>
      <c r="AA17" s="213">
        <f t="shared" si="10"/>
        <v>12</v>
      </c>
      <c r="AB17" s="185">
        <v>8</v>
      </c>
      <c r="AC17" s="185">
        <v>4</v>
      </c>
      <c r="AD17" s="185">
        <v>0</v>
      </c>
      <c r="AE17" s="185">
        <v>3</v>
      </c>
      <c r="AF17" s="185">
        <f t="shared" si="14"/>
        <v>2</v>
      </c>
      <c r="AG17" s="185">
        <v>0</v>
      </c>
      <c r="AH17" s="185">
        <v>2</v>
      </c>
      <c r="AI17" s="33" t="s">
        <v>111</v>
      </c>
      <c r="AJ17" s="3"/>
    </row>
    <row r="18" spans="1:36" ht="16.5" customHeight="1">
      <c r="A18" s="76"/>
      <c r="B18" s="169" t="s">
        <v>112</v>
      </c>
      <c r="C18" s="212">
        <f t="shared" si="2"/>
        <v>381</v>
      </c>
      <c r="D18" s="213">
        <f t="shared" si="13"/>
        <v>217</v>
      </c>
      <c r="E18" s="213">
        <f t="shared" si="13"/>
        <v>164</v>
      </c>
      <c r="F18" s="213">
        <f t="shared" si="3"/>
        <v>14</v>
      </c>
      <c r="G18" s="185">
        <v>13</v>
      </c>
      <c r="H18" s="185">
        <v>1</v>
      </c>
      <c r="I18" s="213">
        <f t="shared" si="4"/>
        <v>17</v>
      </c>
      <c r="J18" s="185">
        <v>17</v>
      </c>
      <c r="K18" s="185">
        <v>0</v>
      </c>
      <c r="L18" s="213">
        <f t="shared" si="5"/>
        <v>310</v>
      </c>
      <c r="M18" s="185">
        <v>175</v>
      </c>
      <c r="N18" s="185">
        <v>135</v>
      </c>
      <c r="O18" s="213">
        <f t="shared" si="6"/>
        <v>0</v>
      </c>
      <c r="P18" s="185">
        <v>0</v>
      </c>
      <c r="Q18" s="185">
        <v>0</v>
      </c>
      <c r="R18" s="213">
        <f t="shared" si="7"/>
        <v>16</v>
      </c>
      <c r="S18" s="185">
        <v>0</v>
      </c>
      <c r="T18" s="185">
        <v>16</v>
      </c>
      <c r="U18" s="213">
        <f t="shared" si="8"/>
        <v>0</v>
      </c>
      <c r="V18" s="185">
        <v>0</v>
      </c>
      <c r="W18" s="185">
        <v>0</v>
      </c>
      <c r="X18" s="213">
        <f t="shared" si="9"/>
        <v>0</v>
      </c>
      <c r="Y18" s="185">
        <v>0</v>
      </c>
      <c r="Z18" s="185">
        <v>0</v>
      </c>
      <c r="AA18" s="213">
        <f t="shared" si="10"/>
        <v>24</v>
      </c>
      <c r="AB18" s="185">
        <v>12</v>
      </c>
      <c r="AC18" s="185">
        <v>12</v>
      </c>
      <c r="AD18" s="185">
        <v>0</v>
      </c>
      <c r="AE18" s="185">
        <v>3</v>
      </c>
      <c r="AF18" s="185">
        <f t="shared" si="14"/>
        <v>13</v>
      </c>
      <c r="AG18" s="185">
        <v>5</v>
      </c>
      <c r="AH18" s="185">
        <v>8</v>
      </c>
      <c r="AI18" s="33" t="s">
        <v>112</v>
      </c>
      <c r="AJ18" s="3"/>
    </row>
    <row r="19" spans="1:36" ht="16.5" customHeight="1">
      <c r="A19" s="76"/>
      <c r="B19" s="169" t="s">
        <v>113</v>
      </c>
      <c r="C19" s="212">
        <f t="shared" si="2"/>
        <v>404</v>
      </c>
      <c r="D19" s="213">
        <f t="shared" si="13"/>
        <v>227</v>
      </c>
      <c r="E19" s="213">
        <f t="shared" si="13"/>
        <v>177</v>
      </c>
      <c r="F19" s="213">
        <f t="shared" si="3"/>
        <v>17</v>
      </c>
      <c r="G19" s="185">
        <v>15</v>
      </c>
      <c r="H19" s="185">
        <v>2</v>
      </c>
      <c r="I19" s="213">
        <f t="shared" si="4"/>
        <v>17</v>
      </c>
      <c r="J19" s="185">
        <v>13</v>
      </c>
      <c r="K19" s="185">
        <v>4</v>
      </c>
      <c r="L19" s="213">
        <f t="shared" si="5"/>
        <v>329</v>
      </c>
      <c r="M19" s="185">
        <v>189</v>
      </c>
      <c r="N19" s="185">
        <v>140</v>
      </c>
      <c r="O19" s="213">
        <f t="shared" si="6"/>
        <v>0</v>
      </c>
      <c r="P19" s="185">
        <v>0</v>
      </c>
      <c r="Q19" s="185">
        <v>0</v>
      </c>
      <c r="R19" s="213">
        <f t="shared" si="7"/>
        <v>19</v>
      </c>
      <c r="S19" s="185">
        <v>0</v>
      </c>
      <c r="T19" s="185">
        <v>19</v>
      </c>
      <c r="U19" s="213">
        <f t="shared" si="8"/>
        <v>0</v>
      </c>
      <c r="V19" s="185">
        <v>0</v>
      </c>
      <c r="W19" s="185">
        <v>0</v>
      </c>
      <c r="X19" s="213">
        <f t="shared" si="9"/>
        <v>0</v>
      </c>
      <c r="Y19" s="185">
        <v>0</v>
      </c>
      <c r="Z19" s="185">
        <v>0</v>
      </c>
      <c r="AA19" s="213">
        <f t="shared" si="10"/>
        <v>22</v>
      </c>
      <c r="AB19" s="185">
        <v>10</v>
      </c>
      <c r="AC19" s="185">
        <v>12</v>
      </c>
      <c r="AD19" s="185">
        <v>0</v>
      </c>
      <c r="AE19" s="185">
        <v>8</v>
      </c>
      <c r="AF19" s="185">
        <f t="shared" si="14"/>
        <v>7</v>
      </c>
      <c r="AG19" s="185">
        <v>3</v>
      </c>
      <c r="AH19" s="185">
        <v>4</v>
      </c>
      <c r="AI19" s="33" t="s">
        <v>113</v>
      </c>
      <c r="AJ19" s="3"/>
    </row>
    <row r="20" spans="1:36" ht="16.5" customHeight="1">
      <c r="A20" s="76"/>
      <c r="B20" s="78" t="s">
        <v>114</v>
      </c>
      <c r="C20" s="212">
        <f t="shared" si="2"/>
        <v>407</v>
      </c>
      <c r="D20" s="213">
        <f t="shared" si="13"/>
        <v>235</v>
      </c>
      <c r="E20" s="213">
        <f t="shared" si="13"/>
        <v>172</v>
      </c>
      <c r="F20" s="213">
        <f t="shared" si="3"/>
        <v>24</v>
      </c>
      <c r="G20" s="185">
        <v>23</v>
      </c>
      <c r="H20" s="185">
        <v>1</v>
      </c>
      <c r="I20" s="213">
        <f t="shared" si="4"/>
        <v>24</v>
      </c>
      <c r="J20" s="185">
        <v>22</v>
      </c>
      <c r="K20" s="185">
        <v>2</v>
      </c>
      <c r="L20" s="213">
        <f t="shared" si="5"/>
        <v>303</v>
      </c>
      <c r="M20" s="185">
        <v>168</v>
      </c>
      <c r="N20" s="185">
        <v>135</v>
      </c>
      <c r="O20" s="213">
        <f t="shared" si="6"/>
        <v>0</v>
      </c>
      <c r="P20" s="185">
        <v>0</v>
      </c>
      <c r="Q20" s="185">
        <v>0</v>
      </c>
      <c r="R20" s="213">
        <f t="shared" si="7"/>
        <v>23</v>
      </c>
      <c r="S20" s="185">
        <v>0</v>
      </c>
      <c r="T20" s="185">
        <v>23</v>
      </c>
      <c r="U20" s="213">
        <f t="shared" si="8"/>
        <v>0</v>
      </c>
      <c r="V20" s="185">
        <v>0</v>
      </c>
      <c r="W20" s="185">
        <v>0</v>
      </c>
      <c r="X20" s="213">
        <f t="shared" si="9"/>
        <v>0</v>
      </c>
      <c r="Y20" s="185">
        <v>0</v>
      </c>
      <c r="Z20" s="185">
        <v>0</v>
      </c>
      <c r="AA20" s="213">
        <f t="shared" si="10"/>
        <v>33</v>
      </c>
      <c r="AB20" s="185">
        <v>22</v>
      </c>
      <c r="AC20" s="185">
        <v>11</v>
      </c>
      <c r="AD20" s="185">
        <v>0</v>
      </c>
      <c r="AE20" s="185">
        <v>10</v>
      </c>
      <c r="AF20" s="185">
        <f t="shared" si="14"/>
        <v>35</v>
      </c>
      <c r="AG20" s="185">
        <v>15</v>
      </c>
      <c r="AH20" s="185">
        <v>20</v>
      </c>
      <c r="AI20" s="65" t="s">
        <v>114</v>
      </c>
      <c r="AJ20" s="3"/>
    </row>
    <row r="21" spans="1:36" ht="16.5" customHeight="1">
      <c r="A21" s="76"/>
      <c r="B21" s="78" t="s">
        <v>220</v>
      </c>
      <c r="C21" s="212">
        <f t="shared" si="2"/>
        <v>122</v>
      </c>
      <c r="D21" s="213">
        <f t="shared" si="13"/>
        <v>59</v>
      </c>
      <c r="E21" s="213">
        <f t="shared" si="13"/>
        <v>63</v>
      </c>
      <c r="F21" s="213">
        <f t="shared" si="3"/>
        <v>4</v>
      </c>
      <c r="G21" s="185">
        <v>4</v>
      </c>
      <c r="H21" s="185">
        <v>0</v>
      </c>
      <c r="I21" s="213">
        <f t="shared" si="4"/>
        <v>5</v>
      </c>
      <c r="J21" s="185">
        <v>4</v>
      </c>
      <c r="K21" s="185">
        <v>1</v>
      </c>
      <c r="L21" s="213">
        <f t="shared" si="5"/>
        <v>102</v>
      </c>
      <c r="M21" s="185">
        <v>48</v>
      </c>
      <c r="N21" s="185">
        <v>54</v>
      </c>
      <c r="O21" s="213">
        <f t="shared" si="6"/>
        <v>0</v>
      </c>
      <c r="P21" s="185">
        <v>0</v>
      </c>
      <c r="Q21" s="185">
        <v>0</v>
      </c>
      <c r="R21" s="213">
        <f t="shared" si="7"/>
        <v>5</v>
      </c>
      <c r="S21" s="185">
        <v>0</v>
      </c>
      <c r="T21" s="185">
        <v>5</v>
      </c>
      <c r="U21" s="213">
        <f t="shared" si="8"/>
        <v>0</v>
      </c>
      <c r="V21" s="185">
        <v>0</v>
      </c>
      <c r="W21" s="185">
        <v>0</v>
      </c>
      <c r="X21" s="213">
        <f t="shared" si="9"/>
        <v>0</v>
      </c>
      <c r="Y21" s="185">
        <v>0</v>
      </c>
      <c r="Z21" s="185">
        <v>0</v>
      </c>
      <c r="AA21" s="213">
        <f t="shared" si="10"/>
        <v>6</v>
      </c>
      <c r="AB21" s="185">
        <v>3</v>
      </c>
      <c r="AC21" s="185">
        <v>3</v>
      </c>
      <c r="AD21" s="185">
        <v>0</v>
      </c>
      <c r="AE21" s="185">
        <v>4</v>
      </c>
      <c r="AF21" s="185">
        <f t="shared" si="14"/>
        <v>9</v>
      </c>
      <c r="AG21" s="185">
        <v>5</v>
      </c>
      <c r="AH21" s="185">
        <v>4</v>
      </c>
      <c r="AI21" s="65" t="s">
        <v>220</v>
      </c>
      <c r="AJ21" s="3"/>
    </row>
    <row r="22" spans="1:36" ht="16.5" customHeight="1">
      <c r="A22" s="76"/>
      <c r="B22" s="78" t="s">
        <v>115</v>
      </c>
      <c r="C22" s="212">
        <f t="shared" si="2"/>
        <v>159</v>
      </c>
      <c r="D22" s="213">
        <f t="shared" si="13"/>
        <v>94</v>
      </c>
      <c r="E22" s="213">
        <f t="shared" si="13"/>
        <v>65</v>
      </c>
      <c r="F22" s="213">
        <f t="shared" si="3"/>
        <v>10</v>
      </c>
      <c r="G22" s="185">
        <v>10</v>
      </c>
      <c r="H22" s="185">
        <v>0</v>
      </c>
      <c r="I22" s="213">
        <f t="shared" si="4"/>
        <v>10</v>
      </c>
      <c r="J22" s="185">
        <v>10</v>
      </c>
      <c r="K22" s="185">
        <v>0</v>
      </c>
      <c r="L22" s="213">
        <f t="shared" si="5"/>
        <v>115</v>
      </c>
      <c r="M22" s="185">
        <v>65</v>
      </c>
      <c r="N22" s="185">
        <v>50</v>
      </c>
      <c r="O22" s="213">
        <f t="shared" si="6"/>
        <v>0</v>
      </c>
      <c r="P22" s="185">
        <v>0</v>
      </c>
      <c r="Q22" s="185">
        <v>0</v>
      </c>
      <c r="R22" s="213">
        <f t="shared" si="7"/>
        <v>10</v>
      </c>
      <c r="S22" s="185">
        <v>0</v>
      </c>
      <c r="T22" s="185">
        <v>10</v>
      </c>
      <c r="U22" s="213">
        <f t="shared" si="8"/>
        <v>0</v>
      </c>
      <c r="V22" s="185">
        <v>0</v>
      </c>
      <c r="W22" s="185">
        <v>0</v>
      </c>
      <c r="X22" s="213">
        <f t="shared" si="9"/>
        <v>0</v>
      </c>
      <c r="Y22" s="185">
        <v>0</v>
      </c>
      <c r="Z22" s="185">
        <v>0</v>
      </c>
      <c r="AA22" s="213">
        <f t="shared" si="10"/>
        <v>14</v>
      </c>
      <c r="AB22" s="185">
        <v>9</v>
      </c>
      <c r="AC22" s="185">
        <v>5</v>
      </c>
      <c r="AD22" s="185">
        <v>0</v>
      </c>
      <c r="AE22" s="185">
        <v>0</v>
      </c>
      <c r="AF22" s="185">
        <f t="shared" si="14"/>
        <v>22</v>
      </c>
      <c r="AG22" s="185">
        <v>11</v>
      </c>
      <c r="AH22" s="185">
        <v>11</v>
      </c>
      <c r="AI22" s="65" t="s">
        <v>115</v>
      </c>
      <c r="AJ22" s="3"/>
    </row>
    <row r="23" spans="1:36" ht="16.5" customHeight="1">
      <c r="A23" s="76"/>
      <c r="B23" s="78" t="s">
        <v>116</v>
      </c>
      <c r="C23" s="212">
        <f t="shared" si="2"/>
        <v>102</v>
      </c>
      <c r="D23" s="213">
        <f t="shared" si="13"/>
        <v>55</v>
      </c>
      <c r="E23" s="213">
        <f t="shared" si="13"/>
        <v>47</v>
      </c>
      <c r="F23" s="213">
        <f t="shared" si="3"/>
        <v>6</v>
      </c>
      <c r="G23" s="185">
        <v>6</v>
      </c>
      <c r="H23" s="185">
        <v>0</v>
      </c>
      <c r="I23" s="213">
        <f t="shared" si="4"/>
        <v>6</v>
      </c>
      <c r="J23" s="185">
        <v>6</v>
      </c>
      <c r="K23" s="185">
        <v>0</v>
      </c>
      <c r="L23" s="213">
        <f t="shared" si="5"/>
        <v>77</v>
      </c>
      <c r="M23" s="185">
        <v>40</v>
      </c>
      <c r="N23" s="185">
        <v>37</v>
      </c>
      <c r="O23" s="213">
        <f t="shared" si="6"/>
        <v>0</v>
      </c>
      <c r="P23" s="185">
        <v>0</v>
      </c>
      <c r="Q23" s="185">
        <v>0</v>
      </c>
      <c r="R23" s="213">
        <f t="shared" si="7"/>
        <v>6</v>
      </c>
      <c r="S23" s="185">
        <v>0</v>
      </c>
      <c r="T23" s="185">
        <v>6</v>
      </c>
      <c r="U23" s="213">
        <f t="shared" si="8"/>
        <v>0</v>
      </c>
      <c r="V23" s="185">
        <v>0</v>
      </c>
      <c r="W23" s="185">
        <v>0</v>
      </c>
      <c r="X23" s="213">
        <f t="shared" si="9"/>
        <v>0</v>
      </c>
      <c r="Y23" s="185">
        <v>0</v>
      </c>
      <c r="Z23" s="185">
        <v>0</v>
      </c>
      <c r="AA23" s="213">
        <f t="shared" si="10"/>
        <v>7</v>
      </c>
      <c r="AB23" s="185">
        <v>3</v>
      </c>
      <c r="AC23" s="185">
        <v>4</v>
      </c>
      <c r="AD23" s="185">
        <v>0</v>
      </c>
      <c r="AE23" s="185">
        <v>1</v>
      </c>
      <c r="AF23" s="185">
        <f t="shared" si="14"/>
        <v>12</v>
      </c>
      <c r="AG23" s="185">
        <v>6</v>
      </c>
      <c r="AH23" s="185">
        <v>6</v>
      </c>
      <c r="AI23" s="65" t="s">
        <v>116</v>
      </c>
      <c r="AJ23" s="3"/>
    </row>
    <row r="24" spans="1:36" ht="16.5" customHeight="1">
      <c r="A24" s="76"/>
      <c r="B24" s="78" t="s">
        <v>117</v>
      </c>
      <c r="C24" s="212">
        <f t="shared" si="2"/>
        <v>159</v>
      </c>
      <c r="D24" s="213">
        <f t="shared" si="13"/>
        <v>88</v>
      </c>
      <c r="E24" s="213">
        <f t="shared" si="13"/>
        <v>71</v>
      </c>
      <c r="F24" s="213">
        <f t="shared" si="3"/>
        <v>5</v>
      </c>
      <c r="G24" s="185">
        <v>5</v>
      </c>
      <c r="H24" s="185">
        <v>0</v>
      </c>
      <c r="I24" s="213">
        <f t="shared" si="4"/>
        <v>5</v>
      </c>
      <c r="J24" s="185">
        <v>5</v>
      </c>
      <c r="K24" s="185">
        <v>0</v>
      </c>
      <c r="L24" s="213">
        <f t="shared" si="5"/>
        <v>132</v>
      </c>
      <c r="M24" s="185">
        <v>74</v>
      </c>
      <c r="N24" s="185">
        <v>58</v>
      </c>
      <c r="O24" s="213">
        <f t="shared" si="6"/>
        <v>0</v>
      </c>
      <c r="P24" s="185">
        <v>0</v>
      </c>
      <c r="Q24" s="185">
        <v>0</v>
      </c>
      <c r="R24" s="213">
        <f t="shared" si="7"/>
        <v>6</v>
      </c>
      <c r="S24" s="185">
        <v>0</v>
      </c>
      <c r="T24" s="185">
        <v>6</v>
      </c>
      <c r="U24" s="213">
        <f t="shared" si="8"/>
        <v>0</v>
      </c>
      <c r="V24" s="185">
        <v>0</v>
      </c>
      <c r="W24" s="185">
        <v>0</v>
      </c>
      <c r="X24" s="213">
        <f t="shared" si="9"/>
        <v>0</v>
      </c>
      <c r="Y24" s="185">
        <v>0</v>
      </c>
      <c r="Z24" s="185">
        <v>0</v>
      </c>
      <c r="AA24" s="213">
        <f t="shared" si="10"/>
        <v>11</v>
      </c>
      <c r="AB24" s="185">
        <v>4</v>
      </c>
      <c r="AC24" s="185">
        <v>7</v>
      </c>
      <c r="AD24" s="185">
        <v>0</v>
      </c>
      <c r="AE24" s="185">
        <v>5</v>
      </c>
      <c r="AF24" s="185">
        <f t="shared" si="14"/>
        <v>1</v>
      </c>
      <c r="AG24" s="185">
        <v>1</v>
      </c>
      <c r="AH24" s="185">
        <v>0</v>
      </c>
      <c r="AI24" s="65" t="s">
        <v>117</v>
      </c>
      <c r="AJ24" s="3"/>
    </row>
    <row r="25" spans="1:36" ht="16.5" customHeight="1">
      <c r="A25" s="76"/>
      <c r="B25" s="78" t="s">
        <v>118</v>
      </c>
      <c r="C25" s="212">
        <f t="shared" si="2"/>
        <v>70</v>
      </c>
      <c r="D25" s="213">
        <f t="shared" si="13"/>
        <v>44</v>
      </c>
      <c r="E25" s="213">
        <f t="shared" si="13"/>
        <v>26</v>
      </c>
      <c r="F25" s="213">
        <f t="shared" si="3"/>
        <v>4</v>
      </c>
      <c r="G25" s="185">
        <v>4</v>
      </c>
      <c r="H25" s="185">
        <v>0</v>
      </c>
      <c r="I25" s="213">
        <f t="shared" si="4"/>
        <v>4</v>
      </c>
      <c r="J25" s="185">
        <v>4</v>
      </c>
      <c r="K25" s="185">
        <v>0</v>
      </c>
      <c r="L25" s="213">
        <f t="shared" si="5"/>
        <v>55</v>
      </c>
      <c r="M25" s="185">
        <v>34</v>
      </c>
      <c r="N25" s="185">
        <v>21</v>
      </c>
      <c r="O25" s="213">
        <f t="shared" si="6"/>
        <v>0</v>
      </c>
      <c r="P25" s="185">
        <v>0</v>
      </c>
      <c r="Q25" s="185">
        <v>0</v>
      </c>
      <c r="R25" s="213">
        <f t="shared" si="7"/>
        <v>4</v>
      </c>
      <c r="S25" s="185">
        <v>0</v>
      </c>
      <c r="T25" s="185">
        <v>4</v>
      </c>
      <c r="U25" s="213">
        <f t="shared" si="8"/>
        <v>0</v>
      </c>
      <c r="V25" s="185">
        <v>0</v>
      </c>
      <c r="W25" s="185">
        <v>0</v>
      </c>
      <c r="X25" s="213">
        <f t="shared" si="9"/>
        <v>0</v>
      </c>
      <c r="Y25" s="185">
        <v>0</v>
      </c>
      <c r="Z25" s="185">
        <v>0</v>
      </c>
      <c r="AA25" s="213">
        <f t="shared" si="10"/>
        <v>3</v>
      </c>
      <c r="AB25" s="185">
        <v>2</v>
      </c>
      <c r="AC25" s="185">
        <v>1</v>
      </c>
      <c r="AD25" s="185">
        <v>0</v>
      </c>
      <c r="AE25" s="185">
        <v>1</v>
      </c>
      <c r="AF25" s="185">
        <f t="shared" si="14"/>
        <v>7</v>
      </c>
      <c r="AG25" s="185">
        <v>1</v>
      </c>
      <c r="AH25" s="185">
        <v>6</v>
      </c>
      <c r="AI25" s="65" t="s">
        <v>118</v>
      </c>
      <c r="AJ25" s="3"/>
    </row>
    <row r="26" spans="1:36" ht="16.5" customHeight="1">
      <c r="A26" s="76"/>
      <c r="B26" s="78" t="s">
        <v>119</v>
      </c>
      <c r="C26" s="212">
        <f t="shared" si="2"/>
        <v>115</v>
      </c>
      <c r="D26" s="213">
        <f t="shared" si="13"/>
        <v>53</v>
      </c>
      <c r="E26" s="213">
        <f t="shared" si="13"/>
        <v>62</v>
      </c>
      <c r="F26" s="213">
        <f t="shared" si="3"/>
        <v>4</v>
      </c>
      <c r="G26" s="185">
        <v>4</v>
      </c>
      <c r="H26" s="185">
        <v>0</v>
      </c>
      <c r="I26" s="213">
        <f t="shared" si="4"/>
        <v>4</v>
      </c>
      <c r="J26" s="185">
        <v>4</v>
      </c>
      <c r="K26" s="185">
        <v>0</v>
      </c>
      <c r="L26" s="213">
        <f t="shared" si="5"/>
        <v>96</v>
      </c>
      <c r="M26" s="185">
        <v>44</v>
      </c>
      <c r="N26" s="185">
        <v>52</v>
      </c>
      <c r="O26" s="213">
        <f t="shared" si="6"/>
        <v>0</v>
      </c>
      <c r="P26" s="185">
        <v>0</v>
      </c>
      <c r="Q26" s="185">
        <v>0</v>
      </c>
      <c r="R26" s="213">
        <f t="shared" si="7"/>
        <v>4</v>
      </c>
      <c r="S26" s="185">
        <v>0</v>
      </c>
      <c r="T26" s="185">
        <v>4</v>
      </c>
      <c r="U26" s="213">
        <f t="shared" si="8"/>
        <v>0</v>
      </c>
      <c r="V26" s="185">
        <v>0</v>
      </c>
      <c r="W26" s="185">
        <v>0</v>
      </c>
      <c r="X26" s="213">
        <f t="shared" si="9"/>
        <v>0</v>
      </c>
      <c r="Y26" s="185">
        <v>0</v>
      </c>
      <c r="Z26" s="185">
        <v>0</v>
      </c>
      <c r="AA26" s="213">
        <f t="shared" si="10"/>
        <v>7</v>
      </c>
      <c r="AB26" s="185">
        <v>1</v>
      </c>
      <c r="AC26" s="185">
        <v>6</v>
      </c>
      <c r="AD26" s="185">
        <v>0</v>
      </c>
      <c r="AE26" s="185">
        <v>4</v>
      </c>
      <c r="AF26" s="185">
        <f t="shared" si="14"/>
        <v>0</v>
      </c>
      <c r="AG26" s="185">
        <v>0</v>
      </c>
      <c r="AH26" s="185">
        <v>0</v>
      </c>
      <c r="AI26" s="65" t="s">
        <v>119</v>
      </c>
      <c r="AJ26" s="3"/>
    </row>
    <row r="27" spans="1:36" ht="16.5" customHeight="1">
      <c r="A27" s="76"/>
      <c r="B27" s="78" t="s">
        <v>120</v>
      </c>
      <c r="C27" s="212">
        <f t="shared" si="2"/>
        <v>91</v>
      </c>
      <c r="D27" s="213">
        <f t="shared" si="13"/>
        <v>50</v>
      </c>
      <c r="E27" s="213">
        <f t="shared" si="13"/>
        <v>41</v>
      </c>
      <c r="F27" s="213">
        <f t="shared" si="3"/>
        <v>4</v>
      </c>
      <c r="G27" s="185">
        <v>3</v>
      </c>
      <c r="H27" s="185">
        <v>1</v>
      </c>
      <c r="I27" s="213">
        <f t="shared" si="4"/>
        <v>4</v>
      </c>
      <c r="J27" s="185">
        <v>4</v>
      </c>
      <c r="K27" s="185">
        <v>0</v>
      </c>
      <c r="L27" s="213">
        <f t="shared" si="5"/>
        <v>74</v>
      </c>
      <c r="M27" s="185">
        <v>41</v>
      </c>
      <c r="N27" s="185">
        <v>33</v>
      </c>
      <c r="O27" s="213">
        <f t="shared" si="6"/>
        <v>0</v>
      </c>
      <c r="P27" s="185">
        <v>0</v>
      </c>
      <c r="Q27" s="185">
        <v>0</v>
      </c>
      <c r="R27" s="213">
        <f t="shared" si="7"/>
        <v>5</v>
      </c>
      <c r="S27" s="185">
        <v>0</v>
      </c>
      <c r="T27" s="185">
        <v>5</v>
      </c>
      <c r="U27" s="213">
        <f t="shared" si="8"/>
        <v>0</v>
      </c>
      <c r="V27" s="185">
        <v>0</v>
      </c>
      <c r="W27" s="185">
        <v>0</v>
      </c>
      <c r="X27" s="213">
        <f t="shared" si="9"/>
        <v>0</v>
      </c>
      <c r="Y27" s="185">
        <v>0</v>
      </c>
      <c r="Z27" s="185">
        <v>0</v>
      </c>
      <c r="AA27" s="213">
        <f t="shared" si="10"/>
        <v>4</v>
      </c>
      <c r="AB27" s="185">
        <v>2</v>
      </c>
      <c r="AC27" s="185">
        <v>2</v>
      </c>
      <c r="AD27" s="185">
        <v>0</v>
      </c>
      <c r="AE27" s="185">
        <v>1</v>
      </c>
      <c r="AF27" s="185">
        <f t="shared" si="14"/>
        <v>0</v>
      </c>
      <c r="AG27" s="185">
        <v>0</v>
      </c>
      <c r="AH27" s="185">
        <v>0</v>
      </c>
      <c r="AI27" s="65" t="s">
        <v>120</v>
      </c>
      <c r="AJ27" s="3"/>
    </row>
    <row r="28" spans="1:36" ht="16.5" customHeight="1">
      <c r="A28" s="76"/>
      <c r="B28" s="64" t="s">
        <v>153</v>
      </c>
      <c r="C28" s="212">
        <f t="shared" si="2"/>
        <v>203</v>
      </c>
      <c r="D28" s="213">
        <f t="shared" si="13"/>
        <v>116</v>
      </c>
      <c r="E28" s="213">
        <f t="shared" si="13"/>
        <v>87</v>
      </c>
      <c r="F28" s="213">
        <f t="shared" si="3"/>
        <v>10</v>
      </c>
      <c r="G28" s="185">
        <v>10</v>
      </c>
      <c r="H28" s="185">
        <v>0</v>
      </c>
      <c r="I28" s="213">
        <f t="shared" si="4"/>
        <v>10</v>
      </c>
      <c r="J28" s="185">
        <v>8</v>
      </c>
      <c r="K28" s="185">
        <v>2</v>
      </c>
      <c r="L28" s="213">
        <f t="shared" si="5"/>
        <v>145</v>
      </c>
      <c r="M28" s="185">
        <v>82</v>
      </c>
      <c r="N28" s="185">
        <v>63</v>
      </c>
      <c r="O28" s="213">
        <f t="shared" si="6"/>
        <v>0</v>
      </c>
      <c r="P28" s="185">
        <v>0</v>
      </c>
      <c r="Q28" s="185">
        <v>0</v>
      </c>
      <c r="R28" s="213">
        <f t="shared" si="7"/>
        <v>12</v>
      </c>
      <c r="S28" s="185">
        <v>0</v>
      </c>
      <c r="T28" s="185">
        <v>12</v>
      </c>
      <c r="U28" s="213">
        <f t="shared" si="8"/>
        <v>0</v>
      </c>
      <c r="V28" s="185">
        <v>0</v>
      </c>
      <c r="W28" s="185">
        <v>0</v>
      </c>
      <c r="X28" s="213">
        <f t="shared" si="9"/>
        <v>0</v>
      </c>
      <c r="Y28" s="185">
        <v>0</v>
      </c>
      <c r="Z28" s="185">
        <v>0</v>
      </c>
      <c r="AA28" s="213">
        <f t="shared" si="10"/>
        <v>26</v>
      </c>
      <c r="AB28" s="185">
        <v>16</v>
      </c>
      <c r="AC28" s="185">
        <v>10</v>
      </c>
      <c r="AD28" s="185">
        <v>0</v>
      </c>
      <c r="AE28" s="185">
        <v>5</v>
      </c>
      <c r="AF28" s="185">
        <f t="shared" si="14"/>
        <v>22</v>
      </c>
      <c r="AG28" s="185">
        <v>13</v>
      </c>
      <c r="AH28" s="185">
        <v>9</v>
      </c>
      <c r="AI28" s="65" t="s">
        <v>174</v>
      </c>
      <c r="AJ28" s="3"/>
    </row>
    <row r="29" spans="1:36" ht="16.5" customHeight="1">
      <c r="A29" s="76"/>
      <c r="B29" s="64" t="s">
        <v>154</v>
      </c>
      <c r="C29" s="212">
        <f t="shared" si="2"/>
        <v>192</v>
      </c>
      <c r="D29" s="213">
        <f t="shared" si="13"/>
        <v>116</v>
      </c>
      <c r="E29" s="213">
        <f t="shared" si="13"/>
        <v>76</v>
      </c>
      <c r="F29" s="213">
        <f t="shared" si="3"/>
        <v>10</v>
      </c>
      <c r="G29" s="185">
        <v>10</v>
      </c>
      <c r="H29" s="185">
        <v>0</v>
      </c>
      <c r="I29" s="213">
        <f t="shared" si="4"/>
        <v>10</v>
      </c>
      <c r="J29" s="185">
        <v>9</v>
      </c>
      <c r="K29" s="185">
        <v>1</v>
      </c>
      <c r="L29" s="213">
        <f t="shared" si="5"/>
        <v>139</v>
      </c>
      <c r="M29" s="185">
        <v>83</v>
      </c>
      <c r="N29" s="185">
        <v>56</v>
      </c>
      <c r="O29" s="213">
        <f t="shared" si="6"/>
        <v>0</v>
      </c>
      <c r="P29" s="185">
        <v>0</v>
      </c>
      <c r="Q29" s="185">
        <v>0</v>
      </c>
      <c r="R29" s="213">
        <f t="shared" si="7"/>
        <v>10</v>
      </c>
      <c r="S29" s="185">
        <v>0</v>
      </c>
      <c r="T29" s="185">
        <v>10</v>
      </c>
      <c r="U29" s="213">
        <f t="shared" si="8"/>
        <v>0</v>
      </c>
      <c r="V29" s="185">
        <v>0</v>
      </c>
      <c r="W29" s="185">
        <v>0</v>
      </c>
      <c r="X29" s="213">
        <f t="shared" si="9"/>
        <v>1</v>
      </c>
      <c r="Y29" s="185">
        <v>0</v>
      </c>
      <c r="Z29" s="185">
        <v>1</v>
      </c>
      <c r="AA29" s="213">
        <f t="shared" si="10"/>
        <v>22</v>
      </c>
      <c r="AB29" s="185">
        <v>14</v>
      </c>
      <c r="AC29" s="185">
        <v>8</v>
      </c>
      <c r="AD29" s="185">
        <v>0</v>
      </c>
      <c r="AE29" s="185">
        <v>5</v>
      </c>
      <c r="AF29" s="185">
        <f t="shared" si="14"/>
        <v>29</v>
      </c>
      <c r="AG29" s="185">
        <v>13</v>
      </c>
      <c r="AH29" s="185">
        <v>16</v>
      </c>
      <c r="AI29" s="65" t="s">
        <v>175</v>
      </c>
      <c r="AJ29" s="3"/>
    </row>
    <row r="30" spans="1:36" ht="16.5" customHeight="1">
      <c r="A30" s="76"/>
      <c r="B30" s="64" t="s">
        <v>155</v>
      </c>
      <c r="C30" s="212">
        <f t="shared" si="2"/>
        <v>93</v>
      </c>
      <c r="D30" s="213">
        <f t="shared" si="13"/>
        <v>44</v>
      </c>
      <c r="E30" s="213">
        <f t="shared" si="13"/>
        <v>49</v>
      </c>
      <c r="F30" s="213">
        <f t="shared" si="3"/>
        <v>4</v>
      </c>
      <c r="G30" s="185">
        <v>4</v>
      </c>
      <c r="H30" s="185">
        <v>0</v>
      </c>
      <c r="I30" s="213">
        <f t="shared" si="4"/>
        <v>4</v>
      </c>
      <c r="J30" s="185">
        <v>2</v>
      </c>
      <c r="K30" s="185">
        <v>2</v>
      </c>
      <c r="L30" s="213">
        <f t="shared" si="5"/>
        <v>75</v>
      </c>
      <c r="M30" s="185">
        <v>37</v>
      </c>
      <c r="N30" s="185">
        <v>38</v>
      </c>
      <c r="O30" s="213">
        <f t="shared" si="6"/>
        <v>0</v>
      </c>
      <c r="P30" s="185">
        <v>0</v>
      </c>
      <c r="Q30" s="185">
        <v>0</v>
      </c>
      <c r="R30" s="213">
        <f t="shared" si="7"/>
        <v>4</v>
      </c>
      <c r="S30" s="185">
        <v>0</v>
      </c>
      <c r="T30" s="185">
        <v>4</v>
      </c>
      <c r="U30" s="213">
        <f t="shared" si="8"/>
        <v>0</v>
      </c>
      <c r="V30" s="185">
        <v>0</v>
      </c>
      <c r="W30" s="185">
        <v>0</v>
      </c>
      <c r="X30" s="213">
        <f t="shared" si="9"/>
        <v>0</v>
      </c>
      <c r="Y30" s="185">
        <v>0</v>
      </c>
      <c r="Z30" s="185">
        <v>0</v>
      </c>
      <c r="AA30" s="213">
        <f t="shared" si="10"/>
        <v>6</v>
      </c>
      <c r="AB30" s="185">
        <v>1</v>
      </c>
      <c r="AC30" s="185">
        <v>5</v>
      </c>
      <c r="AD30" s="185">
        <v>0</v>
      </c>
      <c r="AE30" s="185">
        <v>1</v>
      </c>
      <c r="AF30" s="185">
        <f t="shared" si="14"/>
        <v>3</v>
      </c>
      <c r="AG30" s="185">
        <v>1</v>
      </c>
      <c r="AH30" s="185">
        <v>2</v>
      </c>
      <c r="AI30" s="65" t="s">
        <v>176</v>
      </c>
      <c r="AJ30" s="3"/>
    </row>
    <row r="31" spans="1:36" ht="16.5" customHeight="1">
      <c r="A31" s="76"/>
      <c r="B31" s="64" t="s">
        <v>230</v>
      </c>
      <c r="C31" s="212">
        <f>SUM(D31:E31)</f>
        <v>284</v>
      </c>
      <c r="D31" s="213">
        <f>G31+J31+M31+P31+S31+V31+Y31+AB31</f>
        <v>159</v>
      </c>
      <c r="E31" s="213">
        <f>H31+K31+N31+Q31+T31+W31+Z31+AC31</f>
        <v>125</v>
      </c>
      <c r="F31" s="213">
        <f>SUM(G31:H31)</f>
        <v>11</v>
      </c>
      <c r="G31" s="185">
        <v>11</v>
      </c>
      <c r="H31" s="185">
        <v>0</v>
      </c>
      <c r="I31" s="213">
        <f t="shared" si="4"/>
        <v>12</v>
      </c>
      <c r="J31" s="185">
        <v>12</v>
      </c>
      <c r="K31" s="185">
        <v>0</v>
      </c>
      <c r="L31" s="213">
        <f t="shared" si="5"/>
        <v>226</v>
      </c>
      <c r="M31" s="185">
        <v>127</v>
      </c>
      <c r="N31" s="185">
        <v>99</v>
      </c>
      <c r="O31" s="213">
        <f t="shared" si="6"/>
        <v>0</v>
      </c>
      <c r="P31" s="185">
        <v>0</v>
      </c>
      <c r="Q31" s="185">
        <v>0</v>
      </c>
      <c r="R31" s="213">
        <f t="shared" si="7"/>
        <v>12</v>
      </c>
      <c r="S31" s="185">
        <v>0</v>
      </c>
      <c r="T31" s="185">
        <v>12</v>
      </c>
      <c r="U31" s="213">
        <f t="shared" si="8"/>
        <v>0</v>
      </c>
      <c r="V31" s="185">
        <v>0</v>
      </c>
      <c r="W31" s="185">
        <v>0</v>
      </c>
      <c r="X31" s="213">
        <f t="shared" si="9"/>
        <v>0</v>
      </c>
      <c r="Y31" s="185">
        <v>0</v>
      </c>
      <c r="Z31" s="185">
        <v>0</v>
      </c>
      <c r="AA31" s="213">
        <f t="shared" si="10"/>
        <v>23</v>
      </c>
      <c r="AB31" s="185">
        <v>9</v>
      </c>
      <c r="AC31" s="185">
        <v>14</v>
      </c>
      <c r="AD31" s="185">
        <v>0</v>
      </c>
      <c r="AE31" s="185">
        <v>7</v>
      </c>
      <c r="AF31" s="185">
        <f t="shared" si="14"/>
        <v>19</v>
      </c>
      <c r="AG31" s="185">
        <v>11</v>
      </c>
      <c r="AH31" s="185">
        <v>8</v>
      </c>
      <c r="AI31" s="65" t="s">
        <v>230</v>
      </c>
      <c r="AJ31" s="3"/>
    </row>
    <row r="32" spans="1:36" s="172" customFormat="1" ht="16.5" customHeight="1">
      <c r="A32" s="66" t="s">
        <v>247</v>
      </c>
      <c r="B32" s="67"/>
      <c r="C32" s="208">
        <f t="shared" si="2"/>
        <v>55</v>
      </c>
      <c r="D32" s="209">
        <f>SUM(D33:D34)</f>
        <v>33</v>
      </c>
      <c r="E32" s="209">
        <f>SUM(E33:E34)</f>
        <v>22</v>
      </c>
      <c r="F32" s="209">
        <f t="shared" si="3"/>
        <v>4</v>
      </c>
      <c r="G32" s="209">
        <f>G33+G34</f>
        <v>4</v>
      </c>
      <c r="H32" s="209">
        <f>H33+H34</f>
        <v>0</v>
      </c>
      <c r="I32" s="209">
        <f t="shared" si="4"/>
        <v>4</v>
      </c>
      <c r="J32" s="209">
        <f>J33+J34</f>
        <v>3</v>
      </c>
      <c r="K32" s="209">
        <f>K33+K34</f>
        <v>1</v>
      </c>
      <c r="L32" s="209">
        <f t="shared" si="5"/>
        <v>37</v>
      </c>
      <c r="M32" s="209">
        <f>M33+M34</f>
        <v>23</v>
      </c>
      <c r="N32" s="209">
        <f>N33+N34</f>
        <v>14</v>
      </c>
      <c r="O32" s="209">
        <f t="shared" si="6"/>
        <v>0</v>
      </c>
      <c r="P32" s="209">
        <f>P33+P34</f>
        <v>0</v>
      </c>
      <c r="Q32" s="209">
        <f>Q33+Q34</f>
        <v>0</v>
      </c>
      <c r="R32" s="209">
        <f t="shared" si="7"/>
        <v>4</v>
      </c>
      <c r="S32" s="209">
        <f>S33+S34</f>
        <v>0</v>
      </c>
      <c r="T32" s="209">
        <f>T33+T34</f>
        <v>4</v>
      </c>
      <c r="U32" s="209">
        <f t="shared" si="8"/>
        <v>0</v>
      </c>
      <c r="V32" s="209">
        <f>V33+V34</f>
        <v>0</v>
      </c>
      <c r="W32" s="209">
        <f>W33+W34</f>
        <v>0</v>
      </c>
      <c r="X32" s="209">
        <f t="shared" si="9"/>
        <v>0</v>
      </c>
      <c r="Y32" s="209">
        <f>SUM(Y33:Y34)</f>
        <v>0</v>
      </c>
      <c r="Z32" s="209">
        <f>SUM(Z33:Z34)</f>
        <v>0</v>
      </c>
      <c r="AA32" s="209">
        <f t="shared" si="10"/>
        <v>6</v>
      </c>
      <c r="AB32" s="209">
        <f>SUM(AB33:AB34)</f>
        <v>3</v>
      </c>
      <c r="AC32" s="209">
        <f>SUM(AC33:AC34)</f>
        <v>3</v>
      </c>
      <c r="AD32" s="209">
        <f>AD33+AD34</f>
        <v>0</v>
      </c>
      <c r="AE32" s="209">
        <f>SUM(AE33:AE34)</f>
        <v>0</v>
      </c>
      <c r="AF32" s="215">
        <f t="shared" si="14"/>
        <v>5</v>
      </c>
      <c r="AG32" s="209">
        <f>SUM(AG33:AG34)</f>
        <v>3</v>
      </c>
      <c r="AH32" s="209">
        <f>SUM(AH33:AH34)</f>
        <v>2</v>
      </c>
      <c r="AI32" s="69" t="s">
        <v>247</v>
      </c>
      <c r="AJ32" s="216"/>
    </row>
    <row r="33" spans="1:36" ht="16.5" customHeight="1">
      <c r="A33" s="76"/>
      <c r="B33" s="78" t="s">
        <v>121</v>
      </c>
      <c r="C33" s="212">
        <f t="shared" si="2"/>
        <v>44</v>
      </c>
      <c r="D33" s="213">
        <f>G33+J33+M33+P33+S33+V33+Y33+AB33</f>
        <v>24</v>
      </c>
      <c r="E33" s="213">
        <f>H33+K33+N33+Q33+T33+W33+Z33+AC33</f>
        <v>20</v>
      </c>
      <c r="F33" s="213">
        <f t="shared" si="3"/>
        <v>3</v>
      </c>
      <c r="G33" s="185">
        <v>3</v>
      </c>
      <c r="H33" s="185">
        <v>0</v>
      </c>
      <c r="I33" s="213">
        <f t="shared" si="4"/>
        <v>3</v>
      </c>
      <c r="J33" s="185">
        <v>2</v>
      </c>
      <c r="K33" s="185">
        <v>1</v>
      </c>
      <c r="L33" s="213">
        <f t="shared" si="5"/>
        <v>31</v>
      </c>
      <c r="M33" s="185">
        <v>17</v>
      </c>
      <c r="N33" s="185">
        <v>14</v>
      </c>
      <c r="O33" s="213">
        <f t="shared" si="6"/>
        <v>0</v>
      </c>
      <c r="P33" s="185">
        <v>0</v>
      </c>
      <c r="Q33" s="185">
        <v>0</v>
      </c>
      <c r="R33" s="213">
        <f t="shared" si="7"/>
        <v>3</v>
      </c>
      <c r="S33" s="185">
        <v>0</v>
      </c>
      <c r="T33" s="185">
        <v>3</v>
      </c>
      <c r="U33" s="213">
        <f t="shared" si="8"/>
        <v>0</v>
      </c>
      <c r="V33" s="185">
        <v>0</v>
      </c>
      <c r="W33" s="185">
        <v>0</v>
      </c>
      <c r="X33" s="213">
        <f t="shared" si="9"/>
        <v>0</v>
      </c>
      <c r="Y33" s="185">
        <v>0</v>
      </c>
      <c r="Z33" s="185">
        <v>0</v>
      </c>
      <c r="AA33" s="213">
        <f t="shared" si="10"/>
        <v>4</v>
      </c>
      <c r="AB33" s="185">
        <v>2</v>
      </c>
      <c r="AC33" s="185">
        <v>2</v>
      </c>
      <c r="AD33" s="185">
        <v>0</v>
      </c>
      <c r="AE33" s="185">
        <v>0</v>
      </c>
      <c r="AF33" s="185">
        <f t="shared" si="14"/>
        <v>3</v>
      </c>
      <c r="AG33" s="185">
        <v>2</v>
      </c>
      <c r="AH33" s="185">
        <v>1</v>
      </c>
      <c r="AI33" s="65" t="s">
        <v>121</v>
      </c>
      <c r="AJ33" s="3"/>
    </row>
    <row r="34" spans="1:36" ht="16.5" customHeight="1">
      <c r="A34" s="76"/>
      <c r="B34" s="78" t="s">
        <v>122</v>
      </c>
      <c r="C34" s="212">
        <f t="shared" si="2"/>
        <v>11</v>
      </c>
      <c r="D34" s="213">
        <f>G34+J34+M34+P34+S34+V34+Y34+AB34</f>
        <v>9</v>
      </c>
      <c r="E34" s="213">
        <f>H34+K34+N34+Q34+T34+W34+Z34+AC34</f>
        <v>2</v>
      </c>
      <c r="F34" s="213">
        <f t="shared" si="3"/>
        <v>1</v>
      </c>
      <c r="G34" s="185">
        <v>1</v>
      </c>
      <c r="H34" s="185">
        <v>0</v>
      </c>
      <c r="I34" s="213">
        <f t="shared" si="4"/>
        <v>1</v>
      </c>
      <c r="J34" s="185">
        <v>1</v>
      </c>
      <c r="K34" s="185">
        <v>0</v>
      </c>
      <c r="L34" s="213">
        <f t="shared" si="5"/>
        <v>6</v>
      </c>
      <c r="M34" s="185">
        <v>6</v>
      </c>
      <c r="N34" s="185">
        <v>0</v>
      </c>
      <c r="O34" s="213">
        <f t="shared" si="6"/>
        <v>0</v>
      </c>
      <c r="P34" s="185">
        <v>0</v>
      </c>
      <c r="Q34" s="185">
        <v>0</v>
      </c>
      <c r="R34" s="213">
        <f t="shared" si="7"/>
        <v>1</v>
      </c>
      <c r="S34" s="185">
        <v>0</v>
      </c>
      <c r="T34" s="185">
        <v>1</v>
      </c>
      <c r="U34" s="213">
        <f t="shared" si="8"/>
        <v>0</v>
      </c>
      <c r="V34" s="185">
        <v>0</v>
      </c>
      <c r="W34" s="185">
        <v>0</v>
      </c>
      <c r="X34" s="213">
        <f t="shared" si="9"/>
        <v>0</v>
      </c>
      <c r="Y34" s="185">
        <v>0</v>
      </c>
      <c r="Z34" s="185">
        <v>0</v>
      </c>
      <c r="AA34" s="213">
        <f t="shared" si="10"/>
        <v>2</v>
      </c>
      <c r="AB34" s="185">
        <v>1</v>
      </c>
      <c r="AC34" s="185">
        <v>1</v>
      </c>
      <c r="AD34" s="185">
        <v>0</v>
      </c>
      <c r="AE34" s="185">
        <v>0</v>
      </c>
      <c r="AF34" s="185">
        <f t="shared" si="14"/>
        <v>2</v>
      </c>
      <c r="AG34" s="185">
        <v>1</v>
      </c>
      <c r="AH34" s="185">
        <v>1</v>
      </c>
      <c r="AI34" s="65" t="s">
        <v>122</v>
      </c>
      <c r="AJ34" s="3"/>
    </row>
    <row r="35" spans="1:36" s="172" customFormat="1" ht="16.5" customHeight="1">
      <c r="A35" s="71" t="s">
        <v>248</v>
      </c>
      <c r="B35" s="72"/>
      <c r="C35" s="208">
        <f t="shared" si="2"/>
        <v>188</v>
      </c>
      <c r="D35" s="209">
        <f>SUM(D36:D39)</f>
        <v>111</v>
      </c>
      <c r="E35" s="209">
        <f>SUM(E36:E39)</f>
        <v>77</v>
      </c>
      <c r="F35" s="209">
        <f t="shared" si="3"/>
        <v>9</v>
      </c>
      <c r="G35" s="209">
        <f>SUM(G36:G39)</f>
        <v>9</v>
      </c>
      <c r="H35" s="209">
        <f>SUM(H36:H39)</f>
        <v>0</v>
      </c>
      <c r="I35" s="209">
        <f t="shared" si="4"/>
        <v>9</v>
      </c>
      <c r="J35" s="209">
        <f>SUM(J36:J39)</f>
        <v>9</v>
      </c>
      <c r="K35" s="209">
        <f>SUM(K36:K39)</f>
        <v>0</v>
      </c>
      <c r="L35" s="209">
        <f t="shared" si="5"/>
        <v>141</v>
      </c>
      <c r="M35" s="209">
        <f>SUM(M36:M39)</f>
        <v>81</v>
      </c>
      <c r="N35" s="209">
        <f>SUM(N36:N39)</f>
        <v>60</v>
      </c>
      <c r="O35" s="209">
        <f t="shared" si="6"/>
        <v>0</v>
      </c>
      <c r="P35" s="209">
        <f>SUM(P36:P39)</f>
        <v>0</v>
      </c>
      <c r="Q35" s="209">
        <f>SUM(Q36:Q39)</f>
        <v>0</v>
      </c>
      <c r="R35" s="209">
        <f t="shared" si="7"/>
        <v>10</v>
      </c>
      <c r="S35" s="209">
        <f>SUM(S36:S39)</f>
        <v>0</v>
      </c>
      <c r="T35" s="209">
        <f>SUM(T36:T39)</f>
        <v>10</v>
      </c>
      <c r="U35" s="209">
        <f t="shared" si="8"/>
        <v>0</v>
      </c>
      <c r="V35" s="209">
        <f>SUM(V36:V39)</f>
        <v>0</v>
      </c>
      <c r="W35" s="209">
        <f>SUM(W36:W39)</f>
        <v>0</v>
      </c>
      <c r="X35" s="209">
        <f t="shared" si="9"/>
        <v>0</v>
      </c>
      <c r="Y35" s="209">
        <f>SUM(Y36:Y39)</f>
        <v>0</v>
      </c>
      <c r="Z35" s="209">
        <f>SUM(Z36:Z39)</f>
        <v>0</v>
      </c>
      <c r="AA35" s="209">
        <f t="shared" si="10"/>
        <v>19</v>
      </c>
      <c r="AB35" s="209">
        <f>SUM(AB36:AB39)</f>
        <v>12</v>
      </c>
      <c r="AC35" s="209">
        <f>SUM(AC36:AC39)</f>
        <v>7</v>
      </c>
      <c r="AD35" s="209">
        <f>SUM(AD36:AD39)</f>
        <v>0</v>
      </c>
      <c r="AE35" s="209">
        <f>SUM(AE36:AE39)</f>
        <v>6</v>
      </c>
      <c r="AF35" s="215">
        <f t="shared" si="14"/>
        <v>17</v>
      </c>
      <c r="AG35" s="209">
        <f>SUM(AG36:AG39)</f>
        <v>10</v>
      </c>
      <c r="AH35" s="209">
        <f>SUM(AH36:AH39)</f>
        <v>7</v>
      </c>
      <c r="AI35" s="69" t="s">
        <v>248</v>
      </c>
      <c r="AJ35" s="216"/>
    </row>
    <row r="36" spans="1:36" ht="16.5" customHeight="1">
      <c r="A36" s="76"/>
      <c r="B36" s="78" t="s">
        <v>140</v>
      </c>
      <c r="C36" s="212">
        <f t="shared" si="2"/>
        <v>52</v>
      </c>
      <c r="D36" s="213">
        <f aca="true" t="shared" si="15" ref="D36:E39">G36+J36+M36+P36+S36+V36+Y36+AB36</f>
        <v>32</v>
      </c>
      <c r="E36" s="213">
        <f t="shared" si="15"/>
        <v>20</v>
      </c>
      <c r="F36" s="213">
        <f t="shared" si="3"/>
        <v>2</v>
      </c>
      <c r="G36" s="185">
        <v>2</v>
      </c>
      <c r="H36" s="185">
        <v>0</v>
      </c>
      <c r="I36" s="213">
        <f t="shared" si="4"/>
        <v>2</v>
      </c>
      <c r="J36" s="185">
        <v>2</v>
      </c>
      <c r="K36" s="185">
        <v>0</v>
      </c>
      <c r="L36" s="213">
        <f t="shared" si="5"/>
        <v>40</v>
      </c>
      <c r="M36" s="185">
        <v>24</v>
      </c>
      <c r="N36" s="185">
        <v>16</v>
      </c>
      <c r="O36" s="213">
        <f t="shared" si="6"/>
        <v>0</v>
      </c>
      <c r="P36" s="185">
        <v>0</v>
      </c>
      <c r="Q36" s="185">
        <v>0</v>
      </c>
      <c r="R36" s="213">
        <f t="shared" si="7"/>
        <v>2</v>
      </c>
      <c r="S36" s="185">
        <v>0</v>
      </c>
      <c r="T36" s="185">
        <v>2</v>
      </c>
      <c r="U36" s="213">
        <f t="shared" si="8"/>
        <v>0</v>
      </c>
      <c r="V36" s="185">
        <v>0</v>
      </c>
      <c r="W36" s="185">
        <v>0</v>
      </c>
      <c r="X36" s="213">
        <f t="shared" si="9"/>
        <v>0</v>
      </c>
      <c r="Y36" s="185">
        <v>0</v>
      </c>
      <c r="Z36" s="185">
        <v>0</v>
      </c>
      <c r="AA36" s="213">
        <f t="shared" si="10"/>
        <v>6</v>
      </c>
      <c r="AB36" s="185">
        <v>4</v>
      </c>
      <c r="AC36" s="185">
        <v>2</v>
      </c>
      <c r="AD36" s="185">
        <v>0</v>
      </c>
      <c r="AE36" s="185">
        <v>2</v>
      </c>
      <c r="AF36" s="185">
        <f t="shared" si="14"/>
        <v>1</v>
      </c>
      <c r="AG36" s="185">
        <v>1</v>
      </c>
      <c r="AH36" s="185">
        <v>0</v>
      </c>
      <c r="AI36" s="65" t="s">
        <v>139</v>
      </c>
      <c r="AJ36" s="3"/>
    </row>
    <row r="37" spans="1:36" ht="16.5" customHeight="1">
      <c r="A37" s="76"/>
      <c r="B37" s="78" t="s">
        <v>142</v>
      </c>
      <c r="C37" s="212">
        <f t="shared" si="2"/>
        <v>33</v>
      </c>
      <c r="D37" s="213">
        <f t="shared" si="15"/>
        <v>19</v>
      </c>
      <c r="E37" s="213">
        <f t="shared" si="15"/>
        <v>14</v>
      </c>
      <c r="F37" s="213">
        <f t="shared" si="3"/>
        <v>2</v>
      </c>
      <c r="G37" s="185">
        <v>2</v>
      </c>
      <c r="H37" s="185">
        <v>0</v>
      </c>
      <c r="I37" s="213">
        <f t="shared" si="4"/>
        <v>2</v>
      </c>
      <c r="J37" s="185">
        <v>2</v>
      </c>
      <c r="K37" s="185">
        <v>0</v>
      </c>
      <c r="L37" s="213">
        <f t="shared" si="5"/>
        <v>25</v>
      </c>
      <c r="M37" s="185">
        <v>13</v>
      </c>
      <c r="N37" s="185">
        <v>12</v>
      </c>
      <c r="O37" s="213">
        <f t="shared" si="6"/>
        <v>0</v>
      </c>
      <c r="P37" s="185">
        <v>0</v>
      </c>
      <c r="Q37" s="185">
        <v>0</v>
      </c>
      <c r="R37" s="213">
        <f t="shared" si="7"/>
        <v>2</v>
      </c>
      <c r="S37" s="185">
        <v>0</v>
      </c>
      <c r="T37" s="185">
        <v>2</v>
      </c>
      <c r="U37" s="213">
        <f t="shared" si="8"/>
        <v>0</v>
      </c>
      <c r="V37" s="185">
        <v>0</v>
      </c>
      <c r="W37" s="185">
        <v>0</v>
      </c>
      <c r="X37" s="213">
        <f t="shared" si="9"/>
        <v>0</v>
      </c>
      <c r="Y37" s="185">
        <v>0</v>
      </c>
      <c r="Z37" s="185">
        <v>0</v>
      </c>
      <c r="AA37" s="213">
        <f t="shared" si="10"/>
        <v>2</v>
      </c>
      <c r="AB37" s="185">
        <v>2</v>
      </c>
      <c r="AC37" s="185">
        <v>0</v>
      </c>
      <c r="AD37" s="185">
        <v>0</v>
      </c>
      <c r="AE37" s="185">
        <v>1</v>
      </c>
      <c r="AF37" s="185">
        <f t="shared" si="14"/>
        <v>8</v>
      </c>
      <c r="AG37" s="185">
        <v>4</v>
      </c>
      <c r="AH37" s="185">
        <v>4</v>
      </c>
      <c r="AI37" s="65" t="s">
        <v>141</v>
      </c>
      <c r="AJ37" s="3"/>
    </row>
    <row r="38" spans="1:36" ht="16.5" customHeight="1">
      <c r="A38" s="76"/>
      <c r="B38" s="78" t="s">
        <v>144</v>
      </c>
      <c r="C38" s="212">
        <f t="shared" si="2"/>
        <v>74</v>
      </c>
      <c r="D38" s="213">
        <f t="shared" si="15"/>
        <v>43</v>
      </c>
      <c r="E38" s="213">
        <f t="shared" si="15"/>
        <v>31</v>
      </c>
      <c r="F38" s="213">
        <f t="shared" si="3"/>
        <v>3</v>
      </c>
      <c r="G38" s="185">
        <v>3</v>
      </c>
      <c r="H38" s="185">
        <v>0</v>
      </c>
      <c r="I38" s="213">
        <f t="shared" si="4"/>
        <v>3</v>
      </c>
      <c r="J38" s="185">
        <v>3</v>
      </c>
      <c r="K38" s="185">
        <v>0</v>
      </c>
      <c r="L38" s="213">
        <f t="shared" si="5"/>
        <v>56</v>
      </c>
      <c r="M38" s="185">
        <v>33</v>
      </c>
      <c r="N38" s="185">
        <v>23</v>
      </c>
      <c r="O38" s="213">
        <f t="shared" si="6"/>
        <v>0</v>
      </c>
      <c r="P38" s="185">
        <v>0</v>
      </c>
      <c r="Q38" s="185">
        <v>0</v>
      </c>
      <c r="R38" s="213">
        <f t="shared" si="7"/>
        <v>4</v>
      </c>
      <c r="S38" s="185">
        <v>0</v>
      </c>
      <c r="T38" s="185">
        <v>4</v>
      </c>
      <c r="U38" s="213">
        <f t="shared" si="8"/>
        <v>0</v>
      </c>
      <c r="V38" s="185">
        <v>0</v>
      </c>
      <c r="W38" s="185">
        <v>0</v>
      </c>
      <c r="X38" s="213">
        <f t="shared" si="9"/>
        <v>0</v>
      </c>
      <c r="Y38" s="185">
        <v>0</v>
      </c>
      <c r="Z38" s="185">
        <v>0</v>
      </c>
      <c r="AA38" s="213">
        <f t="shared" si="10"/>
        <v>8</v>
      </c>
      <c r="AB38" s="185">
        <v>4</v>
      </c>
      <c r="AC38" s="185">
        <v>4</v>
      </c>
      <c r="AD38" s="185">
        <v>0</v>
      </c>
      <c r="AE38" s="185">
        <v>3</v>
      </c>
      <c r="AF38" s="185">
        <f t="shared" si="14"/>
        <v>2</v>
      </c>
      <c r="AG38" s="185">
        <v>0</v>
      </c>
      <c r="AH38" s="185">
        <v>2</v>
      </c>
      <c r="AI38" s="65" t="s">
        <v>143</v>
      </c>
      <c r="AJ38" s="3"/>
    </row>
    <row r="39" spans="1:36" ht="16.5" customHeight="1">
      <c r="A39" s="76"/>
      <c r="B39" s="78" t="s">
        <v>146</v>
      </c>
      <c r="C39" s="212">
        <f t="shared" si="2"/>
        <v>29</v>
      </c>
      <c r="D39" s="213">
        <f t="shared" si="15"/>
        <v>17</v>
      </c>
      <c r="E39" s="213">
        <f t="shared" si="15"/>
        <v>12</v>
      </c>
      <c r="F39" s="213">
        <f t="shared" si="3"/>
        <v>2</v>
      </c>
      <c r="G39" s="185">
        <v>2</v>
      </c>
      <c r="H39" s="185">
        <v>0</v>
      </c>
      <c r="I39" s="213">
        <f t="shared" si="4"/>
        <v>2</v>
      </c>
      <c r="J39" s="185">
        <v>2</v>
      </c>
      <c r="K39" s="185">
        <v>0</v>
      </c>
      <c r="L39" s="213">
        <f t="shared" si="5"/>
        <v>20</v>
      </c>
      <c r="M39" s="185">
        <v>11</v>
      </c>
      <c r="N39" s="185">
        <v>9</v>
      </c>
      <c r="O39" s="213">
        <f t="shared" si="6"/>
        <v>0</v>
      </c>
      <c r="P39" s="185">
        <v>0</v>
      </c>
      <c r="Q39" s="185">
        <v>0</v>
      </c>
      <c r="R39" s="213">
        <f t="shared" si="7"/>
        <v>2</v>
      </c>
      <c r="S39" s="185">
        <v>0</v>
      </c>
      <c r="T39" s="185">
        <v>2</v>
      </c>
      <c r="U39" s="213">
        <f t="shared" si="8"/>
        <v>0</v>
      </c>
      <c r="V39" s="185">
        <v>0</v>
      </c>
      <c r="W39" s="185">
        <v>0</v>
      </c>
      <c r="X39" s="213">
        <f t="shared" si="9"/>
        <v>0</v>
      </c>
      <c r="Y39" s="185">
        <v>0</v>
      </c>
      <c r="Z39" s="185">
        <v>0</v>
      </c>
      <c r="AA39" s="213">
        <f t="shared" si="10"/>
        <v>3</v>
      </c>
      <c r="AB39" s="185">
        <v>2</v>
      </c>
      <c r="AC39" s="185">
        <v>1</v>
      </c>
      <c r="AD39" s="185">
        <v>0</v>
      </c>
      <c r="AE39" s="185">
        <v>0</v>
      </c>
      <c r="AF39" s="185">
        <f t="shared" si="14"/>
        <v>6</v>
      </c>
      <c r="AG39" s="185">
        <v>5</v>
      </c>
      <c r="AH39" s="185">
        <v>1</v>
      </c>
      <c r="AI39" s="65" t="s">
        <v>145</v>
      </c>
      <c r="AJ39" s="3"/>
    </row>
    <row r="40" spans="1:36" s="172" customFormat="1" ht="16.5" customHeight="1">
      <c r="A40" s="71" t="s">
        <v>249</v>
      </c>
      <c r="B40" s="72"/>
      <c r="C40" s="208">
        <f t="shared" si="2"/>
        <v>50</v>
      </c>
      <c r="D40" s="209">
        <f>D41</f>
        <v>35</v>
      </c>
      <c r="E40" s="209">
        <f>E41</f>
        <v>15</v>
      </c>
      <c r="F40" s="209">
        <f t="shared" si="3"/>
        <v>4</v>
      </c>
      <c r="G40" s="209">
        <f>G41</f>
        <v>4</v>
      </c>
      <c r="H40" s="209">
        <f>H41</f>
        <v>0</v>
      </c>
      <c r="I40" s="209">
        <f t="shared" si="4"/>
        <v>4</v>
      </c>
      <c r="J40" s="209">
        <f>J41</f>
        <v>4</v>
      </c>
      <c r="K40" s="209">
        <f>K41</f>
        <v>0</v>
      </c>
      <c r="L40" s="209">
        <f t="shared" si="5"/>
        <v>36</v>
      </c>
      <c r="M40" s="209">
        <f>M41</f>
        <v>25</v>
      </c>
      <c r="N40" s="209">
        <f>N41</f>
        <v>11</v>
      </c>
      <c r="O40" s="209">
        <f t="shared" si="6"/>
        <v>0</v>
      </c>
      <c r="P40" s="209">
        <f>P41</f>
        <v>0</v>
      </c>
      <c r="Q40" s="209">
        <f>Q41</f>
        <v>0</v>
      </c>
      <c r="R40" s="209">
        <f t="shared" si="7"/>
        <v>4</v>
      </c>
      <c r="S40" s="209">
        <f>S41</f>
        <v>0</v>
      </c>
      <c r="T40" s="209">
        <f>T41</f>
        <v>4</v>
      </c>
      <c r="U40" s="209">
        <f t="shared" si="8"/>
        <v>0</v>
      </c>
      <c r="V40" s="209">
        <f>V41</f>
        <v>0</v>
      </c>
      <c r="W40" s="209">
        <f>W41</f>
        <v>0</v>
      </c>
      <c r="X40" s="209">
        <f t="shared" si="9"/>
        <v>0</v>
      </c>
      <c r="Y40" s="209">
        <f>SUM(Y41)</f>
        <v>0</v>
      </c>
      <c r="Z40" s="209">
        <f>SUM(Z41)</f>
        <v>0</v>
      </c>
      <c r="AA40" s="209">
        <f t="shared" si="10"/>
        <v>2</v>
      </c>
      <c r="AB40" s="209">
        <f>SUM(AB41)</f>
        <v>2</v>
      </c>
      <c r="AC40" s="209">
        <f>SUM(AC41)</f>
        <v>0</v>
      </c>
      <c r="AD40" s="209">
        <f>AD41</f>
        <v>0</v>
      </c>
      <c r="AE40" s="209">
        <f>SUM(AE41)</f>
        <v>0</v>
      </c>
      <c r="AF40" s="215">
        <f t="shared" si="14"/>
        <v>9</v>
      </c>
      <c r="AG40" s="209">
        <f>SUM(AG41)</f>
        <v>4</v>
      </c>
      <c r="AH40" s="209">
        <f>SUM(AH41)</f>
        <v>5</v>
      </c>
      <c r="AI40" s="73" t="s">
        <v>123</v>
      </c>
      <c r="AJ40" s="217"/>
    </row>
    <row r="41" spans="1:36" ht="16.5" customHeight="1">
      <c r="A41" s="76"/>
      <c r="B41" s="78" t="s">
        <v>124</v>
      </c>
      <c r="C41" s="212">
        <f t="shared" si="2"/>
        <v>50</v>
      </c>
      <c r="D41" s="213">
        <f>G41+J41+M41+P41+S41+V41+Y41+AB41</f>
        <v>35</v>
      </c>
      <c r="E41" s="213">
        <f>H41+K41+N41+Q41+T41+W41+Z41+AC41</f>
        <v>15</v>
      </c>
      <c r="F41" s="213">
        <f t="shared" si="3"/>
        <v>4</v>
      </c>
      <c r="G41" s="185">
        <v>4</v>
      </c>
      <c r="H41" s="185">
        <v>0</v>
      </c>
      <c r="I41" s="213">
        <f t="shared" si="4"/>
        <v>4</v>
      </c>
      <c r="J41" s="185">
        <v>4</v>
      </c>
      <c r="K41" s="185">
        <v>0</v>
      </c>
      <c r="L41" s="213">
        <f t="shared" si="5"/>
        <v>36</v>
      </c>
      <c r="M41" s="185">
        <v>25</v>
      </c>
      <c r="N41" s="185">
        <v>11</v>
      </c>
      <c r="O41" s="213">
        <f t="shared" si="6"/>
        <v>0</v>
      </c>
      <c r="P41" s="185">
        <v>0</v>
      </c>
      <c r="Q41" s="185">
        <v>0</v>
      </c>
      <c r="R41" s="213">
        <f t="shared" si="7"/>
        <v>4</v>
      </c>
      <c r="S41" s="185">
        <v>0</v>
      </c>
      <c r="T41" s="185">
        <v>4</v>
      </c>
      <c r="U41" s="213">
        <f t="shared" si="8"/>
        <v>0</v>
      </c>
      <c r="V41" s="185">
        <v>0</v>
      </c>
      <c r="W41" s="185">
        <v>0</v>
      </c>
      <c r="X41" s="213">
        <f t="shared" si="9"/>
        <v>0</v>
      </c>
      <c r="Y41" s="185">
        <v>0</v>
      </c>
      <c r="Z41" s="185">
        <v>0</v>
      </c>
      <c r="AA41" s="213">
        <f t="shared" si="10"/>
        <v>2</v>
      </c>
      <c r="AB41" s="185">
        <v>2</v>
      </c>
      <c r="AC41" s="185">
        <v>0</v>
      </c>
      <c r="AD41" s="185">
        <v>0</v>
      </c>
      <c r="AE41" s="185">
        <v>0</v>
      </c>
      <c r="AF41" s="185">
        <f t="shared" si="14"/>
        <v>9</v>
      </c>
      <c r="AG41" s="185">
        <v>4</v>
      </c>
      <c r="AH41" s="185">
        <v>5</v>
      </c>
      <c r="AI41" s="65" t="s">
        <v>124</v>
      </c>
      <c r="AJ41" s="3"/>
    </row>
    <row r="42" spans="1:36" s="172" customFormat="1" ht="16.5" customHeight="1">
      <c r="A42" s="71" t="s">
        <v>250</v>
      </c>
      <c r="B42" s="72"/>
      <c r="C42" s="208">
        <f t="shared" si="2"/>
        <v>115</v>
      </c>
      <c r="D42" s="209">
        <f>SUM(D43:D44)</f>
        <v>62</v>
      </c>
      <c r="E42" s="209">
        <f>SUM(E43:E44)</f>
        <v>53</v>
      </c>
      <c r="F42" s="209">
        <f t="shared" si="3"/>
        <v>6</v>
      </c>
      <c r="G42" s="209">
        <f>G43+G44</f>
        <v>6</v>
      </c>
      <c r="H42" s="209">
        <f>H43+H44</f>
        <v>0</v>
      </c>
      <c r="I42" s="209">
        <f t="shared" si="4"/>
        <v>6</v>
      </c>
      <c r="J42" s="209">
        <f>J43+J44</f>
        <v>6</v>
      </c>
      <c r="K42" s="209">
        <f>K43+K44</f>
        <v>0</v>
      </c>
      <c r="L42" s="209">
        <f t="shared" si="5"/>
        <v>90</v>
      </c>
      <c r="M42" s="209">
        <f>M43+M44</f>
        <v>48</v>
      </c>
      <c r="N42" s="209">
        <f>N43+N44</f>
        <v>42</v>
      </c>
      <c r="O42" s="209">
        <f t="shared" si="6"/>
        <v>0</v>
      </c>
      <c r="P42" s="209">
        <f>P43+P44</f>
        <v>0</v>
      </c>
      <c r="Q42" s="209">
        <f>Q43+Q44</f>
        <v>0</v>
      </c>
      <c r="R42" s="209">
        <f t="shared" si="7"/>
        <v>6</v>
      </c>
      <c r="S42" s="209">
        <f>S43+S44</f>
        <v>0</v>
      </c>
      <c r="T42" s="209">
        <f>T43+T44</f>
        <v>6</v>
      </c>
      <c r="U42" s="209">
        <f t="shared" si="8"/>
        <v>0</v>
      </c>
      <c r="V42" s="209">
        <f>V43+V44</f>
        <v>0</v>
      </c>
      <c r="W42" s="209">
        <f>W43+W44</f>
        <v>0</v>
      </c>
      <c r="X42" s="209">
        <f t="shared" si="9"/>
        <v>0</v>
      </c>
      <c r="Y42" s="209">
        <f>SUM(Y43:Y44)</f>
        <v>0</v>
      </c>
      <c r="Z42" s="209">
        <f>SUM(Z43:Z44)</f>
        <v>0</v>
      </c>
      <c r="AA42" s="209">
        <f t="shared" si="10"/>
        <v>7</v>
      </c>
      <c r="AB42" s="209">
        <f>SUM(AB43:AB44)</f>
        <v>2</v>
      </c>
      <c r="AC42" s="209">
        <f>SUM(AC43:AC44)</f>
        <v>5</v>
      </c>
      <c r="AD42" s="209">
        <f>AD43+AD44</f>
        <v>0</v>
      </c>
      <c r="AE42" s="209">
        <f>SUM(AE43:AE44)</f>
        <v>2</v>
      </c>
      <c r="AF42" s="215">
        <f t="shared" si="14"/>
        <v>9</v>
      </c>
      <c r="AG42" s="209">
        <f>SUM(AG43:AG44)</f>
        <v>1</v>
      </c>
      <c r="AH42" s="209">
        <f>SUM(AH43:AH44)</f>
        <v>8</v>
      </c>
      <c r="AI42" s="69" t="s">
        <v>250</v>
      </c>
      <c r="AJ42" s="216"/>
    </row>
    <row r="43" spans="1:36" ht="16.5" customHeight="1">
      <c r="A43" s="76"/>
      <c r="B43" s="78" t="s">
        <v>125</v>
      </c>
      <c r="C43" s="212">
        <f t="shared" si="2"/>
        <v>79</v>
      </c>
      <c r="D43" s="213">
        <f>G43+J43+M43+P43+S43+V43+Y43+AB43</f>
        <v>42</v>
      </c>
      <c r="E43" s="213">
        <f>H43+K43+N43+Q43+T43+W43+Z43+AC43</f>
        <v>37</v>
      </c>
      <c r="F43" s="213">
        <f t="shared" si="3"/>
        <v>4</v>
      </c>
      <c r="G43" s="185">
        <v>4</v>
      </c>
      <c r="H43" s="185">
        <v>0</v>
      </c>
      <c r="I43" s="213">
        <f t="shared" si="4"/>
        <v>4</v>
      </c>
      <c r="J43" s="185">
        <v>4</v>
      </c>
      <c r="K43" s="185">
        <v>0</v>
      </c>
      <c r="L43" s="213">
        <f t="shared" si="5"/>
        <v>64</v>
      </c>
      <c r="M43" s="185">
        <v>34</v>
      </c>
      <c r="N43" s="185">
        <v>30</v>
      </c>
      <c r="O43" s="213">
        <f t="shared" si="6"/>
        <v>0</v>
      </c>
      <c r="P43" s="185">
        <v>0</v>
      </c>
      <c r="Q43" s="185">
        <v>0</v>
      </c>
      <c r="R43" s="213">
        <f t="shared" si="7"/>
        <v>4</v>
      </c>
      <c r="S43" s="185">
        <v>0</v>
      </c>
      <c r="T43" s="185">
        <v>4</v>
      </c>
      <c r="U43" s="213">
        <f t="shared" si="8"/>
        <v>0</v>
      </c>
      <c r="V43" s="185">
        <v>0</v>
      </c>
      <c r="W43" s="185">
        <v>0</v>
      </c>
      <c r="X43" s="213">
        <f t="shared" si="9"/>
        <v>0</v>
      </c>
      <c r="Y43" s="185">
        <v>0</v>
      </c>
      <c r="Z43" s="185">
        <v>0</v>
      </c>
      <c r="AA43" s="213">
        <f t="shared" si="10"/>
        <v>3</v>
      </c>
      <c r="AB43" s="185">
        <v>0</v>
      </c>
      <c r="AC43" s="185">
        <v>3</v>
      </c>
      <c r="AD43" s="185">
        <v>0</v>
      </c>
      <c r="AE43" s="185">
        <v>2</v>
      </c>
      <c r="AF43" s="185">
        <f t="shared" si="14"/>
        <v>7</v>
      </c>
      <c r="AG43" s="185">
        <v>1</v>
      </c>
      <c r="AH43" s="185">
        <v>6</v>
      </c>
      <c r="AI43" s="65" t="s">
        <v>125</v>
      </c>
      <c r="AJ43" s="3"/>
    </row>
    <row r="44" spans="1:36" ht="16.5" customHeight="1">
      <c r="A44" s="76"/>
      <c r="B44" s="78" t="s">
        <v>126</v>
      </c>
      <c r="C44" s="212">
        <f t="shared" si="2"/>
        <v>36</v>
      </c>
      <c r="D44" s="213">
        <f>G44+J44+M44+P44+S44+V44+Y44+AB44</f>
        <v>20</v>
      </c>
      <c r="E44" s="213">
        <f>H44+K44+N44+Q44+T44+W44+Z44+AC44</f>
        <v>16</v>
      </c>
      <c r="F44" s="213">
        <f t="shared" si="3"/>
        <v>2</v>
      </c>
      <c r="G44" s="185">
        <v>2</v>
      </c>
      <c r="H44" s="185">
        <v>0</v>
      </c>
      <c r="I44" s="213">
        <f t="shared" si="4"/>
        <v>2</v>
      </c>
      <c r="J44" s="185">
        <v>2</v>
      </c>
      <c r="K44" s="185">
        <v>0</v>
      </c>
      <c r="L44" s="213">
        <f t="shared" si="5"/>
        <v>26</v>
      </c>
      <c r="M44" s="185">
        <v>14</v>
      </c>
      <c r="N44" s="185">
        <v>12</v>
      </c>
      <c r="O44" s="213">
        <f t="shared" si="6"/>
        <v>0</v>
      </c>
      <c r="P44" s="185">
        <v>0</v>
      </c>
      <c r="Q44" s="185">
        <v>0</v>
      </c>
      <c r="R44" s="213">
        <f t="shared" si="7"/>
        <v>2</v>
      </c>
      <c r="S44" s="185">
        <v>0</v>
      </c>
      <c r="T44" s="185">
        <v>2</v>
      </c>
      <c r="U44" s="213">
        <f t="shared" si="8"/>
        <v>0</v>
      </c>
      <c r="V44" s="185">
        <v>0</v>
      </c>
      <c r="W44" s="185">
        <v>0</v>
      </c>
      <c r="X44" s="213">
        <f t="shared" si="9"/>
        <v>0</v>
      </c>
      <c r="Y44" s="185">
        <v>0</v>
      </c>
      <c r="Z44" s="185">
        <v>0</v>
      </c>
      <c r="AA44" s="213">
        <f t="shared" si="10"/>
        <v>4</v>
      </c>
      <c r="AB44" s="185">
        <v>2</v>
      </c>
      <c r="AC44" s="185">
        <v>2</v>
      </c>
      <c r="AD44" s="185">
        <v>0</v>
      </c>
      <c r="AE44" s="185">
        <v>0</v>
      </c>
      <c r="AF44" s="185">
        <f t="shared" si="14"/>
        <v>2</v>
      </c>
      <c r="AG44" s="185">
        <v>0</v>
      </c>
      <c r="AH44" s="185">
        <v>2</v>
      </c>
      <c r="AI44" s="65" t="s">
        <v>126</v>
      </c>
      <c r="AJ44" s="3"/>
    </row>
    <row r="45" spans="1:36" s="156" customFormat="1" ht="16.5" customHeight="1">
      <c r="A45" s="71" t="s">
        <v>251</v>
      </c>
      <c r="B45" s="72"/>
      <c r="C45" s="208">
        <f t="shared" si="2"/>
        <v>163</v>
      </c>
      <c r="D45" s="209">
        <f>SUM(D46:D48)</f>
        <v>98</v>
      </c>
      <c r="E45" s="209">
        <f>SUM(E46:E48)</f>
        <v>65</v>
      </c>
      <c r="F45" s="209">
        <f t="shared" si="3"/>
        <v>6</v>
      </c>
      <c r="G45" s="209">
        <f>SUM(G46:G48)</f>
        <v>6</v>
      </c>
      <c r="H45" s="209">
        <f>SUM(H46:H48)</f>
        <v>0</v>
      </c>
      <c r="I45" s="209">
        <f t="shared" si="4"/>
        <v>6</v>
      </c>
      <c r="J45" s="209">
        <f>SUM(J46:J48)</f>
        <v>5</v>
      </c>
      <c r="K45" s="209">
        <f>SUM(K46:K48)</f>
        <v>1</v>
      </c>
      <c r="L45" s="209">
        <f t="shared" si="5"/>
        <v>136</v>
      </c>
      <c r="M45" s="209">
        <f>SUM(M46:M48)</f>
        <v>80</v>
      </c>
      <c r="N45" s="209">
        <f>SUM(N46:N48)</f>
        <v>56</v>
      </c>
      <c r="O45" s="209">
        <f t="shared" si="6"/>
        <v>0</v>
      </c>
      <c r="P45" s="209">
        <f>SUM(P46:P48)</f>
        <v>0</v>
      </c>
      <c r="Q45" s="209">
        <f>SUM(Q46:Q48)</f>
        <v>0</v>
      </c>
      <c r="R45" s="209">
        <f t="shared" si="7"/>
        <v>6</v>
      </c>
      <c r="S45" s="209">
        <f>SUM(S46:S48)</f>
        <v>0</v>
      </c>
      <c r="T45" s="209">
        <f>SUM(T46:T48)</f>
        <v>6</v>
      </c>
      <c r="U45" s="209">
        <f t="shared" si="8"/>
        <v>0</v>
      </c>
      <c r="V45" s="209">
        <f>SUM(V46:V48)</f>
        <v>0</v>
      </c>
      <c r="W45" s="209">
        <f>SUM(W46:W48)</f>
        <v>0</v>
      </c>
      <c r="X45" s="209">
        <f t="shared" si="9"/>
        <v>0</v>
      </c>
      <c r="Y45" s="209">
        <f>SUM(Y46:Y48)</f>
        <v>0</v>
      </c>
      <c r="Z45" s="209">
        <f>SUM(Z46:Z48)</f>
        <v>0</v>
      </c>
      <c r="AA45" s="209">
        <f t="shared" si="10"/>
        <v>9</v>
      </c>
      <c r="AB45" s="209">
        <f>SUM(AB46:AB48)</f>
        <v>7</v>
      </c>
      <c r="AC45" s="209">
        <f>SUM(AC46:AC48)</f>
        <v>2</v>
      </c>
      <c r="AD45" s="209">
        <f>SUM(AD46:AD48)</f>
        <v>0</v>
      </c>
      <c r="AE45" s="209">
        <f>SUM(AE46:AE48)</f>
        <v>4</v>
      </c>
      <c r="AF45" s="215">
        <f t="shared" si="14"/>
        <v>3</v>
      </c>
      <c r="AG45" s="209">
        <f>SUM(AG46:AG48)</f>
        <v>2</v>
      </c>
      <c r="AH45" s="209">
        <f>SUM(AH46:AH48)</f>
        <v>1</v>
      </c>
      <c r="AI45" s="69" t="s">
        <v>251</v>
      </c>
      <c r="AJ45" s="216"/>
    </row>
    <row r="46" spans="1:36" ht="16.5" customHeight="1">
      <c r="A46" s="76"/>
      <c r="B46" s="78" t="s">
        <v>127</v>
      </c>
      <c r="C46" s="212">
        <f t="shared" si="2"/>
        <v>25</v>
      </c>
      <c r="D46" s="213">
        <f aca="true" t="shared" si="16" ref="D46:E48">G46+J46+M46+P46+S46+V46+Y46+AB46</f>
        <v>19</v>
      </c>
      <c r="E46" s="213">
        <f t="shared" si="16"/>
        <v>6</v>
      </c>
      <c r="F46" s="213">
        <f t="shared" si="3"/>
        <v>1</v>
      </c>
      <c r="G46" s="185">
        <v>1</v>
      </c>
      <c r="H46" s="185">
        <v>0</v>
      </c>
      <c r="I46" s="213">
        <f t="shared" si="4"/>
        <v>1</v>
      </c>
      <c r="J46" s="185">
        <v>1</v>
      </c>
      <c r="K46" s="185">
        <v>0</v>
      </c>
      <c r="L46" s="213">
        <f t="shared" si="5"/>
        <v>20</v>
      </c>
      <c r="M46" s="185">
        <v>15</v>
      </c>
      <c r="N46" s="185">
        <v>5</v>
      </c>
      <c r="O46" s="213">
        <f t="shared" si="6"/>
        <v>0</v>
      </c>
      <c r="P46" s="185">
        <v>0</v>
      </c>
      <c r="Q46" s="185">
        <v>0</v>
      </c>
      <c r="R46" s="213">
        <f t="shared" si="7"/>
        <v>1</v>
      </c>
      <c r="S46" s="185">
        <v>0</v>
      </c>
      <c r="T46" s="185">
        <v>1</v>
      </c>
      <c r="U46" s="213">
        <f t="shared" si="8"/>
        <v>0</v>
      </c>
      <c r="V46" s="185">
        <v>0</v>
      </c>
      <c r="W46" s="185">
        <v>0</v>
      </c>
      <c r="X46" s="213">
        <f t="shared" si="9"/>
        <v>0</v>
      </c>
      <c r="Y46" s="185">
        <v>0</v>
      </c>
      <c r="Z46" s="185">
        <v>0</v>
      </c>
      <c r="AA46" s="213">
        <f t="shared" si="10"/>
        <v>2</v>
      </c>
      <c r="AB46" s="185">
        <v>2</v>
      </c>
      <c r="AC46" s="185">
        <v>0</v>
      </c>
      <c r="AD46" s="185">
        <v>0</v>
      </c>
      <c r="AE46" s="185">
        <v>0</v>
      </c>
      <c r="AF46" s="185">
        <f t="shared" si="14"/>
        <v>0</v>
      </c>
      <c r="AG46" s="185">
        <v>0</v>
      </c>
      <c r="AH46" s="185">
        <v>0</v>
      </c>
      <c r="AI46" s="65" t="s">
        <v>127</v>
      </c>
      <c r="AJ46" s="3"/>
    </row>
    <row r="47" spans="1:36" ht="16.5" customHeight="1">
      <c r="A47" s="76"/>
      <c r="B47" s="78" t="s">
        <v>128</v>
      </c>
      <c r="C47" s="212">
        <f t="shared" si="2"/>
        <v>53</v>
      </c>
      <c r="D47" s="213">
        <f t="shared" si="16"/>
        <v>30</v>
      </c>
      <c r="E47" s="213">
        <f t="shared" si="16"/>
        <v>23</v>
      </c>
      <c r="F47" s="213">
        <f t="shared" si="3"/>
        <v>2</v>
      </c>
      <c r="G47" s="185">
        <v>2</v>
      </c>
      <c r="H47" s="185">
        <v>0</v>
      </c>
      <c r="I47" s="213">
        <f t="shared" si="4"/>
        <v>2</v>
      </c>
      <c r="J47" s="185">
        <v>1</v>
      </c>
      <c r="K47" s="185">
        <v>1</v>
      </c>
      <c r="L47" s="213">
        <f t="shared" si="5"/>
        <v>47</v>
      </c>
      <c r="M47" s="185">
        <v>27</v>
      </c>
      <c r="N47" s="185">
        <v>20</v>
      </c>
      <c r="O47" s="213">
        <f t="shared" si="6"/>
        <v>0</v>
      </c>
      <c r="P47" s="185">
        <v>0</v>
      </c>
      <c r="Q47" s="185">
        <v>0</v>
      </c>
      <c r="R47" s="213">
        <f t="shared" si="7"/>
        <v>2</v>
      </c>
      <c r="S47" s="185">
        <v>0</v>
      </c>
      <c r="T47" s="185">
        <v>2</v>
      </c>
      <c r="U47" s="213">
        <f t="shared" si="8"/>
        <v>0</v>
      </c>
      <c r="V47" s="185">
        <v>0</v>
      </c>
      <c r="W47" s="185">
        <v>0</v>
      </c>
      <c r="X47" s="213">
        <f t="shared" si="9"/>
        <v>0</v>
      </c>
      <c r="Y47" s="185">
        <v>0</v>
      </c>
      <c r="Z47" s="185">
        <v>0</v>
      </c>
      <c r="AA47" s="213">
        <f t="shared" si="10"/>
        <v>0</v>
      </c>
      <c r="AB47" s="185">
        <v>0</v>
      </c>
      <c r="AC47" s="185">
        <v>0</v>
      </c>
      <c r="AD47" s="185">
        <v>0</v>
      </c>
      <c r="AE47" s="185">
        <v>0</v>
      </c>
      <c r="AF47" s="185">
        <f t="shared" si="14"/>
        <v>2</v>
      </c>
      <c r="AG47" s="185">
        <v>1</v>
      </c>
      <c r="AH47" s="185">
        <v>1</v>
      </c>
      <c r="AI47" s="65" t="s">
        <v>128</v>
      </c>
      <c r="AJ47" s="3"/>
    </row>
    <row r="48" spans="1:36" ht="16.5" customHeight="1">
      <c r="A48" s="76"/>
      <c r="B48" s="78" t="s">
        <v>129</v>
      </c>
      <c r="C48" s="212">
        <f t="shared" si="2"/>
        <v>85</v>
      </c>
      <c r="D48" s="213">
        <f t="shared" si="16"/>
        <v>49</v>
      </c>
      <c r="E48" s="213">
        <f t="shared" si="16"/>
        <v>36</v>
      </c>
      <c r="F48" s="213">
        <f t="shared" si="3"/>
        <v>3</v>
      </c>
      <c r="G48" s="185">
        <v>3</v>
      </c>
      <c r="H48" s="185">
        <v>0</v>
      </c>
      <c r="I48" s="213">
        <f t="shared" si="4"/>
        <v>3</v>
      </c>
      <c r="J48" s="185">
        <v>3</v>
      </c>
      <c r="K48" s="185">
        <v>0</v>
      </c>
      <c r="L48" s="213">
        <f t="shared" si="5"/>
        <v>69</v>
      </c>
      <c r="M48" s="185">
        <v>38</v>
      </c>
      <c r="N48" s="185">
        <v>31</v>
      </c>
      <c r="O48" s="213">
        <f t="shared" si="6"/>
        <v>0</v>
      </c>
      <c r="P48" s="185">
        <v>0</v>
      </c>
      <c r="Q48" s="185">
        <v>0</v>
      </c>
      <c r="R48" s="213">
        <f t="shared" si="7"/>
        <v>3</v>
      </c>
      <c r="S48" s="185">
        <v>0</v>
      </c>
      <c r="T48" s="185">
        <v>3</v>
      </c>
      <c r="U48" s="213">
        <f t="shared" si="8"/>
        <v>0</v>
      </c>
      <c r="V48" s="185">
        <v>0</v>
      </c>
      <c r="W48" s="185">
        <v>0</v>
      </c>
      <c r="X48" s="213">
        <f t="shared" si="9"/>
        <v>0</v>
      </c>
      <c r="Y48" s="185">
        <v>0</v>
      </c>
      <c r="Z48" s="185">
        <v>0</v>
      </c>
      <c r="AA48" s="213">
        <f t="shared" si="10"/>
        <v>7</v>
      </c>
      <c r="AB48" s="185">
        <v>5</v>
      </c>
      <c r="AC48" s="185">
        <v>2</v>
      </c>
      <c r="AD48" s="185">
        <v>0</v>
      </c>
      <c r="AE48" s="185">
        <v>4</v>
      </c>
      <c r="AF48" s="185">
        <f t="shared" si="14"/>
        <v>1</v>
      </c>
      <c r="AG48" s="185">
        <v>1</v>
      </c>
      <c r="AH48" s="185">
        <v>0</v>
      </c>
      <c r="AI48" s="65" t="s">
        <v>129</v>
      </c>
      <c r="AJ48" s="3"/>
    </row>
    <row r="49" spans="1:36" s="172" customFormat="1" ht="16.5" customHeight="1">
      <c r="A49" s="71" t="s">
        <v>252</v>
      </c>
      <c r="B49" s="72"/>
      <c r="C49" s="208">
        <f t="shared" si="2"/>
        <v>208</v>
      </c>
      <c r="D49" s="209">
        <f>SUM(D50:D53)</f>
        <v>107</v>
      </c>
      <c r="E49" s="209">
        <f>SUM(E50:E53)</f>
        <v>101</v>
      </c>
      <c r="F49" s="209">
        <f t="shared" si="3"/>
        <v>10</v>
      </c>
      <c r="G49" s="209">
        <f>SUM(G50:G53)</f>
        <v>10</v>
      </c>
      <c r="H49" s="209">
        <f>SUM(H50:H53)</f>
        <v>0</v>
      </c>
      <c r="I49" s="209">
        <f t="shared" si="4"/>
        <v>10</v>
      </c>
      <c r="J49" s="209">
        <f>SUM(J50:J53)</f>
        <v>10</v>
      </c>
      <c r="K49" s="209">
        <f>SUM(K50:K53)</f>
        <v>0</v>
      </c>
      <c r="L49" s="209">
        <f t="shared" si="5"/>
        <v>164</v>
      </c>
      <c r="M49" s="209">
        <f>SUM(M50:M53)</f>
        <v>81</v>
      </c>
      <c r="N49" s="209">
        <f>SUM(N50:N53)</f>
        <v>83</v>
      </c>
      <c r="O49" s="209">
        <f t="shared" si="6"/>
        <v>0</v>
      </c>
      <c r="P49" s="209">
        <f>SUM(P50:P53)</f>
        <v>0</v>
      </c>
      <c r="Q49" s="209">
        <f>SUM(Q50:Q53)</f>
        <v>0</v>
      </c>
      <c r="R49" s="209">
        <f t="shared" si="7"/>
        <v>12</v>
      </c>
      <c r="S49" s="209">
        <f>SUM(S50:S53)</f>
        <v>0</v>
      </c>
      <c r="T49" s="209">
        <f>SUM(T50:T53)</f>
        <v>12</v>
      </c>
      <c r="U49" s="209">
        <f t="shared" si="8"/>
        <v>0</v>
      </c>
      <c r="V49" s="209">
        <f>SUM(V50:V53)</f>
        <v>0</v>
      </c>
      <c r="W49" s="209">
        <f>SUM(W50:W53)</f>
        <v>0</v>
      </c>
      <c r="X49" s="209">
        <f t="shared" si="9"/>
        <v>1</v>
      </c>
      <c r="Y49" s="209">
        <f>SUM(Y50:Y53)</f>
        <v>0</v>
      </c>
      <c r="Z49" s="209">
        <f>SUM(Z50:Z53)</f>
        <v>1</v>
      </c>
      <c r="AA49" s="209">
        <f t="shared" si="10"/>
        <v>11</v>
      </c>
      <c r="AB49" s="209">
        <f>SUM(AB50:AB53)</f>
        <v>6</v>
      </c>
      <c r="AC49" s="209">
        <f>SUM(AC50:AC53)</f>
        <v>5</v>
      </c>
      <c r="AD49" s="209">
        <f>SUM(AD50:AD53)</f>
        <v>0</v>
      </c>
      <c r="AE49" s="209">
        <f>SUM(AE50:AE53)</f>
        <v>4</v>
      </c>
      <c r="AF49" s="215">
        <f t="shared" si="14"/>
        <v>8</v>
      </c>
      <c r="AG49" s="209">
        <f>SUM(AG50:AG53)</f>
        <v>2</v>
      </c>
      <c r="AH49" s="209">
        <f>SUM(AH50:AH53)</f>
        <v>6</v>
      </c>
      <c r="AI49" s="69" t="s">
        <v>252</v>
      </c>
      <c r="AJ49" s="216"/>
    </row>
    <row r="50" spans="1:36" ht="16.5" customHeight="1">
      <c r="A50" s="76"/>
      <c r="B50" s="78" t="s">
        <v>130</v>
      </c>
      <c r="C50" s="212">
        <f t="shared" si="2"/>
        <v>56</v>
      </c>
      <c r="D50" s="213">
        <f aca="true" t="shared" si="17" ref="D50:E53">G50+J50+M50+P50+S50+V50+Y50+AB50</f>
        <v>29</v>
      </c>
      <c r="E50" s="213">
        <f t="shared" si="17"/>
        <v>27</v>
      </c>
      <c r="F50" s="213">
        <f t="shared" si="3"/>
        <v>2</v>
      </c>
      <c r="G50" s="185">
        <v>2</v>
      </c>
      <c r="H50" s="185">
        <v>0</v>
      </c>
      <c r="I50" s="213">
        <f t="shared" si="4"/>
        <v>2</v>
      </c>
      <c r="J50" s="185">
        <v>2</v>
      </c>
      <c r="K50" s="185">
        <v>0</v>
      </c>
      <c r="L50" s="213">
        <f t="shared" si="5"/>
        <v>42</v>
      </c>
      <c r="M50" s="185">
        <v>20</v>
      </c>
      <c r="N50" s="185">
        <v>22</v>
      </c>
      <c r="O50" s="213">
        <f t="shared" si="6"/>
        <v>0</v>
      </c>
      <c r="P50" s="185">
        <v>0</v>
      </c>
      <c r="Q50" s="185">
        <v>0</v>
      </c>
      <c r="R50" s="213">
        <f t="shared" si="7"/>
        <v>3</v>
      </c>
      <c r="S50" s="185">
        <v>0</v>
      </c>
      <c r="T50" s="185">
        <v>3</v>
      </c>
      <c r="U50" s="213">
        <f t="shared" si="8"/>
        <v>0</v>
      </c>
      <c r="V50" s="185">
        <v>0</v>
      </c>
      <c r="W50" s="185">
        <v>0</v>
      </c>
      <c r="X50" s="213">
        <f t="shared" si="9"/>
        <v>0</v>
      </c>
      <c r="Y50" s="185">
        <v>0</v>
      </c>
      <c r="Z50" s="185">
        <v>0</v>
      </c>
      <c r="AA50" s="213">
        <f t="shared" si="10"/>
        <v>7</v>
      </c>
      <c r="AB50" s="185">
        <v>5</v>
      </c>
      <c r="AC50" s="185">
        <v>2</v>
      </c>
      <c r="AD50" s="185">
        <v>0</v>
      </c>
      <c r="AE50" s="185">
        <v>2</v>
      </c>
      <c r="AF50" s="185">
        <f t="shared" si="14"/>
        <v>1</v>
      </c>
      <c r="AG50" s="185">
        <v>0</v>
      </c>
      <c r="AH50" s="185">
        <v>1</v>
      </c>
      <c r="AI50" s="65" t="s">
        <v>130</v>
      </c>
      <c r="AJ50" s="3"/>
    </row>
    <row r="51" spans="1:36" ht="16.5" customHeight="1">
      <c r="A51" s="76"/>
      <c r="B51" s="78" t="s">
        <v>131</v>
      </c>
      <c r="C51" s="212">
        <f t="shared" si="2"/>
        <v>29</v>
      </c>
      <c r="D51" s="213">
        <f t="shared" si="17"/>
        <v>16</v>
      </c>
      <c r="E51" s="213">
        <f t="shared" si="17"/>
        <v>13</v>
      </c>
      <c r="F51" s="213">
        <f t="shared" si="3"/>
        <v>2</v>
      </c>
      <c r="G51" s="185">
        <v>2</v>
      </c>
      <c r="H51" s="185">
        <v>0</v>
      </c>
      <c r="I51" s="213">
        <f t="shared" si="4"/>
        <v>2</v>
      </c>
      <c r="J51" s="185">
        <v>2</v>
      </c>
      <c r="K51" s="185">
        <v>0</v>
      </c>
      <c r="L51" s="213">
        <f t="shared" si="5"/>
        <v>20</v>
      </c>
      <c r="M51" s="185">
        <v>12</v>
      </c>
      <c r="N51" s="185">
        <v>8</v>
      </c>
      <c r="O51" s="213">
        <f t="shared" si="6"/>
        <v>0</v>
      </c>
      <c r="P51" s="185">
        <v>0</v>
      </c>
      <c r="Q51" s="185">
        <v>0</v>
      </c>
      <c r="R51" s="213">
        <f t="shared" si="7"/>
        <v>2</v>
      </c>
      <c r="S51" s="185">
        <v>0</v>
      </c>
      <c r="T51" s="185">
        <v>2</v>
      </c>
      <c r="U51" s="213">
        <f t="shared" si="8"/>
        <v>0</v>
      </c>
      <c r="V51" s="185">
        <v>0</v>
      </c>
      <c r="W51" s="185">
        <v>0</v>
      </c>
      <c r="X51" s="213">
        <f t="shared" si="9"/>
        <v>0</v>
      </c>
      <c r="Y51" s="185">
        <v>0</v>
      </c>
      <c r="Z51" s="185">
        <v>0</v>
      </c>
      <c r="AA51" s="213">
        <f t="shared" si="10"/>
        <v>3</v>
      </c>
      <c r="AB51" s="185">
        <v>0</v>
      </c>
      <c r="AC51" s="185">
        <v>3</v>
      </c>
      <c r="AD51" s="185">
        <v>0</v>
      </c>
      <c r="AE51" s="185">
        <v>0</v>
      </c>
      <c r="AF51" s="185">
        <f t="shared" si="14"/>
        <v>5</v>
      </c>
      <c r="AG51" s="185">
        <v>1</v>
      </c>
      <c r="AH51" s="185">
        <v>4</v>
      </c>
      <c r="AI51" s="65" t="s">
        <v>131</v>
      </c>
      <c r="AJ51" s="3"/>
    </row>
    <row r="52" spans="1:36" ht="16.5" customHeight="1">
      <c r="A52" s="76"/>
      <c r="B52" s="78" t="s">
        <v>132</v>
      </c>
      <c r="C52" s="212">
        <f t="shared" si="2"/>
        <v>110</v>
      </c>
      <c r="D52" s="213">
        <f t="shared" si="17"/>
        <v>56</v>
      </c>
      <c r="E52" s="213">
        <f t="shared" si="17"/>
        <v>54</v>
      </c>
      <c r="F52" s="213">
        <f t="shared" si="3"/>
        <v>5</v>
      </c>
      <c r="G52" s="185">
        <v>5</v>
      </c>
      <c r="H52" s="185">
        <v>0</v>
      </c>
      <c r="I52" s="213">
        <f t="shared" si="4"/>
        <v>5</v>
      </c>
      <c r="J52" s="185">
        <v>5</v>
      </c>
      <c r="K52" s="185">
        <v>0</v>
      </c>
      <c r="L52" s="213">
        <f t="shared" si="5"/>
        <v>92</v>
      </c>
      <c r="M52" s="185">
        <v>45</v>
      </c>
      <c r="N52" s="185">
        <v>47</v>
      </c>
      <c r="O52" s="213">
        <f t="shared" si="6"/>
        <v>0</v>
      </c>
      <c r="P52" s="185">
        <v>0</v>
      </c>
      <c r="Q52" s="185">
        <v>0</v>
      </c>
      <c r="R52" s="213">
        <f t="shared" si="7"/>
        <v>6</v>
      </c>
      <c r="S52" s="185">
        <v>0</v>
      </c>
      <c r="T52" s="185">
        <v>6</v>
      </c>
      <c r="U52" s="213">
        <f t="shared" si="8"/>
        <v>0</v>
      </c>
      <c r="V52" s="185">
        <v>0</v>
      </c>
      <c r="W52" s="185">
        <v>0</v>
      </c>
      <c r="X52" s="213">
        <f t="shared" si="9"/>
        <v>1</v>
      </c>
      <c r="Y52" s="185">
        <v>0</v>
      </c>
      <c r="Z52" s="185">
        <v>1</v>
      </c>
      <c r="AA52" s="213">
        <f t="shared" si="10"/>
        <v>1</v>
      </c>
      <c r="AB52" s="185">
        <v>1</v>
      </c>
      <c r="AC52" s="185">
        <v>0</v>
      </c>
      <c r="AD52" s="185">
        <v>0</v>
      </c>
      <c r="AE52" s="185">
        <v>2</v>
      </c>
      <c r="AF52" s="185">
        <f t="shared" si="14"/>
        <v>2</v>
      </c>
      <c r="AG52" s="185">
        <v>1</v>
      </c>
      <c r="AH52" s="185">
        <v>1</v>
      </c>
      <c r="AI52" s="65" t="s">
        <v>132</v>
      </c>
      <c r="AJ52" s="3"/>
    </row>
    <row r="53" spans="1:36" ht="16.5" customHeight="1">
      <c r="A53" s="76"/>
      <c r="B53" s="78" t="s">
        <v>133</v>
      </c>
      <c r="C53" s="212">
        <f t="shared" si="2"/>
        <v>13</v>
      </c>
      <c r="D53" s="213">
        <f t="shared" si="17"/>
        <v>6</v>
      </c>
      <c r="E53" s="213">
        <f t="shared" si="17"/>
        <v>7</v>
      </c>
      <c r="F53" s="213">
        <f t="shared" si="3"/>
        <v>1</v>
      </c>
      <c r="G53" s="185">
        <v>1</v>
      </c>
      <c r="H53" s="185">
        <v>0</v>
      </c>
      <c r="I53" s="213">
        <f t="shared" si="4"/>
        <v>1</v>
      </c>
      <c r="J53" s="185">
        <v>1</v>
      </c>
      <c r="K53" s="185">
        <v>0</v>
      </c>
      <c r="L53" s="213">
        <f t="shared" si="5"/>
        <v>10</v>
      </c>
      <c r="M53" s="185">
        <v>4</v>
      </c>
      <c r="N53" s="185">
        <v>6</v>
      </c>
      <c r="O53" s="213">
        <f t="shared" si="6"/>
        <v>0</v>
      </c>
      <c r="P53" s="185">
        <v>0</v>
      </c>
      <c r="Q53" s="185">
        <v>0</v>
      </c>
      <c r="R53" s="213">
        <f t="shared" si="7"/>
        <v>1</v>
      </c>
      <c r="S53" s="185">
        <v>0</v>
      </c>
      <c r="T53" s="185">
        <v>1</v>
      </c>
      <c r="U53" s="213">
        <f t="shared" si="8"/>
        <v>0</v>
      </c>
      <c r="V53" s="185">
        <v>0</v>
      </c>
      <c r="W53" s="185">
        <v>0</v>
      </c>
      <c r="X53" s="213">
        <f t="shared" si="9"/>
        <v>0</v>
      </c>
      <c r="Y53" s="185">
        <v>0</v>
      </c>
      <c r="Z53" s="185">
        <v>0</v>
      </c>
      <c r="AA53" s="213">
        <f t="shared" si="10"/>
        <v>0</v>
      </c>
      <c r="AB53" s="185">
        <v>0</v>
      </c>
      <c r="AC53" s="185">
        <v>0</v>
      </c>
      <c r="AD53" s="185">
        <v>0</v>
      </c>
      <c r="AE53" s="185">
        <v>0</v>
      </c>
      <c r="AF53" s="185">
        <f t="shared" si="14"/>
        <v>0</v>
      </c>
      <c r="AG53" s="185">
        <v>0</v>
      </c>
      <c r="AH53" s="185">
        <v>0</v>
      </c>
      <c r="AI53" s="65" t="s">
        <v>133</v>
      </c>
      <c r="AJ53" s="3"/>
    </row>
    <row r="54" spans="1:36" s="173" customFormat="1" ht="16.5" customHeight="1">
      <c r="A54" s="71" t="s">
        <v>253</v>
      </c>
      <c r="B54" s="72"/>
      <c r="C54" s="208">
        <f t="shared" si="2"/>
        <v>78</v>
      </c>
      <c r="D54" s="209">
        <f>SUM(D55:D56)</f>
        <v>49</v>
      </c>
      <c r="E54" s="209">
        <f>SUM(E55:E56)</f>
        <v>29</v>
      </c>
      <c r="F54" s="209">
        <f t="shared" si="3"/>
        <v>4</v>
      </c>
      <c r="G54" s="209">
        <f>SUM(G55:G56)</f>
        <v>4</v>
      </c>
      <c r="H54" s="209">
        <f>SUM(H55:H56)</f>
        <v>0</v>
      </c>
      <c r="I54" s="209">
        <f t="shared" si="4"/>
        <v>4</v>
      </c>
      <c r="J54" s="209">
        <f>SUM(J55:J56)</f>
        <v>4</v>
      </c>
      <c r="K54" s="209">
        <f>SUM(K55:K56)</f>
        <v>0</v>
      </c>
      <c r="L54" s="209">
        <f t="shared" si="5"/>
        <v>57</v>
      </c>
      <c r="M54" s="209">
        <f>SUM(M55:M56)</f>
        <v>36</v>
      </c>
      <c r="N54" s="209">
        <f>SUM(N55:N56)</f>
        <v>21</v>
      </c>
      <c r="O54" s="209">
        <f t="shared" si="6"/>
        <v>0</v>
      </c>
      <c r="P54" s="209">
        <f>SUM(P55:P56)</f>
        <v>0</v>
      </c>
      <c r="Q54" s="209">
        <f>SUM(Q55:Q56)</f>
        <v>0</v>
      </c>
      <c r="R54" s="209">
        <f t="shared" si="7"/>
        <v>5</v>
      </c>
      <c r="S54" s="209">
        <f>SUM(S55:S56)</f>
        <v>0</v>
      </c>
      <c r="T54" s="209">
        <f>SUM(T55:T56)</f>
        <v>5</v>
      </c>
      <c r="U54" s="209">
        <f t="shared" si="8"/>
        <v>0</v>
      </c>
      <c r="V54" s="209">
        <f>SUM(V55:V56)</f>
        <v>0</v>
      </c>
      <c r="W54" s="209">
        <f>SUM(W55:W56)</f>
        <v>0</v>
      </c>
      <c r="X54" s="209">
        <f t="shared" si="9"/>
        <v>1</v>
      </c>
      <c r="Y54" s="209">
        <f>SUM(Y55:Y56)</f>
        <v>0</v>
      </c>
      <c r="Z54" s="209">
        <f>SUM(Z55:Z56)</f>
        <v>1</v>
      </c>
      <c r="AA54" s="209">
        <f t="shared" si="10"/>
        <v>7</v>
      </c>
      <c r="AB54" s="209">
        <f>SUM(AB55:AB56)</f>
        <v>5</v>
      </c>
      <c r="AC54" s="209">
        <f>SUM(AC55:AC56)</f>
        <v>2</v>
      </c>
      <c r="AD54" s="209">
        <f>SUM(AD55:AD56)</f>
        <v>0</v>
      </c>
      <c r="AE54" s="209">
        <f>SUM(AE55:AE56)</f>
        <v>3</v>
      </c>
      <c r="AF54" s="215">
        <f t="shared" si="14"/>
        <v>6</v>
      </c>
      <c r="AG54" s="209">
        <f>SUM(AG55:AG56)</f>
        <v>3</v>
      </c>
      <c r="AH54" s="209">
        <f>SUM(AH55:AH56)</f>
        <v>3</v>
      </c>
      <c r="AI54" s="69" t="s">
        <v>253</v>
      </c>
      <c r="AJ54" s="216"/>
    </row>
    <row r="55" spans="1:36" ht="16.5" customHeight="1">
      <c r="A55" s="76"/>
      <c r="B55" s="78" t="s">
        <v>134</v>
      </c>
      <c r="C55" s="212">
        <f t="shared" si="2"/>
        <v>21</v>
      </c>
      <c r="D55" s="213">
        <f>G55+J55+M55+P55+S55+V55+Y55+AB55</f>
        <v>10</v>
      </c>
      <c r="E55" s="213">
        <f>H55+K55+N55+Q55+T55+W55+Z55+AC55</f>
        <v>11</v>
      </c>
      <c r="F55" s="213">
        <f t="shared" si="3"/>
        <v>1</v>
      </c>
      <c r="G55" s="185">
        <v>1</v>
      </c>
      <c r="H55" s="185">
        <v>0</v>
      </c>
      <c r="I55" s="213">
        <f t="shared" si="4"/>
        <v>1</v>
      </c>
      <c r="J55" s="185">
        <v>1</v>
      </c>
      <c r="K55" s="185">
        <v>0</v>
      </c>
      <c r="L55" s="213">
        <f t="shared" si="5"/>
        <v>14</v>
      </c>
      <c r="M55" s="185">
        <v>7</v>
      </c>
      <c r="N55" s="185">
        <v>7</v>
      </c>
      <c r="O55" s="213">
        <f t="shared" si="6"/>
        <v>0</v>
      </c>
      <c r="P55" s="185">
        <v>0</v>
      </c>
      <c r="Q55" s="185">
        <v>0</v>
      </c>
      <c r="R55" s="213">
        <f t="shared" si="7"/>
        <v>1</v>
      </c>
      <c r="S55" s="185">
        <v>0</v>
      </c>
      <c r="T55" s="185">
        <v>1</v>
      </c>
      <c r="U55" s="213">
        <f t="shared" si="8"/>
        <v>0</v>
      </c>
      <c r="V55" s="185">
        <v>0</v>
      </c>
      <c r="W55" s="185">
        <v>0</v>
      </c>
      <c r="X55" s="213">
        <f t="shared" si="9"/>
        <v>1</v>
      </c>
      <c r="Y55" s="185">
        <v>0</v>
      </c>
      <c r="Z55" s="185">
        <v>1</v>
      </c>
      <c r="AA55" s="213">
        <f t="shared" si="10"/>
        <v>3</v>
      </c>
      <c r="AB55" s="185">
        <v>1</v>
      </c>
      <c r="AC55" s="185">
        <v>2</v>
      </c>
      <c r="AD55" s="185">
        <v>0</v>
      </c>
      <c r="AE55" s="185">
        <v>2</v>
      </c>
      <c r="AF55" s="185">
        <f t="shared" si="14"/>
        <v>1</v>
      </c>
      <c r="AG55" s="185">
        <v>0</v>
      </c>
      <c r="AH55" s="185">
        <v>1</v>
      </c>
      <c r="AI55" s="65" t="s">
        <v>134</v>
      </c>
      <c r="AJ55" s="3"/>
    </row>
    <row r="56" spans="1:36" s="135" customFormat="1" ht="16.5" customHeight="1">
      <c r="A56" s="76"/>
      <c r="B56" s="78" t="s">
        <v>148</v>
      </c>
      <c r="C56" s="212">
        <f t="shared" si="2"/>
        <v>57</v>
      </c>
      <c r="D56" s="213">
        <f>G56+J56+M56+P56+S56+V56+Y56+AB56</f>
        <v>39</v>
      </c>
      <c r="E56" s="213">
        <f>H56+K56+N56+Q56+T56+W56+Z56+AC56</f>
        <v>18</v>
      </c>
      <c r="F56" s="213">
        <f t="shared" si="3"/>
        <v>3</v>
      </c>
      <c r="G56" s="185">
        <v>3</v>
      </c>
      <c r="H56" s="185">
        <v>0</v>
      </c>
      <c r="I56" s="213">
        <f t="shared" si="4"/>
        <v>3</v>
      </c>
      <c r="J56" s="185">
        <v>3</v>
      </c>
      <c r="K56" s="185">
        <v>0</v>
      </c>
      <c r="L56" s="213">
        <f t="shared" si="5"/>
        <v>43</v>
      </c>
      <c r="M56" s="185">
        <v>29</v>
      </c>
      <c r="N56" s="185">
        <v>14</v>
      </c>
      <c r="O56" s="213">
        <f t="shared" si="6"/>
        <v>0</v>
      </c>
      <c r="P56" s="185">
        <v>0</v>
      </c>
      <c r="Q56" s="185">
        <v>0</v>
      </c>
      <c r="R56" s="213">
        <f t="shared" si="7"/>
        <v>4</v>
      </c>
      <c r="S56" s="185">
        <v>0</v>
      </c>
      <c r="T56" s="185">
        <v>4</v>
      </c>
      <c r="U56" s="213">
        <f t="shared" si="8"/>
        <v>0</v>
      </c>
      <c r="V56" s="185">
        <v>0</v>
      </c>
      <c r="W56" s="185">
        <v>0</v>
      </c>
      <c r="X56" s="213">
        <f t="shared" si="9"/>
        <v>0</v>
      </c>
      <c r="Y56" s="185">
        <v>0</v>
      </c>
      <c r="Z56" s="185">
        <v>0</v>
      </c>
      <c r="AA56" s="213">
        <f t="shared" si="10"/>
        <v>4</v>
      </c>
      <c r="AB56" s="185">
        <v>4</v>
      </c>
      <c r="AC56" s="185">
        <v>0</v>
      </c>
      <c r="AD56" s="185">
        <v>0</v>
      </c>
      <c r="AE56" s="185">
        <v>1</v>
      </c>
      <c r="AF56" s="185">
        <f t="shared" si="14"/>
        <v>5</v>
      </c>
      <c r="AG56" s="185">
        <v>3</v>
      </c>
      <c r="AH56" s="185">
        <v>2</v>
      </c>
      <c r="AI56" s="65" t="s">
        <v>148</v>
      </c>
      <c r="AJ56" s="3"/>
    </row>
    <row r="57" spans="1:36" s="172" customFormat="1" ht="16.5" customHeight="1">
      <c r="A57" s="71" t="s">
        <v>254</v>
      </c>
      <c r="B57" s="175"/>
      <c r="C57" s="208">
        <f t="shared" si="2"/>
        <v>86</v>
      </c>
      <c r="D57" s="209">
        <f>SUM(D58:D59)</f>
        <v>48</v>
      </c>
      <c r="E57" s="209">
        <f>SUM(E58:E59)</f>
        <v>38</v>
      </c>
      <c r="F57" s="209">
        <f t="shared" si="3"/>
        <v>5</v>
      </c>
      <c r="G57" s="209">
        <f>SUM(G58:G59)</f>
        <v>5</v>
      </c>
      <c r="H57" s="209">
        <f>SUM(H58:H59)</f>
        <v>0</v>
      </c>
      <c r="I57" s="209">
        <f t="shared" si="4"/>
        <v>5</v>
      </c>
      <c r="J57" s="209">
        <f>SUM(J58:J59)</f>
        <v>5</v>
      </c>
      <c r="K57" s="209">
        <f>SUM(K58:K59)</f>
        <v>0</v>
      </c>
      <c r="L57" s="209">
        <f t="shared" si="5"/>
        <v>66</v>
      </c>
      <c r="M57" s="209">
        <f>SUM(M58:M59)</f>
        <v>36</v>
      </c>
      <c r="N57" s="209">
        <f>SUM(N58:N59)</f>
        <v>30</v>
      </c>
      <c r="O57" s="209">
        <f t="shared" si="6"/>
        <v>0</v>
      </c>
      <c r="P57" s="209">
        <f>SUM(P58:P59)</f>
        <v>0</v>
      </c>
      <c r="Q57" s="209">
        <f>SUM(Q58:Q59)</f>
        <v>0</v>
      </c>
      <c r="R57" s="209">
        <f t="shared" si="7"/>
        <v>6</v>
      </c>
      <c r="S57" s="209">
        <f>SUM(S58:S59)</f>
        <v>0</v>
      </c>
      <c r="T57" s="209">
        <f>SUM(T58:T59)</f>
        <v>6</v>
      </c>
      <c r="U57" s="209">
        <f t="shared" si="8"/>
        <v>0</v>
      </c>
      <c r="V57" s="209">
        <f>SUM(V58:V59)</f>
        <v>0</v>
      </c>
      <c r="W57" s="209">
        <f>SUM(W58:W59)</f>
        <v>0</v>
      </c>
      <c r="X57" s="209">
        <f t="shared" si="9"/>
        <v>0</v>
      </c>
      <c r="Y57" s="209">
        <f>SUM(Y58:Y59)</f>
        <v>0</v>
      </c>
      <c r="Z57" s="209">
        <f>SUM(Z58:Z59)</f>
        <v>0</v>
      </c>
      <c r="AA57" s="209">
        <f t="shared" si="10"/>
        <v>4</v>
      </c>
      <c r="AB57" s="209">
        <f>SUM(AB58:AB59)</f>
        <v>2</v>
      </c>
      <c r="AC57" s="209">
        <f>SUM(AC58:AC59)</f>
        <v>2</v>
      </c>
      <c r="AD57" s="209">
        <f>SUM(AD58:AD59)</f>
        <v>0</v>
      </c>
      <c r="AE57" s="209">
        <f>SUM(AE58:AE59)</f>
        <v>2</v>
      </c>
      <c r="AF57" s="215">
        <f t="shared" si="14"/>
        <v>9</v>
      </c>
      <c r="AG57" s="209">
        <f>SUM(AG58:AG59)</f>
        <v>2</v>
      </c>
      <c r="AH57" s="209">
        <f>SUM(AH58:AH59)</f>
        <v>7</v>
      </c>
      <c r="AI57" s="69" t="s">
        <v>254</v>
      </c>
      <c r="AJ57" s="75"/>
    </row>
    <row r="58" spans="1:36" ht="16.5" customHeight="1">
      <c r="A58" s="77"/>
      <c r="B58" s="78" t="s">
        <v>135</v>
      </c>
      <c r="C58" s="212">
        <f t="shared" si="2"/>
        <v>33</v>
      </c>
      <c r="D58" s="213">
        <f>G58+J58+M58+P58+S58+V58+Y58+AB58</f>
        <v>19</v>
      </c>
      <c r="E58" s="213">
        <f>H58+K58+N58+Q58+T58+W58+Z58+AC58</f>
        <v>14</v>
      </c>
      <c r="F58" s="213">
        <f t="shared" si="3"/>
        <v>2</v>
      </c>
      <c r="G58" s="185">
        <v>2</v>
      </c>
      <c r="H58" s="185">
        <v>0</v>
      </c>
      <c r="I58" s="213">
        <f t="shared" si="4"/>
        <v>2</v>
      </c>
      <c r="J58" s="185">
        <v>2</v>
      </c>
      <c r="K58" s="185">
        <v>0</v>
      </c>
      <c r="L58" s="213">
        <f t="shared" si="5"/>
        <v>27</v>
      </c>
      <c r="M58" s="185">
        <v>15</v>
      </c>
      <c r="N58" s="185">
        <v>12</v>
      </c>
      <c r="O58" s="213">
        <f t="shared" si="6"/>
        <v>0</v>
      </c>
      <c r="P58" s="185">
        <v>0</v>
      </c>
      <c r="Q58" s="185">
        <v>0</v>
      </c>
      <c r="R58" s="213">
        <f t="shared" si="7"/>
        <v>2</v>
      </c>
      <c r="S58" s="185">
        <v>0</v>
      </c>
      <c r="T58" s="185">
        <v>2</v>
      </c>
      <c r="U58" s="213">
        <f t="shared" si="8"/>
        <v>0</v>
      </c>
      <c r="V58" s="185">
        <v>0</v>
      </c>
      <c r="W58" s="185">
        <v>0</v>
      </c>
      <c r="X58" s="213">
        <f t="shared" si="9"/>
        <v>0</v>
      </c>
      <c r="Y58" s="185">
        <v>0</v>
      </c>
      <c r="Z58" s="185">
        <v>0</v>
      </c>
      <c r="AA58" s="213">
        <f t="shared" si="10"/>
        <v>0</v>
      </c>
      <c r="AB58" s="185">
        <v>0</v>
      </c>
      <c r="AC58" s="185">
        <v>0</v>
      </c>
      <c r="AD58" s="185">
        <v>0</v>
      </c>
      <c r="AE58" s="185">
        <v>0</v>
      </c>
      <c r="AF58" s="185">
        <f t="shared" si="14"/>
        <v>7</v>
      </c>
      <c r="AG58" s="185">
        <v>2</v>
      </c>
      <c r="AH58" s="185">
        <v>5</v>
      </c>
      <c r="AI58" s="65" t="s">
        <v>135</v>
      </c>
      <c r="AJ58" s="3"/>
    </row>
    <row r="59" spans="1:36" ht="16.5" customHeight="1">
      <c r="A59" s="77"/>
      <c r="B59" s="78" t="s">
        <v>231</v>
      </c>
      <c r="C59" s="212">
        <f t="shared" si="2"/>
        <v>53</v>
      </c>
      <c r="D59" s="213">
        <f>G59+J59+M59+P59+S59+V59+Y59+AB59</f>
        <v>29</v>
      </c>
      <c r="E59" s="213">
        <f>H59+K59+N59+Q59+T59+W59+Z59+AC59</f>
        <v>24</v>
      </c>
      <c r="F59" s="213">
        <f t="shared" si="3"/>
        <v>3</v>
      </c>
      <c r="G59" s="185">
        <v>3</v>
      </c>
      <c r="H59" s="185">
        <v>0</v>
      </c>
      <c r="I59" s="213">
        <f t="shared" si="4"/>
        <v>3</v>
      </c>
      <c r="J59" s="185">
        <v>3</v>
      </c>
      <c r="K59" s="185">
        <v>0</v>
      </c>
      <c r="L59" s="213">
        <f t="shared" si="5"/>
        <v>39</v>
      </c>
      <c r="M59" s="185">
        <v>21</v>
      </c>
      <c r="N59" s="185">
        <v>18</v>
      </c>
      <c r="O59" s="213">
        <f t="shared" si="6"/>
        <v>0</v>
      </c>
      <c r="P59" s="185">
        <v>0</v>
      </c>
      <c r="Q59" s="185">
        <v>0</v>
      </c>
      <c r="R59" s="213">
        <f t="shared" si="7"/>
        <v>4</v>
      </c>
      <c r="S59" s="185">
        <v>0</v>
      </c>
      <c r="T59" s="185">
        <v>4</v>
      </c>
      <c r="U59" s="213">
        <f t="shared" si="8"/>
        <v>0</v>
      </c>
      <c r="V59" s="185">
        <v>0</v>
      </c>
      <c r="W59" s="185">
        <v>0</v>
      </c>
      <c r="X59" s="213">
        <f t="shared" si="9"/>
        <v>0</v>
      </c>
      <c r="Y59" s="185">
        <v>0</v>
      </c>
      <c r="Z59" s="185">
        <v>0</v>
      </c>
      <c r="AA59" s="213">
        <f t="shared" si="10"/>
        <v>4</v>
      </c>
      <c r="AB59" s="185">
        <v>2</v>
      </c>
      <c r="AC59" s="185">
        <v>2</v>
      </c>
      <c r="AD59" s="185">
        <v>0</v>
      </c>
      <c r="AE59" s="185">
        <v>2</v>
      </c>
      <c r="AF59" s="185">
        <f t="shared" si="14"/>
        <v>2</v>
      </c>
      <c r="AG59" s="185">
        <v>0</v>
      </c>
      <c r="AH59" s="185">
        <v>2</v>
      </c>
      <c r="AI59" s="65" t="s">
        <v>231</v>
      </c>
      <c r="AJ59" s="3"/>
    </row>
    <row r="60" spans="1:36" s="172" customFormat="1" ht="16.5" customHeight="1">
      <c r="A60" s="71" t="s">
        <v>255</v>
      </c>
      <c r="B60" s="72"/>
      <c r="C60" s="208">
        <f t="shared" si="2"/>
        <v>36</v>
      </c>
      <c r="D60" s="209">
        <f>D61</f>
        <v>25</v>
      </c>
      <c r="E60" s="209">
        <f>E61</f>
        <v>11</v>
      </c>
      <c r="F60" s="209">
        <f t="shared" si="3"/>
        <v>3</v>
      </c>
      <c r="G60" s="209">
        <f>G61</f>
        <v>3</v>
      </c>
      <c r="H60" s="209">
        <f>H61</f>
        <v>0</v>
      </c>
      <c r="I60" s="209">
        <f t="shared" si="4"/>
        <v>3</v>
      </c>
      <c r="J60" s="209">
        <f>J61</f>
        <v>3</v>
      </c>
      <c r="K60" s="209">
        <f>K61</f>
        <v>0</v>
      </c>
      <c r="L60" s="209">
        <f t="shared" si="5"/>
        <v>24</v>
      </c>
      <c r="M60" s="209">
        <f>M61</f>
        <v>15</v>
      </c>
      <c r="N60" s="209">
        <f>N61</f>
        <v>9</v>
      </c>
      <c r="O60" s="209">
        <f t="shared" si="6"/>
        <v>0</v>
      </c>
      <c r="P60" s="209">
        <f>P61</f>
        <v>0</v>
      </c>
      <c r="Q60" s="209">
        <f>Q61</f>
        <v>0</v>
      </c>
      <c r="R60" s="209">
        <f t="shared" si="7"/>
        <v>1</v>
      </c>
      <c r="S60" s="209">
        <f>S61</f>
        <v>0</v>
      </c>
      <c r="T60" s="209">
        <f>T61</f>
        <v>1</v>
      </c>
      <c r="U60" s="209">
        <f t="shared" si="8"/>
        <v>0</v>
      </c>
      <c r="V60" s="209">
        <f>V61</f>
        <v>0</v>
      </c>
      <c r="W60" s="209">
        <f>W61</f>
        <v>0</v>
      </c>
      <c r="X60" s="209">
        <f t="shared" si="9"/>
        <v>0</v>
      </c>
      <c r="Y60" s="209">
        <f>SUM(Y61)</f>
        <v>0</v>
      </c>
      <c r="Z60" s="209">
        <f>SUM(Z61)</f>
        <v>0</v>
      </c>
      <c r="AA60" s="209">
        <f t="shared" si="10"/>
        <v>5</v>
      </c>
      <c r="AB60" s="209">
        <f>SUM(AB61)</f>
        <v>4</v>
      </c>
      <c r="AC60" s="209">
        <f>SUM(AC61)</f>
        <v>1</v>
      </c>
      <c r="AD60" s="209">
        <f>AD61</f>
        <v>0</v>
      </c>
      <c r="AE60" s="209">
        <f>SUM(AE61)</f>
        <v>0</v>
      </c>
      <c r="AF60" s="215">
        <f t="shared" si="14"/>
        <v>9</v>
      </c>
      <c r="AG60" s="209">
        <f>SUM(AG61)</f>
        <v>0</v>
      </c>
      <c r="AH60" s="209">
        <f>SUM(AH61)</f>
        <v>9</v>
      </c>
      <c r="AI60" s="69" t="s">
        <v>255</v>
      </c>
      <c r="AJ60" s="216"/>
    </row>
    <row r="61" spans="1:36" ht="16.5" customHeight="1">
      <c r="A61" s="77"/>
      <c r="B61" s="78" t="s">
        <v>136</v>
      </c>
      <c r="C61" s="212">
        <f t="shared" si="2"/>
        <v>36</v>
      </c>
      <c r="D61" s="213">
        <f>G61+J61+M61+P61+S61+V61+Y61+AB61</f>
        <v>25</v>
      </c>
      <c r="E61" s="213">
        <f>H61+K61+N61+Q61+T61+W61+Z61+AC61</f>
        <v>11</v>
      </c>
      <c r="F61" s="213">
        <f t="shared" si="3"/>
        <v>3</v>
      </c>
      <c r="G61" s="185">
        <v>3</v>
      </c>
      <c r="H61" s="185">
        <v>0</v>
      </c>
      <c r="I61" s="213">
        <f t="shared" si="4"/>
        <v>3</v>
      </c>
      <c r="J61" s="185">
        <v>3</v>
      </c>
      <c r="K61" s="185">
        <v>0</v>
      </c>
      <c r="L61" s="213">
        <f t="shared" si="5"/>
        <v>24</v>
      </c>
      <c r="M61" s="185">
        <v>15</v>
      </c>
      <c r="N61" s="185">
        <v>9</v>
      </c>
      <c r="O61" s="213">
        <f t="shared" si="6"/>
        <v>0</v>
      </c>
      <c r="P61" s="185">
        <v>0</v>
      </c>
      <c r="Q61" s="185">
        <v>0</v>
      </c>
      <c r="R61" s="213">
        <f t="shared" si="7"/>
        <v>1</v>
      </c>
      <c r="S61" s="185">
        <v>0</v>
      </c>
      <c r="T61" s="185">
        <v>1</v>
      </c>
      <c r="U61" s="213">
        <f t="shared" si="8"/>
        <v>0</v>
      </c>
      <c r="V61" s="185">
        <v>0</v>
      </c>
      <c r="W61" s="185">
        <v>0</v>
      </c>
      <c r="X61" s="213">
        <f t="shared" si="9"/>
        <v>0</v>
      </c>
      <c r="Y61" s="185">
        <v>0</v>
      </c>
      <c r="Z61" s="185">
        <v>0</v>
      </c>
      <c r="AA61" s="213">
        <f t="shared" si="10"/>
        <v>5</v>
      </c>
      <c r="AB61" s="185">
        <v>4</v>
      </c>
      <c r="AC61" s="185">
        <v>1</v>
      </c>
      <c r="AD61" s="185">
        <v>0</v>
      </c>
      <c r="AE61" s="185">
        <v>0</v>
      </c>
      <c r="AF61" s="185">
        <f t="shared" si="14"/>
        <v>9</v>
      </c>
      <c r="AG61" s="185">
        <v>0</v>
      </c>
      <c r="AH61" s="185">
        <v>9</v>
      </c>
      <c r="AI61" s="65" t="s">
        <v>136</v>
      </c>
      <c r="AJ61" s="3"/>
    </row>
    <row r="62" spans="1:36" s="173" customFormat="1" ht="16.5" customHeight="1">
      <c r="A62" s="71" t="s">
        <v>256</v>
      </c>
      <c r="B62" s="175"/>
      <c r="C62" s="208">
        <f t="shared" si="2"/>
        <v>104</v>
      </c>
      <c r="D62" s="209">
        <f>SUM(D63:D64)</f>
        <v>54</v>
      </c>
      <c r="E62" s="209">
        <f>SUM(E63:E64)</f>
        <v>50</v>
      </c>
      <c r="F62" s="209">
        <f t="shared" si="3"/>
        <v>7</v>
      </c>
      <c r="G62" s="209">
        <f>SUM(G63:G64)</f>
        <v>7</v>
      </c>
      <c r="H62" s="209">
        <f>SUM(H63:H64)</f>
        <v>0</v>
      </c>
      <c r="I62" s="209">
        <f t="shared" si="4"/>
        <v>7</v>
      </c>
      <c r="J62" s="209">
        <f>SUM(J63:J64)</f>
        <v>6</v>
      </c>
      <c r="K62" s="209">
        <f>SUM(K63:K64)</f>
        <v>1</v>
      </c>
      <c r="L62" s="209">
        <f t="shared" si="5"/>
        <v>71</v>
      </c>
      <c r="M62" s="209">
        <f>SUM(M63:M64)</f>
        <v>38</v>
      </c>
      <c r="N62" s="209">
        <f>SUM(N63:N64)</f>
        <v>33</v>
      </c>
      <c r="O62" s="209">
        <f t="shared" si="6"/>
        <v>0</v>
      </c>
      <c r="P62" s="209">
        <f>SUM(P63:P64)</f>
        <v>0</v>
      </c>
      <c r="Q62" s="209">
        <f>SUM(Q63:Q64)</f>
        <v>0</v>
      </c>
      <c r="R62" s="209">
        <f t="shared" si="7"/>
        <v>7</v>
      </c>
      <c r="S62" s="209">
        <f>SUM(S63:S64)</f>
        <v>0</v>
      </c>
      <c r="T62" s="209">
        <f>SUM(T63:T64)</f>
        <v>7</v>
      </c>
      <c r="U62" s="209">
        <f t="shared" si="8"/>
        <v>0</v>
      </c>
      <c r="V62" s="209">
        <f>SUM(V63:V64)</f>
        <v>0</v>
      </c>
      <c r="W62" s="209">
        <f>SUM(W63:W64)</f>
        <v>0</v>
      </c>
      <c r="X62" s="209">
        <f t="shared" si="9"/>
        <v>0</v>
      </c>
      <c r="Y62" s="209">
        <f>SUM(Y63:Y64)</f>
        <v>0</v>
      </c>
      <c r="Z62" s="209">
        <f>SUM(Z63:Z64)</f>
        <v>0</v>
      </c>
      <c r="AA62" s="209">
        <f t="shared" si="10"/>
        <v>12</v>
      </c>
      <c r="AB62" s="209">
        <f>SUM(AB63:AB64)</f>
        <v>3</v>
      </c>
      <c r="AC62" s="209">
        <f>SUM(AC63:AC64)</f>
        <v>9</v>
      </c>
      <c r="AD62" s="209">
        <f>SUM(AD63:AD64)</f>
        <v>0</v>
      </c>
      <c r="AE62" s="209">
        <f>SUM(AE63:AE64)</f>
        <v>4</v>
      </c>
      <c r="AF62" s="215">
        <f t="shared" si="14"/>
        <v>25</v>
      </c>
      <c r="AG62" s="209">
        <f>SUM(AG63:AG64)</f>
        <v>12</v>
      </c>
      <c r="AH62" s="209">
        <f>SUM(AH63:AH64)</f>
        <v>13</v>
      </c>
      <c r="AI62" s="69" t="s">
        <v>256</v>
      </c>
      <c r="AJ62" s="75"/>
    </row>
    <row r="63" spans="1:36" ht="16.5" customHeight="1">
      <c r="A63" s="77"/>
      <c r="B63" s="78" t="s">
        <v>232</v>
      </c>
      <c r="C63" s="212">
        <f t="shared" si="2"/>
        <v>40</v>
      </c>
      <c r="D63" s="213">
        <f>G63+J63+M63+P63+S63+V63+Y63+AB63</f>
        <v>20</v>
      </c>
      <c r="E63" s="213">
        <f>H63+K63+N63+Q63+T63+W63+Z63+AC63</f>
        <v>20</v>
      </c>
      <c r="F63" s="213">
        <f t="shared" si="3"/>
        <v>3</v>
      </c>
      <c r="G63" s="185">
        <v>3</v>
      </c>
      <c r="H63" s="185">
        <v>0</v>
      </c>
      <c r="I63" s="213">
        <f t="shared" si="4"/>
        <v>3</v>
      </c>
      <c r="J63" s="185">
        <v>3</v>
      </c>
      <c r="K63" s="185">
        <v>0</v>
      </c>
      <c r="L63" s="213">
        <f t="shared" si="5"/>
        <v>26</v>
      </c>
      <c r="M63" s="185">
        <v>13</v>
      </c>
      <c r="N63" s="185">
        <v>13</v>
      </c>
      <c r="O63" s="213">
        <f t="shared" si="6"/>
        <v>0</v>
      </c>
      <c r="P63" s="185">
        <v>0</v>
      </c>
      <c r="Q63" s="185">
        <v>0</v>
      </c>
      <c r="R63" s="213">
        <f t="shared" si="7"/>
        <v>3</v>
      </c>
      <c r="S63" s="185">
        <v>0</v>
      </c>
      <c r="T63" s="185">
        <v>3</v>
      </c>
      <c r="U63" s="213">
        <f t="shared" si="8"/>
        <v>0</v>
      </c>
      <c r="V63" s="185">
        <v>0</v>
      </c>
      <c r="W63" s="185">
        <v>0</v>
      </c>
      <c r="X63" s="213">
        <f t="shared" si="9"/>
        <v>0</v>
      </c>
      <c r="Y63" s="185">
        <v>0</v>
      </c>
      <c r="Z63" s="185">
        <v>0</v>
      </c>
      <c r="AA63" s="213">
        <f t="shared" si="10"/>
        <v>5</v>
      </c>
      <c r="AB63" s="185">
        <v>1</v>
      </c>
      <c r="AC63" s="185">
        <v>4</v>
      </c>
      <c r="AD63" s="185">
        <v>0</v>
      </c>
      <c r="AE63" s="185">
        <v>2</v>
      </c>
      <c r="AF63" s="185">
        <f t="shared" si="14"/>
        <v>12</v>
      </c>
      <c r="AG63" s="185">
        <v>5</v>
      </c>
      <c r="AH63" s="185">
        <v>7</v>
      </c>
      <c r="AI63" s="65" t="s">
        <v>232</v>
      </c>
      <c r="AJ63" s="3"/>
    </row>
    <row r="64" spans="1:36" s="135" customFormat="1" ht="16.5" customHeight="1">
      <c r="A64" s="77"/>
      <c r="B64" s="78" t="s">
        <v>233</v>
      </c>
      <c r="C64" s="212">
        <f t="shared" si="2"/>
        <v>64</v>
      </c>
      <c r="D64" s="213">
        <f>G64+J64+M64+P64+S64+V64+Y64+AB64</f>
        <v>34</v>
      </c>
      <c r="E64" s="213">
        <f>H64+K64+N64+Q64+T64+W64+Z64+AC64</f>
        <v>30</v>
      </c>
      <c r="F64" s="213">
        <f t="shared" si="3"/>
        <v>4</v>
      </c>
      <c r="G64" s="185">
        <v>4</v>
      </c>
      <c r="H64" s="185">
        <v>0</v>
      </c>
      <c r="I64" s="213">
        <f t="shared" si="4"/>
        <v>4</v>
      </c>
      <c r="J64" s="185">
        <v>3</v>
      </c>
      <c r="K64" s="185">
        <v>1</v>
      </c>
      <c r="L64" s="213">
        <f t="shared" si="5"/>
        <v>45</v>
      </c>
      <c r="M64" s="185">
        <v>25</v>
      </c>
      <c r="N64" s="185">
        <v>20</v>
      </c>
      <c r="O64" s="213">
        <f t="shared" si="6"/>
        <v>0</v>
      </c>
      <c r="P64" s="185">
        <v>0</v>
      </c>
      <c r="Q64" s="185">
        <v>0</v>
      </c>
      <c r="R64" s="213">
        <f t="shared" si="7"/>
        <v>4</v>
      </c>
      <c r="S64" s="185">
        <v>0</v>
      </c>
      <c r="T64" s="185">
        <v>4</v>
      </c>
      <c r="U64" s="213">
        <f t="shared" si="8"/>
        <v>0</v>
      </c>
      <c r="V64" s="185">
        <v>0</v>
      </c>
      <c r="W64" s="185">
        <v>0</v>
      </c>
      <c r="X64" s="213">
        <f t="shared" si="9"/>
        <v>0</v>
      </c>
      <c r="Y64" s="185">
        <v>0</v>
      </c>
      <c r="Z64" s="185">
        <v>0</v>
      </c>
      <c r="AA64" s="213">
        <f t="shared" si="10"/>
        <v>7</v>
      </c>
      <c r="AB64" s="185">
        <v>2</v>
      </c>
      <c r="AC64" s="185">
        <v>5</v>
      </c>
      <c r="AD64" s="185">
        <v>0</v>
      </c>
      <c r="AE64" s="185">
        <v>2</v>
      </c>
      <c r="AF64" s="185">
        <f t="shared" si="14"/>
        <v>13</v>
      </c>
      <c r="AG64" s="185">
        <v>7</v>
      </c>
      <c r="AH64" s="185">
        <v>6</v>
      </c>
      <c r="AI64" s="65" t="s">
        <v>233</v>
      </c>
      <c r="AJ64" s="3"/>
    </row>
    <row r="65" spans="1:36" s="135" customFormat="1" ht="16.5" customHeight="1">
      <c r="A65" s="122"/>
      <c r="B65" s="176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205"/>
      <c r="AJ65" s="122"/>
    </row>
    <row r="66" spans="2:34" ht="11.25" customHeight="1">
      <c r="B66" s="179"/>
      <c r="C66" s="179"/>
      <c r="D66" s="179"/>
      <c r="E66" s="179"/>
      <c r="F66" s="179"/>
      <c r="G66" s="179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</row>
    <row r="67" spans="2:34" ht="11.25" customHeight="1" hidden="1">
      <c r="B67" s="159" t="s">
        <v>106</v>
      </c>
      <c r="C67" s="160">
        <v>4778</v>
      </c>
      <c r="D67" s="161">
        <v>2690</v>
      </c>
      <c r="E67" s="161">
        <v>2088</v>
      </c>
      <c r="F67" s="161">
        <v>217</v>
      </c>
      <c r="G67" s="182">
        <v>209</v>
      </c>
      <c r="H67" s="182">
        <v>8</v>
      </c>
      <c r="I67" s="161">
        <v>223</v>
      </c>
      <c r="J67" s="182">
        <v>205</v>
      </c>
      <c r="K67" s="182">
        <v>18</v>
      </c>
      <c r="L67" s="161">
        <v>3751</v>
      </c>
      <c r="M67" s="182">
        <v>2077</v>
      </c>
      <c r="N67" s="182">
        <v>1674</v>
      </c>
      <c r="O67" s="161">
        <v>0</v>
      </c>
      <c r="P67" s="182">
        <v>0</v>
      </c>
      <c r="Q67" s="182">
        <v>0</v>
      </c>
      <c r="R67" s="161">
        <v>233</v>
      </c>
      <c r="S67" s="182">
        <v>0</v>
      </c>
      <c r="T67" s="182">
        <v>233</v>
      </c>
      <c r="U67" s="161">
        <v>0</v>
      </c>
      <c r="V67" s="182">
        <v>0</v>
      </c>
      <c r="W67" s="182">
        <v>0</v>
      </c>
      <c r="X67" s="182">
        <v>3</v>
      </c>
      <c r="Y67" s="182">
        <v>0</v>
      </c>
      <c r="Z67" s="182">
        <v>3</v>
      </c>
      <c r="AA67" s="182">
        <v>351</v>
      </c>
      <c r="AB67" s="182">
        <v>199</v>
      </c>
      <c r="AC67" s="182">
        <v>152</v>
      </c>
      <c r="AD67" s="182">
        <v>0</v>
      </c>
      <c r="AE67" s="182">
        <v>96</v>
      </c>
      <c r="AF67" s="182">
        <v>293</v>
      </c>
      <c r="AG67" s="182">
        <v>131</v>
      </c>
      <c r="AH67" s="182">
        <v>162</v>
      </c>
    </row>
    <row r="68" spans="2:34" ht="11.25" customHeight="1" hidden="1">
      <c r="B68" s="179"/>
      <c r="C68" s="161"/>
      <c r="D68" s="161"/>
      <c r="E68" s="161"/>
      <c r="F68" s="161"/>
      <c r="G68" s="182"/>
      <c r="H68" s="182"/>
      <c r="I68" s="161"/>
      <c r="J68" s="182"/>
      <c r="K68" s="182"/>
      <c r="L68" s="161"/>
      <c r="M68" s="182"/>
      <c r="N68" s="182"/>
      <c r="O68" s="161"/>
      <c r="P68" s="182"/>
      <c r="Q68" s="182"/>
      <c r="R68" s="161"/>
      <c r="S68" s="182"/>
      <c r="T68" s="182"/>
      <c r="U68" s="161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</row>
    <row r="69" spans="2:32" ht="11.25" customHeight="1" hidden="1">
      <c r="B69" s="187"/>
      <c r="C69" s="187" t="s">
        <v>328</v>
      </c>
      <c r="D69" s="187"/>
      <c r="E69" s="187"/>
      <c r="AF69" s="117" t="s">
        <v>329</v>
      </c>
    </row>
    <row r="70" spans="2:5" ht="11.25" customHeight="1" hidden="1">
      <c r="B70" s="187"/>
      <c r="C70" s="187"/>
      <c r="D70" s="187"/>
      <c r="E70" s="187"/>
    </row>
    <row r="71" spans="2:5" ht="11.25" customHeight="1">
      <c r="B71" s="187"/>
      <c r="C71" s="187"/>
      <c r="D71" s="187"/>
      <c r="E71" s="187"/>
    </row>
    <row r="72" spans="2:5" ht="11.25" customHeight="1">
      <c r="B72" s="187"/>
      <c r="C72" s="187"/>
      <c r="D72" s="187"/>
      <c r="E72" s="187"/>
    </row>
    <row r="73" spans="2:5" ht="11.25" customHeight="1">
      <c r="B73" s="187"/>
      <c r="C73" s="187"/>
      <c r="D73" s="187"/>
      <c r="E73" s="187"/>
    </row>
    <row r="74" spans="2:5" ht="11.25" customHeight="1">
      <c r="B74" s="187"/>
      <c r="C74" s="187"/>
      <c r="D74" s="187"/>
      <c r="E74" s="187"/>
    </row>
    <row r="75" spans="2:5" ht="11.25" customHeight="1">
      <c r="B75" s="187"/>
      <c r="C75" s="187"/>
      <c r="D75" s="187"/>
      <c r="E75" s="187"/>
    </row>
    <row r="76" spans="2:5" ht="11.25" customHeight="1">
      <c r="B76" s="187"/>
      <c r="C76" s="187"/>
      <c r="D76" s="187"/>
      <c r="E76" s="187"/>
    </row>
    <row r="77" spans="2:5" ht="11.25" customHeight="1">
      <c r="B77" s="187"/>
      <c r="C77" s="187"/>
      <c r="D77" s="187"/>
      <c r="E77" s="187"/>
    </row>
    <row r="78" spans="2:5" ht="11.25" customHeight="1">
      <c r="B78" s="187"/>
      <c r="C78" s="187"/>
      <c r="D78" s="187"/>
      <c r="E78" s="187"/>
    </row>
    <row r="79" spans="2:5" ht="11.25" customHeight="1">
      <c r="B79" s="187"/>
      <c r="C79" s="187"/>
      <c r="D79" s="187"/>
      <c r="E79" s="187"/>
    </row>
    <row r="80" spans="2:5" ht="11.25" customHeight="1">
      <c r="B80" s="187"/>
      <c r="C80" s="187"/>
      <c r="D80" s="187"/>
      <c r="E80" s="187"/>
    </row>
    <row r="81" spans="2:5" ht="11.25" customHeight="1">
      <c r="B81" s="187"/>
      <c r="C81" s="187"/>
      <c r="D81" s="187"/>
      <c r="E81" s="187"/>
    </row>
  </sheetData>
  <mergeCells count="36">
    <mergeCell ref="AI62:AJ62"/>
    <mergeCell ref="AI49:AJ49"/>
    <mergeCell ref="AI54:AJ54"/>
    <mergeCell ref="AI57:AJ57"/>
    <mergeCell ref="AI60:AJ60"/>
    <mergeCell ref="AI32:AJ32"/>
    <mergeCell ref="AI35:AJ35"/>
    <mergeCell ref="AI40:AJ40"/>
    <mergeCell ref="AI42:AJ42"/>
    <mergeCell ref="A62:B62"/>
    <mergeCell ref="A42:B42"/>
    <mergeCell ref="A45:B45"/>
    <mergeCell ref="AI45:AJ45"/>
    <mergeCell ref="A60:B60"/>
    <mergeCell ref="AA5:AC5"/>
    <mergeCell ref="AE4:AE7"/>
    <mergeCell ref="AF4:AH5"/>
    <mergeCell ref="AI13:AJ13"/>
    <mergeCell ref="A1:N1"/>
    <mergeCell ref="A57:B57"/>
    <mergeCell ref="A13:B13"/>
    <mergeCell ref="A32:B32"/>
    <mergeCell ref="C4:AC4"/>
    <mergeCell ref="A35:B35"/>
    <mergeCell ref="A40:B40"/>
    <mergeCell ref="A49:B49"/>
    <mergeCell ref="A54:B54"/>
    <mergeCell ref="AD4:AD7"/>
    <mergeCell ref="C5:E5"/>
    <mergeCell ref="F5:H5"/>
    <mergeCell ref="I5:K5"/>
    <mergeCell ref="L5:N5"/>
    <mergeCell ref="O5:Q5"/>
    <mergeCell ref="R5:T5"/>
    <mergeCell ref="U5:W5"/>
    <mergeCell ref="X5:Z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83"/>
  <sheetViews>
    <sheetView showGridLines="0" workbookViewId="0" topLeftCell="A76">
      <selection activeCell="AB1" sqref="AB1:AC16384"/>
    </sheetView>
  </sheetViews>
  <sheetFormatPr defaultColWidth="8.75" defaultRowHeight="11.25" customHeight="1"/>
  <cols>
    <col min="1" max="1" width="1.328125" style="117" customWidth="1"/>
    <col min="2" max="2" width="8.75" style="117" customWidth="1"/>
    <col min="3" max="9" width="7.58203125" style="117" customWidth="1"/>
    <col min="10" max="25" width="6.58203125" style="117" customWidth="1"/>
    <col min="26" max="26" width="8.75" style="117" customWidth="1"/>
    <col min="27" max="27" width="1.328125" style="117" customWidth="1"/>
    <col min="28" max="29" width="0" style="117" hidden="1" customWidth="1"/>
    <col min="30" max="16384" width="8.75" style="117" customWidth="1"/>
  </cols>
  <sheetData>
    <row r="1" spans="1:25" ht="16.5" customHeight="1">
      <c r="A1" s="116" t="s">
        <v>216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9"/>
      <c r="O1" s="119"/>
      <c r="P1" s="119"/>
      <c r="Q1" s="119"/>
      <c r="R1" s="120" t="s">
        <v>235</v>
      </c>
      <c r="S1" s="119"/>
      <c r="T1" s="119"/>
      <c r="U1" s="119"/>
      <c r="V1" s="119"/>
      <c r="W1" s="119"/>
      <c r="X1" s="119"/>
      <c r="Y1" s="119"/>
    </row>
    <row r="2" spans="1:25" ht="16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  <c r="O2" s="119"/>
      <c r="P2" s="119"/>
      <c r="Q2" s="119"/>
      <c r="R2" s="120"/>
      <c r="S2" s="119"/>
      <c r="T2" s="119"/>
      <c r="U2" s="119"/>
      <c r="V2" s="119"/>
      <c r="W2" s="119"/>
      <c r="X2" s="119"/>
      <c r="Y2" s="119"/>
    </row>
    <row r="3" spans="1:27" ht="16.5" customHeight="1">
      <c r="A3" s="120" t="s">
        <v>179</v>
      </c>
      <c r="C3" s="177"/>
      <c r="D3" s="177"/>
      <c r="E3" s="177"/>
      <c r="F3" s="121"/>
      <c r="G3" s="121"/>
      <c r="H3" s="121"/>
      <c r="I3" s="121"/>
      <c r="J3" s="122"/>
      <c r="K3" s="122"/>
      <c r="L3" s="122"/>
      <c r="M3" s="121"/>
      <c r="N3" s="121" t="s">
        <v>268</v>
      </c>
      <c r="O3" s="121"/>
      <c r="P3" s="121"/>
      <c r="Q3" s="121"/>
      <c r="R3" s="122"/>
      <c r="S3" s="121"/>
      <c r="T3" s="123"/>
      <c r="U3" s="123"/>
      <c r="V3" s="123"/>
      <c r="W3" s="123"/>
      <c r="X3" s="123"/>
      <c r="Y3" s="123"/>
      <c r="Z3" s="135"/>
      <c r="AA3" s="188" t="s">
        <v>0</v>
      </c>
    </row>
    <row r="4" spans="1:27" ht="16.5" customHeight="1">
      <c r="A4" s="124"/>
      <c r="B4" s="125" t="s">
        <v>238</v>
      </c>
      <c r="C4" s="193" t="s">
        <v>4</v>
      </c>
      <c r="D4" s="194"/>
      <c r="E4" s="195"/>
      <c r="F4" s="219" t="s">
        <v>330</v>
      </c>
      <c r="G4" s="220"/>
      <c r="H4" s="219" t="s">
        <v>177</v>
      </c>
      <c r="I4" s="220"/>
      <c r="J4" s="189" t="s">
        <v>217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1"/>
      <c r="Z4" s="196" t="s">
        <v>272</v>
      </c>
      <c r="AA4" s="124"/>
    </row>
    <row r="5" spans="1:27" ht="16.5" customHeight="1">
      <c r="A5" s="135"/>
      <c r="B5" s="136"/>
      <c r="C5" s="199"/>
      <c r="D5" s="200"/>
      <c r="E5" s="201"/>
      <c r="F5" s="221"/>
      <c r="G5" s="222"/>
      <c r="H5" s="221"/>
      <c r="I5" s="222"/>
      <c r="J5" s="189" t="s">
        <v>331</v>
      </c>
      <c r="K5" s="191"/>
      <c r="L5" s="189" t="s">
        <v>167</v>
      </c>
      <c r="M5" s="191"/>
      <c r="N5" s="189" t="s">
        <v>168</v>
      </c>
      <c r="O5" s="191"/>
      <c r="P5" s="189" t="s">
        <v>169</v>
      </c>
      <c r="Q5" s="191"/>
      <c r="R5" s="189" t="s">
        <v>170</v>
      </c>
      <c r="S5" s="191"/>
      <c r="T5" s="189" t="s">
        <v>171</v>
      </c>
      <c r="U5" s="191"/>
      <c r="V5" s="189" t="s">
        <v>172</v>
      </c>
      <c r="W5" s="191"/>
      <c r="X5" s="189" t="s">
        <v>173</v>
      </c>
      <c r="Y5" s="191"/>
      <c r="Z5" s="126"/>
      <c r="AA5" s="135"/>
    </row>
    <row r="6" spans="1:27" ht="16.5" customHeight="1">
      <c r="A6" s="135"/>
      <c r="B6" s="148" t="s">
        <v>273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49"/>
      <c r="N6" s="126"/>
      <c r="O6" s="149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202" t="s">
        <v>273</v>
      </c>
      <c r="AA6" s="135"/>
    </row>
    <row r="7" spans="1:27" ht="16.5" customHeight="1">
      <c r="A7" s="122"/>
      <c r="B7" s="150" t="s">
        <v>336</v>
      </c>
      <c r="C7" s="151" t="s">
        <v>4</v>
      </c>
      <c r="D7" s="151" t="s">
        <v>2</v>
      </c>
      <c r="E7" s="151" t="s">
        <v>3</v>
      </c>
      <c r="F7" s="151" t="s">
        <v>2</v>
      </c>
      <c r="G7" s="151" t="s">
        <v>3</v>
      </c>
      <c r="H7" s="151" t="s">
        <v>2</v>
      </c>
      <c r="I7" s="151" t="s">
        <v>3</v>
      </c>
      <c r="J7" s="151" t="s">
        <v>2</v>
      </c>
      <c r="K7" s="151" t="s">
        <v>3</v>
      </c>
      <c r="L7" s="151" t="s">
        <v>2</v>
      </c>
      <c r="M7" s="152" t="s">
        <v>3</v>
      </c>
      <c r="N7" s="151" t="s">
        <v>2</v>
      </c>
      <c r="O7" s="152" t="s">
        <v>3</v>
      </c>
      <c r="P7" s="151" t="s">
        <v>2</v>
      </c>
      <c r="Q7" s="151" t="s">
        <v>3</v>
      </c>
      <c r="R7" s="151" t="s">
        <v>2</v>
      </c>
      <c r="S7" s="151" t="s">
        <v>3</v>
      </c>
      <c r="T7" s="151" t="s">
        <v>2</v>
      </c>
      <c r="U7" s="151" t="s">
        <v>3</v>
      </c>
      <c r="V7" s="151" t="s">
        <v>2</v>
      </c>
      <c r="W7" s="151" t="s">
        <v>3</v>
      </c>
      <c r="X7" s="151" t="s">
        <v>2</v>
      </c>
      <c r="Y7" s="151" t="s">
        <v>3</v>
      </c>
      <c r="Z7" s="205"/>
      <c r="AA7" s="122"/>
    </row>
    <row r="8" spans="1:27" ht="16.5" customHeight="1">
      <c r="A8" s="135"/>
      <c r="B8" s="136"/>
      <c r="C8" s="126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206"/>
      <c r="AA8" s="207"/>
    </row>
    <row r="9" spans="1:27" ht="16.5" customHeight="1">
      <c r="A9" s="179"/>
      <c r="B9" s="180" t="s">
        <v>337</v>
      </c>
      <c r="C9" s="218">
        <v>678</v>
      </c>
      <c r="D9" s="185">
        <v>337</v>
      </c>
      <c r="E9" s="185">
        <v>341</v>
      </c>
      <c r="F9" s="185">
        <v>140</v>
      </c>
      <c r="G9" s="185">
        <v>91</v>
      </c>
      <c r="H9" s="185">
        <v>0</v>
      </c>
      <c r="I9" s="185">
        <v>22</v>
      </c>
      <c r="J9" s="185">
        <v>0</v>
      </c>
      <c r="K9" s="185">
        <v>0</v>
      </c>
      <c r="L9" s="185">
        <v>6</v>
      </c>
      <c r="M9" s="185">
        <v>18</v>
      </c>
      <c r="N9" s="185">
        <v>0</v>
      </c>
      <c r="O9" s="185">
        <v>11</v>
      </c>
      <c r="P9" s="185">
        <v>0</v>
      </c>
      <c r="Q9" s="185">
        <v>1</v>
      </c>
      <c r="R9" s="185">
        <v>0</v>
      </c>
      <c r="S9" s="185">
        <v>16</v>
      </c>
      <c r="T9" s="185">
        <v>22</v>
      </c>
      <c r="U9" s="185">
        <v>68</v>
      </c>
      <c r="V9" s="185">
        <v>168</v>
      </c>
      <c r="W9" s="185">
        <v>112</v>
      </c>
      <c r="X9" s="185">
        <v>1</v>
      </c>
      <c r="Y9" s="185">
        <v>2</v>
      </c>
      <c r="Z9" s="50" t="s">
        <v>338</v>
      </c>
      <c r="AA9" s="3"/>
    </row>
    <row r="10" spans="1:27" s="156" customFormat="1" ht="16.5" customHeight="1">
      <c r="A10" s="183"/>
      <c r="B10" s="184" t="s">
        <v>339</v>
      </c>
      <c r="C10" s="208">
        <f>C16+C35+C38+C43+C45+C48+C52+C57+C60+C63+C65</f>
        <v>694</v>
      </c>
      <c r="D10" s="209">
        <f>D16+D35+D38+D43+D45+D48+D52+D57+D60+D63+D65</f>
        <v>345</v>
      </c>
      <c r="E10" s="209">
        <f aca="true" t="shared" si="0" ref="E10:Y10">E16+E35+E38+E43+E45+E48+E52+E57+E60+E63+E65</f>
        <v>349</v>
      </c>
      <c r="F10" s="209">
        <f t="shared" si="0"/>
        <v>138</v>
      </c>
      <c r="G10" s="209">
        <f t="shared" si="0"/>
        <v>92</v>
      </c>
      <c r="H10" s="209">
        <f t="shared" si="0"/>
        <v>0</v>
      </c>
      <c r="I10" s="209">
        <f t="shared" si="0"/>
        <v>21</v>
      </c>
      <c r="J10" s="209">
        <f t="shared" si="0"/>
        <v>2</v>
      </c>
      <c r="K10" s="209">
        <f t="shared" si="0"/>
        <v>1</v>
      </c>
      <c r="L10" s="209">
        <f t="shared" si="0"/>
        <v>6</v>
      </c>
      <c r="M10" s="209">
        <f t="shared" si="0"/>
        <v>15</v>
      </c>
      <c r="N10" s="209">
        <f t="shared" si="0"/>
        <v>1</v>
      </c>
      <c r="O10" s="209">
        <f t="shared" si="0"/>
        <v>9</v>
      </c>
      <c r="P10" s="209">
        <f t="shared" si="0"/>
        <v>0</v>
      </c>
      <c r="Q10" s="209">
        <f t="shared" si="0"/>
        <v>1</v>
      </c>
      <c r="R10" s="209">
        <f t="shared" si="0"/>
        <v>0</v>
      </c>
      <c r="S10" s="209">
        <f t="shared" si="0"/>
        <v>16</v>
      </c>
      <c r="T10" s="209">
        <f t="shared" si="0"/>
        <v>24</v>
      </c>
      <c r="U10" s="209">
        <f t="shared" si="0"/>
        <v>72</v>
      </c>
      <c r="V10" s="209">
        <f t="shared" si="0"/>
        <v>172</v>
      </c>
      <c r="W10" s="209">
        <f t="shared" si="0"/>
        <v>115</v>
      </c>
      <c r="X10" s="209">
        <f t="shared" si="0"/>
        <v>2</v>
      </c>
      <c r="Y10" s="209">
        <f t="shared" si="0"/>
        <v>7</v>
      </c>
      <c r="Z10" s="44" t="s">
        <v>340</v>
      </c>
      <c r="AA10" s="45"/>
    </row>
    <row r="11" spans="1:27" ht="16.5" customHeight="1">
      <c r="A11" s="135"/>
      <c r="B11" s="136"/>
      <c r="C11" s="210">
        <f aca="true" t="shared" si="1" ref="C11:Y11">IF(C10=SUM(C12:C14),"","no")</f>
      </c>
      <c r="D11" s="211">
        <f t="shared" si="1"/>
      </c>
      <c r="E11" s="211">
        <f t="shared" si="1"/>
      </c>
      <c r="F11" s="211">
        <f t="shared" si="1"/>
      </c>
      <c r="G11" s="211"/>
      <c r="H11" s="211">
        <f t="shared" si="1"/>
      </c>
      <c r="I11" s="211">
        <f t="shared" si="1"/>
      </c>
      <c r="J11" s="211">
        <f t="shared" si="1"/>
      </c>
      <c r="K11" s="211">
        <f>IF(K10=SUM(K12:K14),"","no")</f>
      </c>
      <c r="L11" s="211">
        <f>IF(L10=SUM(L12:L14),"","no")</f>
      </c>
      <c r="M11" s="211">
        <f t="shared" si="1"/>
      </c>
      <c r="N11" s="211">
        <f t="shared" si="1"/>
      </c>
      <c r="O11" s="211">
        <f t="shared" si="1"/>
      </c>
      <c r="P11" s="211">
        <f t="shared" si="1"/>
      </c>
      <c r="Q11" s="211">
        <f t="shared" si="1"/>
      </c>
      <c r="R11" s="211">
        <f t="shared" si="1"/>
      </c>
      <c r="S11" s="211">
        <f t="shared" si="1"/>
      </c>
      <c r="T11" s="211">
        <f t="shared" si="1"/>
      </c>
      <c r="U11" s="211">
        <f t="shared" si="1"/>
      </c>
      <c r="V11" s="211">
        <f t="shared" si="1"/>
      </c>
      <c r="W11" s="211">
        <f t="shared" si="1"/>
      </c>
      <c r="X11" s="211">
        <f t="shared" si="1"/>
      </c>
      <c r="Y11" s="211">
        <f t="shared" si="1"/>
      </c>
      <c r="Z11" s="51"/>
      <c r="AA11" s="3"/>
    </row>
    <row r="12" spans="1:28" ht="16.5" customHeight="1">
      <c r="A12" s="135"/>
      <c r="B12" s="159" t="s">
        <v>46</v>
      </c>
      <c r="C12" s="212">
        <f>SUM(D12:E12)</f>
        <v>0</v>
      </c>
      <c r="D12" s="213">
        <f aca="true" t="shared" si="2" ref="D12:E14">F12+H12+J12+L12+N12+P12+R12+T12+V12+X12</f>
        <v>0</v>
      </c>
      <c r="E12" s="213">
        <f t="shared" si="2"/>
        <v>0</v>
      </c>
      <c r="F12" s="185" t="s">
        <v>341</v>
      </c>
      <c r="G12" s="185" t="s">
        <v>341</v>
      </c>
      <c r="H12" s="185" t="s">
        <v>341</v>
      </c>
      <c r="I12" s="185" t="s">
        <v>341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33" t="s">
        <v>105</v>
      </c>
      <c r="AA12" s="3"/>
      <c r="AB12" s="117" t="s">
        <v>332</v>
      </c>
    </row>
    <row r="13" spans="1:28" ht="16.5" customHeight="1">
      <c r="A13" s="135"/>
      <c r="B13" s="159" t="s">
        <v>106</v>
      </c>
      <c r="C13" s="212">
        <f>SUM(D13:E13)</f>
        <v>682</v>
      </c>
      <c r="D13" s="213">
        <f t="shared" si="2"/>
        <v>340</v>
      </c>
      <c r="E13" s="213">
        <f t="shared" si="2"/>
        <v>342</v>
      </c>
      <c r="F13" s="185">
        <v>138</v>
      </c>
      <c r="G13" s="185">
        <v>92</v>
      </c>
      <c r="H13" s="185">
        <v>0</v>
      </c>
      <c r="I13" s="185">
        <v>21</v>
      </c>
      <c r="J13" s="185">
        <v>2</v>
      </c>
      <c r="K13" s="185">
        <v>1</v>
      </c>
      <c r="L13" s="185">
        <v>2</v>
      </c>
      <c r="M13" s="185">
        <v>11</v>
      </c>
      <c r="N13" s="185">
        <v>1</v>
      </c>
      <c r="O13" s="185">
        <v>8</v>
      </c>
      <c r="P13" s="185">
        <v>0</v>
      </c>
      <c r="Q13" s="185">
        <v>0</v>
      </c>
      <c r="R13" s="185">
        <v>0</v>
      </c>
      <c r="S13" s="185">
        <v>16</v>
      </c>
      <c r="T13" s="185">
        <v>24</v>
      </c>
      <c r="U13" s="185">
        <v>72</v>
      </c>
      <c r="V13" s="185">
        <v>172</v>
      </c>
      <c r="W13" s="185">
        <v>115</v>
      </c>
      <c r="X13" s="185">
        <v>1</v>
      </c>
      <c r="Y13" s="185">
        <v>6</v>
      </c>
      <c r="Z13" s="33" t="s">
        <v>107</v>
      </c>
      <c r="AA13" s="3"/>
      <c r="AB13" s="117" t="s">
        <v>333</v>
      </c>
    </row>
    <row r="14" spans="1:28" ht="16.5" customHeight="1">
      <c r="A14" s="135"/>
      <c r="B14" s="159" t="s">
        <v>48</v>
      </c>
      <c r="C14" s="212">
        <f>SUM(D14:E14)</f>
        <v>12</v>
      </c>
      <c r="D14" s="213">
        <f t="shared" si="2"/>
        <v>5</v>
      </c>
      <c r="E14" s="213">
        <f t="shared" si="2"/>
        <v>7</v>
      </c>
      <c r="F14" s="185" t="s">
        <v>274</v>
      </c>
      <c r="G14" s="185" t="s">
        <v>274</v>
      </c>
      <c r="H14" s="185" t="s">
        <v>274</v>
      </c>
      <c r="I14" s="185" t="s">
        <v>274</v>
      </c>
      <c r="J14" s="185">
        <v>0</v>
      </c>
      <c r="K14" s="185">
        <v>0</v>
      </c>
      <c r="L14" s="185">
        <v>4</v>
      </c>
      <c r="M14" s="185">
        <v>4</v>
      </c>
      <c r="N14" s="185">
        <v>0</v>
      </c>
      <c r="O14" s="185">
        <v>1</v>
      </c>
      <c r="P14" s="185">
        <v>0</v>
      </c>
      <c r="Q14" s="185">
        <v>1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1</v>
      </c>
      <c r="Y14" s="185">
        <v>1</v>
      </c>
      <c r="Z14" s="33" t="s">
        <v>108</v>
      </c>
      <c r="AA14" s="3"/>
      <c r="AB14" s="117" t="s">
        <v>334</v>
      </c>
    </row>
    <row r="15" spans="1:27" ht="16.5" customHeight="1">
      <c r="A15" s="135"/>
      <c r="B15" s="167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51"/>
      <c r="AA15" s="3"/>
    </row>
    <row r="16" spans="1:27" s="172" customFormat="1" ht="16.5" customHeight="1">
      <c r="A16" s="52" t="s">
        <v>275</v>
      </c>
      <c r="B16" s="163"/>
      <c r="C16" s="208">
        <f>SUM(D16:E16)</f>
        <v>547</v>
      </c>
      <c r="D16" s="209">
        <f>SUM(D18:D34)</f>
        <v>270</v>
      </c>
      <c r="E16" s="209">
        <f>SUM(E18:E34)</f>
        <v>277</v>
      </c>
      <c r="F16" s="209">
        <f aca="true" t="shared" si="3" ref="F16:Y16">SUM(F18:F34)</f>
        <v>100</v>
      </c>
      <c r="G16" s="209">
        <f t="shared" si="3"/>
        <v>69</v>
      </c>
      <c r="H16" s="209">
        <f t="shared" si="3"/>
        <v>0</v>
      </c>
      <c r="I16" s="209">
        <f t="shared" si="3"/>
        <v>15</v>
      </c>
      <c r="J16" s="209">
        <f t="shared" si="3"/>
        <v>1</v>
      </c>
      <c r="K16" s="209">
        <f t="shared" si="3"/>
        <v>0</v>
      </c>
      <c r="L16" s="209">
        <f t="shared" si="3"/>
        <v>4</v>
      </c>
      <c r="M16" s="209">
        <f t="shared" si="3"/>
        <v>11</v>
      </c>
      <c r="N16" s="209">
        <f t="shared" si="3"/>
        <v>1</v>
      </c>
      <c r="O16" s="209">
        <f t="shared" si="3"/>
        <v>8</v>
      </c>
      <c r="P16" s="209">
        <f t="shared" si="3"/>
        <v>0</v>
      </c>
      <c r="Q16" s="209">
        <f t="shared" si="3"/>
        <v>1</v>
      </c>
      <c r="R16" s="209">
        <f t="shared" si="3"/>
        <v>0</v>
      </c>
      <c r="S16" s="209">
        <f t="shared" si="3"/>
        <v>14</v>
      </c>
      <c r="T16" s="209">
        <f t="shared" si="3"/>
        <v>22</v>
      </c>
      <c r="U16" s="209">
        <f t="shared" si="3"/>
        <v>55</v>
      </c>
      <c r="V16" s="209">
        <f t="shared" si="3"/>
        <v>140</v>
      </c>
      <c r="W16" s="209">
        <f t="shared" si="3"/>
        <v>97</v>
      </c>
      <c r="X16" s="209">
        <f t="shared" si="3"/>
        <v>2</v>
      </c>
      <c r="Y16" s="209">
        <f t="shared" si="3"/>
        <v>7</v>
      </c>
      <c r="Z16" s="54" t="s">
        <v>275</v>
      </c>
      <c r="AA16" s="55"/>
    </row>
    <row r="17" spans="1:27" s="172" customFormat="1" ht="16.5" customHeight="1">
      <c r="A17" s="61"/>
      <c r="B17" s="166" t="s">
        <v>276</v>
      </c>
      <c r="C17" s="208">
        <f aca="true" t="shared" si="4" ref="C17:C67">SUM(D17:E17)</f>
        <v>251</v>
      </c>
      <c r="D17" s="209">
        <f aca="true" t="shared" si="5" ref="D17:Y17">SUM(D18:D22)</f>
        <v>121</v>
      </c>
      <c r="E17" s="209">
        <f t="shared" si="5"/>
        <v>130</v>
      </c>
      <c r="F17" s="209">
        <f t="shared" si="5"/>
        <v>36</v>
      </c>
      <c r="G17" s="209">
        <f t="shared" si="5"/>
        <v>35</v>
      </c>
      <c r="H17" s="209">
        <f t="shared" si="5"/>
        <v>0</v>
      </c>
      <c r="I17" s="209">
        <f t="shared" si="5"/>
        <v>6</v>
      </c>
      <c r="J17" s="209">
        <f t="shared" si="5"/>
        <v>0</v>
      </c>
      <c r="K17" s="209">
        <f t="shared" si="5"/>
        <v>0</v>
      </c>
      <c r="L17" s="209">
        <f t="shared" si="5"/>
        <v>4</v>
      </c>
      <c r="M17" s="209">
        <f t="shared" si="5"/>
        <v>6</v>
      </c>
      <c r="N17" s="209">
        <f t="shared" si="5"/>
        <v>0</v>
      </c>
      <c r="O17" s="209">
        <f t="shared" si="5"/>
        <v>1</v>
      </c>
      <c r="P17" s="209">
        <f t="shared" si="5"/>
        <v>0</v>
      </c>
      <c r="Q17" s="209">
        <f t="shared" si="5"/>
        <v>1</v>
      </c>
      <c r="R17" s="209">
        <f t="shared" si="5"/>
        <v>0</v>
      </c>
      <c r="S17" s="209">
        <f t="shared" si="5"/>
        <v>5</v>
      </c>
      <c r="T17" s="209">
        <f t="shared" si="5"/>
        <v>12</v>
      </c>
      <c r="U17" s="209">
        <f t="shared" si="5"/>
        <v>12</v>
      </c>
      <c r="V17" s="209">
        <f t="shared" si="5"/>
        <v>68</v>
      </c>
      <c r="W17" s="209">
        <f t="shared" si="5"/>
        <v>63</v>
      </c>
      <c r="X17" s="209">
        <f t="shared" si="5"/>
        <v>1</v>
      </c>
      <c r="Y17" s="209">
        <f t="shared" si="5"/>
        <v>1</v>
      </c>
      <c r="Z17" s="60" t="s">
        <v>276</v>
      </c>
      <c r="AA17" s="61"/>
    </row>
    <row r="18" spans="1:27" ht="16.5" customHeight="1">
      <c r="A18" s="76"/>
      <c r="B18" s="169" t="s">
        <v>109</v>
      </c>
      <c r="C18" s="212">
        <f>SUM(D18:E18)</f>
        <v>54</v>
      </c>
      <c r="D18" s="213">
        <f>F18+H18+J18+L18+N18+P18+R18+T18+V18+X18</f>
        <v>23</v>
      </c>
      <c r="E18" s="213">
        <f>G18+I18+K18+M18+O18+Q18+S18+U18+W18+Y18</f>
        <v>31</v>
      </c>
      <c r="F18" s="185">
        <v>6</v>
      </c>
      <c r="G18" s="185">
        <v>12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2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17</v>
      </c>
      <c r="W18" s="185">
        <v>16</v>
      </c>
      <c r="X18" s="185">
        <v>0</v>
      </c>
      <c r="Y18" s="185">
        <v>1</v>
      </c>
      <c r="Z18" s="33" t="s">
        <v>109</v>
      </c>
      <c r="AA18" s="3"/>
    </row>
    <row r="19" spans="1:27" ht="16.5" customHeight="1">
      <c r="A19" s="76"/>
      <c r="B19" s="169" t="s">
        <v>110</v>
      </c>
      <c r="C19" s="212">
        <f t="shared" si="4"/>
        <v>35</v>
      </c>
      <c r="D19" s="213">
        <f aca="true" t="shared" si="6" ref="D19:E34">F19+H19+J19+L19+N19+P19+R19+T19+V19+X19</f>
        <v>19</v>
      </c>
      <c r="E19" s="213">
        <f t="shared" si="6"/>
        <v>16</v>
      </c>
      <c r="F19" s="185">
        <v>6</v>
      </c>
      <c r="G19" s="185">
        <v>5</v>
      </c>
      <c r="H19" s="185">
        <v>0</v>
      </c>
      <c r="I19" s="185">
        <v>0</v>
      </c>
      <c r="J19" s="185">
        <v>0</v>
      </c>
      <c r="K19" s="185">
        <v>0</v>
      </c>
      <c r="L19" s="185">
        <v>3</v>
      </c>
      <c r="M19" s="185">
        <v>1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10</v>
      </c>
      <c r="W19" s="185">
        <v>10</v>
      </c>
      <c r="X19" s="185">
        <v>0</v>
      </c>
      <c r="Y19" s="185">
        <v>0</v>
      </c>
      <c r="Z19" s="33" t="s">
        <v>110</v>
      </c>
      <c r="AA19" s="3"/>
    </row>
    <row r="20" spans="1:27" ht="16.5" customHeight="1">
      <c r="A20" s="76"/>
      <c r="B20" s="169" t="s">
        <v>111</v>
      </c>
      <c r="C20" s="212">
        <f t="shared" si="4"/>
        <v>23</v>
      </c>
      <c r="D20" s="213">
        <f t="shared" si="6"/>
        <v>14</v>
      </c>
      <c r="E20" s="213">
        <f t="shared" si="6"/>
        <v>9</v>
      </c>
      <c r="F20" s="185">
        <v>5</v>
      </c>
      <c r="G20" s="185">
        <v>1</v>
      </c>
      <c r="H20" s="185">
        <v>0</v>
      </c>
      <c r="I20" s="185">
        <v>1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1</v>
      </c>
      <c r="U20" s="185">
        <v>1</v>
      </c>
      <c r="V20" s="185">
        <v>8</v>
      </c>
      <c r="W20" s="185">
        <v>6</v>
      </c>
      <c r="X20" s="185">
        <v>0</v>
      </c>
      <c r="Y20" s="185">
        <v>0</v>
      </c>
      <c r="Z20" s="33" t="s">
        <v>111</v>
      </c>
      <c r="AA20" s="3"/>
    </row>
    <row r="21" spans="1:27" ht="16.5" customHeight="1">
      <c r="A21" s="76"/>
      <c r="B21" s="169" t="s">
        <v>112</v>
      </c>
      <c r="C21" s="212">
        <f t="shared" si="4"/>
        <v>55</v>
      </c>
      <c r="D21" s="213">
        <f t="shared" si="6"/>
        <v>24</v>
      </c>
      <c r="E21" s="213">
        <f t="shared" si="6"/>
        <v>31</v>
      </c>
      <c r="F21" s="185">
        <v>7</v>
      </c>
      <c r="G21" s="185">
        <v>12</v>
      </c>
      <c r="H21" s="185">
        <v>0</v>
      </c>
      <c r="I21" s="185">
        <v>1</v>
      </c>
      <c r="J21" s="185">
        <v>0</v>
      </c>
      <c r="K21" s="185">
        <v>0</v>
      </c>
      <c r="L21" s="185">
        <v>0</v>
      </c>
      <c r="M21" s="185">
        <v>1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1</v>
      </c>
      <c r="T21" s="185">
        <v>2</v>
      </c>
      <c r="U21" s="185">
        <v>2</v>
      </c>
      <c r="V21" s="185">
        <v>15</v>
      </c>
      <c r="W21" s="185">
        <v>14</v>
      </c>
      <c r="X21" s="185">
        <v>0</v>
      </c>
      <c r="Y21" s="185">
        <v>0</v>
      </c>
      <c r="Z21" s="33" t="s">
        <v>112</v>
      </c>
      <c r="AA21" s="3"/>
    </row>
    <row r="22" spans="1:27" ht="16.5" customHeight="1">
      <c r="A22" s="76"/>
      <c r="B22" s="169" t="s">
        <v>113</v>
      </c>
      <c r="C22" s="212">
        <f t="shared" si="4"/>
        <v>84</v>
      </c>
      <c r="D22" s="213">
        <f t="shared" si="6"/>
        <v>41</v>
      </c>
      <c r="E22" s="213">
        <f t="shared" si="6"/>
        <v>43</v>
      </c>
      <c r="F22" s="185">
        <v>12</v>
      </c>
      <c r="G22" s="185">
        <v>5</v>
      </c>
      <c r="H22" s="185">
        <v>0</v>
      </c>
      <c r="I22" s="185">
        <v>4</v>
      </c>
      <c r="J22" s="185">
        <v>0</v>
      </c>
      <c r="K22" s="185">
        <v>0</v>
      </c>
      <c r="L22" s="185">
        <v>1</v>
      </c>
      <c r="M22" s="185">
        <v>2</v>
      </c>
      <c r="N22" s="185">
        <v>0</v>
      </c>
      <c r="O22" s="185">
        <v>1</v>
      </c>
      <c r="P22" s="185">
        <v>0</v>
      </c>
      <c r="Q22" s="185">
        <v>1</v>
      </c>
      <c r="R22" s="185">
        <v>0</v>
      </c>
      <c r="S22" s="185">
        <v>4</v>
      </c>
      <c r="T22" s="185">
        <v>9</v>
      </c>
      <c r="U22" s="185">
        <v>9</v>
      </c>
      <c r="V22" s="185">
        <v>18</v>
      </c>
      <c r="W22" s="185">
        <v>17</v>
      </c>
      <c r="X22" s="185">
        <v>1</v>
      </c>
      <c r="Y22" s="185">
        <v>0</v>
      </c>
      <c r="Z22" s="33" t="s">
        <v>113</v>
      </c>
      <c r="AA22" s="3"/>
    </row>
    <row r="23" spans="1:27" ht="16.5" customHeight="1">
      <c r="A23" s="76"/>
      <c r="B23" s="78" t="s">
        <v>114</v>
      </c>
      <c r="C23" s="212">
        <f t="shared" si="4"/>
        <v>48</v>
      </c>
      <c r="D23" s="213">
        <f t="shared" si="6"/>
        <v>31</v>
      </c>
      <c r="E23" s="213">
        <f t="shared" si="6"/>
        <v>17</v>
      </c>
      <c r="F23" s="185">
        <v>13</v>
      </c>
      <c r="G23" s="185">
        <v>11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18</v>
      </c>
      <c r="W23" s="185">
        <v>6</v>
      </c>
      <c r="X23" s="185">
        <v>0</v>
      </c>
      <c r="Y23" s="185">
        <v>0</v>
      </c>
      <c r="Z23" s="65" t="s">
        <v>114</v>
      </c>
      <c r="AA23" s="3"/>
    </row>
    <row r="24" spans="1:27" ht="16.5" customHeight="1">
      <c r="A24" s="76"/>
      <c r="B24" s="78" t="s">
        <v>220</v>
      </c>
      <c r="C24" s="212">
        <f t="shared" si="4"/>
        <v>35</v>
      </c>
      <c r="D24" s="213">
        <f t="shared" si="6"/>
        <v>11</v>
      </c>
      <c r="E24" s="213">
        <f t="shared" si="6"/>
        <v>24</v>
      </c>
      <c r="F24" s="185">
        <v>2</v>
      </c>
      <c r="G24" s="185">
        <v>2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2</v>
      </c>
      <c r="T24" s="185">
        <v>4</v>
      </c>
      <c r="U24" s="185">
        <v>18</v>
      </c>
      <c r="V24" s="185">
        <v>5</v>
      </c>
      <c r="W24" s="185">
        <v>2</v>
      </c>
      <c r="X24" s="185">
        <v>0</v>
      </c>
      <c r="Y24" s="185">
        <v>0</v>
      </c>
      <c r="Z24" s="65" t="s">
        <v>220</v>
      </c>
      <c r="AA24" s="3"/>
    </row>
    <row r="25" spans="1:27" ht="16.5" customHeight="1">
      <c r="A25" s="76"/>
      <c r="B25" s="78" t="s">
        <v>115</v>
      </c>
      <c r="C25" s="212">
        <f t="shared" si="4"/>
        <v>22</v>
      </c>
      <c r="D25" s="213">
        <f t="shared" si="6"/>
        <v>10</v>
      </c>
      <c r="E25" s="213">
        <f t="shared" si="6"/>
        <v>12</v>
      </c>
      <c r="F25" s="185">
        <v>7</v>
      </c>
      <c r="G25" s="185">
        <v>4</v>
      </c>
      <c r="H25" s="185">
        <v>0</v>
      </c>
      <c r="I25" s="185">
        <v>1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3</v>
      </c>
      <c r="W25" s="185">
        <v>7</v>
      </c>
      <c r="X25" s="185">
        <v>0</v>
      </c>
      <c r="Y25" s="185">
        <v>0</v>
      </c>
      <c r="Z25" s="65" t="s">
        <v>115</v>
      </c>
      <c r="AA25" s="3"/>
    </row>
    <row r="26" spans="1:27" ht="16.5" customHeight="1">
      <c r="A26" s="76"/>
      <c r="B26" s="78" t="s">
        <v>116</v>
      </c>
      <c r="C26" s="212">
        <f t="shared" si="4"/>
        <v>11</v>
      </c>
      <c r="D26" s="213">
        <f t="shared" si="6"/>
        <v>9</v>
      </c>
      <c r="E26" s="213">
        <f t="shared" si="6"/>
        <v>2</v>
      </c>
      <c r="F26" s="185">
        <v>4</v>
      </c>
      <c r="G26" s="185">
        <v>1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5</v>
      </c>
      <c r="W26" s="185">
        <v>1</v>
      </c>
      <c r="X26" s="185">
        <v>0</v>
      </c>
      <c r="Y26" s="185">
        <v>0</v>
      </c>
      <c r="Z26" s="65" t="s">
        <v>116</v>
      </c>
      <c r="AA26" s="3"/>
    </row>
    <row r="27" spans="1:27" ht="16.5" customHeight="1">
      <c r="A27" s="76"/>
      <c r="B27" s="78" t="s">
        <v>117</v>
      </c>
      <c r="C27" s="212">
        <f t="shared" si="4"/>
        <v>18</v>
      </c>
      <c r="D27" s="213">
        <f t="shared" si="6"/>
        <v>9</v>
      </c>
      <c r="E27" s="213">
        <f t="shared" si="6"/>
        <v>9</v>
      </c>
      <c r="F27" s="185">
        <v>3</v>
      </c>
      <c r="G27" s="185">
        <v>2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1</v>
      </c>
      <c r="O27" s="185">
        <v>4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5</v>
      </c>
      <c r="W27" s="185">
        <v>3</v>
      </c>
      <c r="X27" s="185">
        <v>0</v>
      </c>
      <c r="Y27" s="185">
        <v>0</v>
      </c>
      <c r="Z27" s="65" t="s">
        <v>117</v>
      </c>
      <c r="AA27" s="3"/>
    </row>
    <row r="28" spans="1:27" ht="16.5" customHeight="1">
      <c r="A28" s="76"/>
      <c r="B28" s="78" t="s">
        <v>118</v>
      </c>
      <c r="C28" s="212">
        <f t="shared" si="4"/>
        <v>8</v>
      </c>
      <c r="D28" s="213">
        <f t="shared" si="6"/>
        <v>6</v>
      </c>
      <c r="E28" s="213">
        <f t="shared" si="6"/>
        <v>2</v>
      </c>
      <c r="F28" s="185">
        <v>3</v>
      </c>
      <c r="G28" s="185">
        <v>1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3</v>
      </c>
      <c r="W28" s="185">
        <v>1</v>
      </c>
      <c r="X28" s="185">
        <v>0</v>
      </c>
      <c r="Y28" s="185">
        <v>0</v>
      </c>
      <c r="Z28" s="65" t="s">
        <v>118</v>
      </c>
      <c r="AA28" s="3"/>
    </row>
    <row r="29" spans="1:27" ht="16.5" customHeight="1">
      <c r="A29" s="76"/>
      <c r="B29" s="78" t="s">
        <v>119</v>
      </c>
      <c r="C29" s="212">
        <f t="shared" si="4"/>
        <v>8</v>
      </c>
      <c r="D29" s="213">
        <f t="shared" si="6"/>
        <v>4</v>
      </c>
      <c r="E29" s="213">
        <f t="shared" si="6"/>
        <v>4</v>
      </c>
      <c r="F29" s="185">
        <v>3</v>
      </c>
      <c r="G29" s="185">
        <v>1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1</v>
      </c>
      <c r="W29" s="185">
        <v>3</v>
      </c>
      <c r="X29" s="185">
        <v>0</v>
      </c>
      <c r="Y29" s="185">
        <v>0</v>
      </c>
      <c r="Z29" s="65" t="s">
        <v>119</v>
      </c>
      <c r="AA29" s="3"/>
    </row>
    <row r="30" spans="1:27" ht="16.5" customHeight="1">
      <c r="A30" s="76"/>
      <c r="B30" s="78" t="s">
        <v>120</v>
      </c>
      <c r="C30" s="212">
        <f t="shared" si="4"/>
        <v>29</v>
      </c>
      <c r="D30" s="213">
        <f t="shared" si="6"/>
        <v>11</v>
      </c>
      <c r="E30" s="213">
        <f t="shared" si="6"/>
        <v>18</v>
      </c>
      <c r="F30" s="185">
        <v>2</v>
      </c>
      <c r="G30" s="185">
        <v>3</v>
      </c>
      <c r="H30" s="185">
        <v>0</v>
      </c>
      <c r="I30" s="185">
        <v>2</v>
      </c>
      <c r="J30" s="185">
        <v>1</v>
      </c>
      <c r="K30" s="185">
        <v>0</v>
      </c>
      <c r="L30" s="185">
        <v>0</v>
      </c>
      <c r="M30" s="185">
        <v>0</v>
      </c>
      <c r="N30" s="185">
        <v>0</v>
      </c>
      <c r="O30" s="185">
        <v>1</v>
      </c>
      <c r="P30" s="185">
        <v>0</v>
      </c>
      <c r="Q30" s="185">
        <v>0</v>
      </c>
      <c r="R30" s="185">
        <v>0</v>
      </c>
      <c r="S30" s="185">
        <v>2</v>
      </c>
      <c r="T30" s="185">
        <v>4</v>
      </c>
      <c r="U30" s="185">
        <v>7</v>
      </c>
      <c r="V30" s="185">
        <v>4</v>
      </c>
      <c r="W30" s="185">
        <v>3</v>
      </c>
      <c r="X30" s="185">
        <v>0</v>
      </c>
      <c r="Y30" s="185">
        <v>0</v>
      </c>
      <c r="Z30" s="65" t="s">
        <v>120</v>
      </c>
      <c r="AA30" s="3"/>
    </row>
    <row r="31" spans="1:27" ht="16.5" customHeight="1">
      <c r="A31" s="76"/>
      <c r="B31" s="64" t="s">
        <v>153</v>
      </c>
      <c r="C31" s="212">
        <f t="shared" si="4"/>
        <v>28</v>
      </c>
      <c r="D31" s="213">
        <f t="shared" si="6"/>
        <v>17</v>
      </c>
      <c r="E31" s="213">
        <f t="shared" si="6"/>
        <v>11</v>
      </c>
      <c r="F31" s="185">
        <v>8</v>
      </c>
      <c r="G31" s="185">
        <v>2</v>
      </c>
      <c r="H31" s="185">
        <v>0</v>
      </c>
      <c r="I31" s="185">
        <v>1</v>
      </c>
      <c r="J31" s="185">
        <v>0</v>
      </c>
      <c r="K31" s="185">
        <v>0</v>
      </c>
      <c r="L31" s="185">
        <v>0</v>
      </c>
      <c r="M31" s="185">
        <v>2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2</v>
      </c>
      <c r="U31" s="185">
        <v>2</v>
      </c>
      <c r="V31" s="185">
        <v>7</v>
      </c>
      <c r="W31" s="185">
        <v>3</v>
      </c>
      <c r="X31" s="185">
        <v>0</v>
      </c>
      <c r="Y31" s="185">
        <v>1</v>
      </c>
      <c r="Z31" s="65" t="s">
        <v>153</v>
      </c>
      <c r="AA31" s="3"/>
    </row>
    <row r="32" spans="1:27" ht="16.5" customHeight="1">
      <c r="A32" s="76"/>
      <c r="B32" s="64" t="s">
        <v>154</v>
      </c>
      <c r="C32" s="212">
        <f t="shared" si="4"/>
        <v>25</v>
      </c>
      <c r="D32" s="213">
        <f t="shared" si="6"/>
        <v>13</v>
      </c>
      <c r="E32" s="213">
        <f t="shared" si="6"/>
        <v>12</v>
      </c>
      <c r="F32" s="185">
        <v>8</v>
      </c>
      <c r="G32" s="185">
        <v>2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3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4</v>
      </c>
      <c r="W32" s="185">
        <v>2</v>
      </c>
      <c r="X32" s="185">
        <v>1</v>
      </c>
      <c r="Y32" s="185">
        <v>5</v>
      </c>
      <c r="Z32" s="65" t="s">
        <v>154</v>
      </c>
      <c r="AA32" s="3"/>
    </row>
    <row r="33" spans="1:27" ht="16.5" customHeight="1">
      <c r="A33" s="76"/>
      <c r="B33" s="64" t="s">
        <v>155</v>
      </c>
      <c r="C33" s="212">
        <f t="shared" si="4"/>
        <v>7</v>
      </c>
      <c r="D33" s="213">
        <f t="shared" si="6"/>
        <v>5</v>
      </c>
      <c r="E33" s="213">
        <f t="shared" si="6"/>
        <v>2</v>
      </c>
      <c r="F33" s="185">
        <v>3</v>
      </c>
      <c r="G33" s="185">
        <v>1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2</v>
      </c>
      <c r="W33" s="185">
        <v>1</v>
      </c>
      <c r="X33" s="185">
        <v>0</v>
      </c>
      <c r="Y33" s="185">
        <v>0</v>
      </c>
      <c r="Z33" s="65" t="s">
        <v>155</v>
      </c>
      <c r="AA33" s="3"/>
    </row>
    <row r="34" spans="1:27" ht="16.5" customHeight="1">
      <c r="A34" s="76"/>
      <c r="B34" s="64" t="s">
        <v>230</v>
      </c>
      <c r="C34" s="212">
        <f>SUM(D34:E34)</f>
        <v>57</v>
      </c>
      <c r="D34" s="213">
        <f t="shared" si="6"/>
        <v>23</v>
      </c>
      <c r="E34" s="213">
        <f t="shared" si="6"/>
        <v>34</v>
      </c>
      <c r="F34" s="185">
        <v>8</v>
      </c>
      <c r="G34" s="185">
        <v>4</v>
      </c>
      <c r="H34" s="185">
        <v>0</v>
      </c>
      <c r="I34" s="185">
        <v>5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2</v>
      </c>
      <c r="P34" s="185">
        <v>0</v>
      </c>
      <c r="Q34" s="185">
        <v>0</v>
      </c>
      <c r="R34" s="185">
        <v>0</v>
      </c>
      <c r="S34" s="185">
        <v>5</v>
      </c>
      <c r="T34" s="185">
        <v>0</v>
      </c>
      <c r="U34" s="185">
        <v>16</v>
      </c>
      <c r="V34" s="185">
        <v>15</v>
      </c>
      <c r="W34" s="185">
        <v>2</v>
      </c>
      <c r="X34" s="185">
        <v>0</v>
      </c>
      <c r="Y34" s="185">
        <v>0</v>
      </c>
      <c r="Z34" s="65" t="s">
        <v>230</v>
      </c>
      <c r="AA34" s="3"/>
    </row>
    <row r="35" spans="1:27" s="172" customFormat="1" ht="16.5" customHeight="1">
      <c r="A35" s="66" t="s">
        <v>247</v>
      </c>
      <c r="B35" s="67"/>
      <c r="C35" s="208">
        <f t="shared" si="4"/>
        <v>5</v>
      </c>
      <c r="D35" s="209">
        <f>SUM(D36:D37)</f>
        <v>4</v>
      </c>
      <c r="E35" s="209">
        <f>SUM(E36:E37)</f>
        <v>1</v>
      </c>
      <c r="F35" s="209">
        <f>F36+F37</f>
        <v>4</v>
      </c>
      <c r="G35" s="209">
        <f>G36+G37</f>
        <v>0</v>
      </c>
      <c r="H35" s="209">
        <f>H36+H37</f>
        <v>0</v>
      </c>
      <c r="I35" s="209">
        <f>I36+I37</f>
        <v>0</v>
      </c>
      <c r="J35" s="209">
        <f>J36+J37</f>
        <v>0</v>
      </c>
      <c r="K35" s="209">
        <f aca="true" t="shared" si="7" ref="K35:Y35">K36+K37</f>
        <v>0</v>
      </c>
      <c r="L35" s="209">
        <f t="shared" si="7"/>
        <v>0</v>
      </c>
      <c r="M35" s="209">
        <f t="shared" si="7"/>
        <v>0</v>
      </c>
      <c r="N35" s="209">
        <f t="shared" si="7"/>
        <v>0</v>
      </c>
      <c r="O35" s="209">
        <f t="shared" si="7"/>
        <v>0</v>
      </c>
      <c r="P35" s="209">
        <f t="shared" si="7"/>
        <v>0</v>
      </c>
      <c r="Q35" s="209">
        <f t="shared" si="7"/>
        <v>0</v>
      </c>
      <c r="R35" s="209">
        <f t="shared" si="7"/>
        <v>0</v>
      </c>
      <c r="S35" s="209">
        <f t="shared" si="7"/>
        <v>0</v>
      </c>
      <c r="T35" s="209">
        <f t="shared" si="7"/>
        <v>0</v>
      </c>
      <c r="U35" s="209">
        <f t="shared" si="7"/>
        <v>0</v>
      </c>
      <c r="V35" s="209">
        <f t="shared" si="7"/>
        <v>0</v>
      </c>
      <c r="W35" s="209">
        <f t="shared" si="7"/>
        <v>1</v>
      </c>
      <c r="X35" s="209">
        <f t="shared" si="7"/>
        <v>0</v>
      </c>
      <c r="Y35" s="209">
        <f t="shared" si="7"/>
        <v>0</v>
      </c>
      <c r="Z35" s="69" t="s">
        <v>247</v>
      </c>
      <c r="AA35" s="216"/>
    </row>
    <row r="36" spans="1:27" ht="16.5" customHeight="1">
      <c r="A36" s="76"/>
      <c r="B36" s="78" t="s">
        <v>121</v>
      </c>
      <c r="C36" s="212">
        <f t="shared" si="4"/>
        <v>4</v>
      </c>
      <c r="D36" s="213">
        <f>F36+H36+J36+L36+N36+P36+R36+T36+V36+X36</f>
        <v>3</v>
      </c>
      <c r="E36" s="213">
        <f>G36+I36+K36+M36+O36+Q36+S36+U36+W36+Y36</f>
        <v>1</v>
      </c>
      <c r="F36" s="185">
        <v>3</v>
      </c>
      <c r="G36" s="185">
        <v>0</v>
      </c>
      <c r="H36" s="185">
        <v>0</v>
      </c>
      <c r="I36" s="185">
        <v>0</v>
      </c>
      <c r="J36" s="185">
        <v>0</v>
      </c>
      <c r="K36" s="185">
        <v>0</v>
      </c>
      <c r="L36" s="185">
        <v>0</v>
      </c>
      <c r="M36" s="185">
        <v>0</v>
      </c>
      <c r="N36" s="185">
        <v>0</v>
      </c>
      <c r="O36" s="185">
        <v>0</v>
      </c>
      <c r="P36" s="185">
        <v>0</v>
      </c>
      <c r="Q36" s="185">
        <v>0</v>
      </c>
      <c r="R36" s="185">
        <v>0</v>
      </c>
      <c r="S36" s="185">
        <v>0</v>
      </c>
      <c r="T36" s="185">
        <v>0</v>
      </c>
      <c r="U36" s="185">
        <v>0</v>
      </c>
      <c r="V36" s="185">
        <v>0</v>
      </c>
      <c r="W36" s="185">
        <v>1</v>
      </c>
      <c r="X36" s="185">
        <v>0</v>
      </c>
      <c r="Y36" s="185">
        <v>0</v>
      </c>
      <c r="Z36" s="65" t="s">
        <v>121</v>
      </c>
      <c r="AA36" s="3"/>
    </row>
    <row r="37" spans="1:27" ht="16.5" customHeight="1">
      <c r="A37" s="76"/>
      <c r="B37" s="78" t="s">
        <v>122</v>
      </c>
      <c r="C37" s="212">
        <f t="shared" si="4"/>
        <v>1</v>
      </c>
      <c r="D37" s="213">
        <f>F37+H37+J37+L37+N37+P37+R37+T37+V37+X37</f>
        <v>1</v>
      </c>
      <c r="E37" s="213">
        <f>G37+I37+K37+M37+O37+Q37+S37+U37+W37+Y37</f>
        <v>0</v>
      </c>
      <c r="F37" s="185">
        <v>1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185">
        <v>0</v>
      </c>
      <c r="N37" s="185">
        <v>0</v>
      </c>
      <c r="O37" s="185">
        <v>0</v>
      </c>
      <c r="P37" s="185">
        <v>0</v>
      </c>
      <c r="Q37" s="185">
        <v>0</v>
      </c>
      <c r="R37" s="185">
        <v>0</v>
      </c>
      <c r="S37" s="185">
        <v>0</v>
      </c>
      <c r="T37" s="185">
        <v>0</v>
      </c>
      <c r="U37" s="185">
        <v>0</v>
      </c>
      <c r="V37" s="185">
        <v>0</v>
      </c>
      <c r="W37" s="185">
        <v>0</v>
      </c>
      <c r="X37" s="185">
        <v>0</v>
      </c>
      <c r="Y37" s="185">
        <v>0</v>
      </c>
      <c r="Z37" s="65" t="s">
        <v>122</v>
      </c>
      <c r="AA37" s="3"/>
    </row>
    <row r="38" spans="1:27" s="172" customFormat="1" ht="16.5" customHeight="1">
      <c r="A38" s="71" t="s">
        <v>248</v>
      </c>
      <c r="B38" s="72"/>
      <c r="C38" s="208">
        <f t="shared" si="4"/>
        <v>29</v>
      </c>
      <c r="D38" s="209">
        <f>SUM(D39:D42)</f>
        <v>16</v>
      </c>
      <c r="E38" s="209">
        <f>SUM(E39:E42)</f>
        <v>13</v>
      </c>
      <c r="F38" s="209">
        <f>SUM(F39:F42)</f>
        <v>7</v>
      </c>
      <c r="G38" s="209">
        <f aca="true" t="shared" si="8" ref="G38:S38">SUM(G39:G42)</f>
        <v>4</v>
      </c>
      <c r="H38" s="209">
        <f t="shared" si="8"/>
        <v>0</v>
      </c>
      <c r="I38" s="209">
        <f t="shared" si="8"/>
        <v>2</v>
      </c>
      <c r="J38" s="209">
        <f t="shared" si="8"/>
        <v>0</v>
      </c>
      <c r="K38" s="209">
        <f t="shared" si="8"/>
        <v>0</v>
      </c>
      <c r="L38" s="209">
        <f t="shared" si="8"/>
        <v>2</v>
      </c>
      <c r="M38" s="209">
        <f t="shared" si="8"/>
        <v>2</v>
      </c>
      <c r="N38" s="209">
        <f t="shared" si="8"/>
        <v>0</v>
      </c>
      <c r="O38" s="209">
        <f t="shared" si="8"/>
        <v>0</v>
      </c>
      <c r="P38" s="209">
        <f t="shared" si="8"/>
        <v>0</v>
      </c>
      <c r="Q38" s="209">
        <f t="shared" si="8"/>
        <v>0</v>
      </c>
      <c r="R38" s="209">
        <f t="shared" si="8"/>
        <v>0</v>
      </c>
      <c r="S38" s="209">
        <f t="shared" si="8"/>
        <v>0</v>
      </c>
      <c r="T38" s="209">
        <f aca="true" t="shared" si="9" ref="T38:Y38">SUM(T39:T42)</f>
        <v>0</v>
      </c>
      <c r="U38" s="209">
        <f t="shared" si="9"/>
        <v>3</v>
      </c>
      <c r="V38" s="209">
        <f t="shared" si="9"/>
        <v>7</v>
      </c>
      <c r="W38" s="209">
        <f t="shared" si="9"/>
        <v>2</v>
      </c>
      <c r="X38" s="209">
        <f t="shared" si="9"/>
        <v>0</v>
      </c>
      <c r="Y38" s="209">
        <f t="shared" si="9"/>
        <v>0</v>
      </c>
      <c r="Z38" s="69" t="s">
        <v>248</v>
      </c>
      <c r="AA38" s="216"/>
    </row>
    <row r="39" spans="1:27" ht="16.5" customHeight="1">
      <c r="A39" s="76"/>
      <c r="B39" s="78" t="s">
        <v>140</v>
      </c>
      <c r="C39" s="212">
        <f t="shared" si="4"/>
        <v>5</v>
      </c>
      <c r="D39" s="213">
        <f>F39+H39+J39+L39+N39+P39+R39+T39+V39+X39</f>
        <v>2</v>
      </c>
      <c r="E39" s="213">
        <f>G39+I39+K39+M39+O39+Q39+S39+U39+W39+Y39</f>
        <v>3</v>
      </c>
      <c r="F39" s="185">
        <v>1</v>
      </c>
      <c r="G39" s="185">
        <v>2</v>
      </c>
      <c r="H39" s="185">
        <v>0</v>
      </c>
      <c r="I39" s="185">
        <v>0</v>
      </c>
      <c r="J39" s="185">
        <v>0</v>
      </c>
      <c r="K39" s="185">
        <v>0</v>
      </c>
      <c r="L39" s="185">
        <v>0</v>
      </c>
      <c r="M39" s="185">
        <v>1</v>
      </c>
      <c r="N39" s="185">
        <v>0</v>
      </c>
      <c r="O39" s="185">
        <v>0</v>
      </c>
      <c r="P39" s="185">
        <v>0</v>
      </c>
      <c r="Q39" s="185">
        <v>0</v>
      </c>
      <c r="R39" s="185">
        <v>0</v>
      </c>
      <c r="S39" s="185">
        <v>0</v>
      </c>
      <c r="T39" s="185">
        <v>0</v>
      </c>
      <c r="U39" s="185">
        <v>0</v>
      </c>
      <c r="V39" s="185">
        <v>1</v>
      </c>
      <c r="W39" s="185">
        <v>0</v>
      </c>
      <c r="X39" s="185">
        <v>0</v>
      </c>
      <c r="Y39" s="185">
        <v>0</v>
      </c>
      <c r="Z39" s="65" t="s">
        <v>139</v>
      </c>
      <c r="AA39" s="3"/>
    </row>
    <row r="40" spans="1:27" ht="16.5" customHeight="1">
      <c r="A40" s="76"/>
      <c r="B40" s="78" t="s">
        <v>142</v>
      </c>
      <c r="C40" s="212">
        <f t="shared" si="4"/>
        <v>9</v>
      </c>
      <c r="D40" s="213">
        <f aca="true" t="shared" si="10" ref="D40:E42">F40+H40+J40+L40+N40+P40+R40+T40+V40+X40</f>
        <v>3</v>
      </c>
      <c r="E40" s="213">
        <f t="shared" si="10"/>
        <v>6</v>
      </c>
      <c r="F40" s="185">
        <v>1</v>
      </c>
      <c r="G40" s="185">
        <v>1</v>
      </c>
      <c r="H40" s="185">
        <v>0</v>
      </c>
      <c r="I40" s="185">
        <v>1</v>
      </c>
      <c r="J40" s="185">
        <v>0</v>
      </c>
      <c r="K40" s="185">
        <v>0</v>
      </c>
      <c r="L40" s="185">
        <v>0</v>
      </c>
      <c r="M40" s="185">
        <v>0</v>
      </c>
      <c r="N40" s="185">
        <v>0</v>
      </c>
      <c r="O40" s="185">
        <v>0</v>
      </c>
      <c r="P40" s="185">
        <v>0</v>
      </c>
      <c r="Q40" s="185">
        <v>0</v>
      </c>
      <c r="R40" s="185">
        <v>0</v>
      </c>
      <c r="S40" s="185">
        <v>0</v>
      </c>
      <c r="T40" s="185">
        <v>0</v>
      </c>
      <c r="U40" s="185">
        <v>3</v>
      </c>
      <c r="V40" s="185">
        <v>2</v>
      </c>
      <c r="W40" s="185">
        <v>1</v>
      </c>
      <c r="X40" s="185">
        <v>0</v>
      </c>
      <c r="Y40" s="185">
        <v>0</v>
      </c>
      <c r="Z40" s="65" t="s">
        <v>141</v>
      </c>
      <c r="AA40" s="3"/>
    </row>
    <row r="41" spans="1:27" ht="16.5" customHeight="1">
      <c r="A41" s="76"/>
      <c r="B41" s="78" t="s">
        <v>144</v>
      </c>
      <c r="C41" s="212">
        <f t="shared" si="4"/>
        <v>10</v>
      </c>
      <c r="D41" s="213">
        <f t="shared" si="10"/>
        <v>8</v>
      </c>
      <c r="E41" s="213">
        <f t="shared" si="10"/>
        <v>2</v>
      </c>
      <c r="F41" s="185">
        <v>3</v>
      </c>
      <c r="G41" s="185">
        <v>1</v>
      </c>
      <c r="H41" s="185">
        <v>0</v>
      </c>
      <c r="I41" s="185">
        <v>0</v>
      </c>
      <c r="J41" s="185">
        <v>0</v>
      </c>
      <c r="K41" s="185">
        <v>0</v>
      </c>
      <c r="L41" s="185">
        <v>2</v>
      </c>
      <c r="M41" s="185">
        <v>1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  <c r="S41" s="185">
        <v>0</v>
      </c>
      <c r="T41" s="185">
        <v>0</v>
      </c>
      <c r="U41" s="185">
        <v>0</v>
      </c>
      <c r="V41" s="185">
        <v>3</v>
      </c>
      <c r="W41" s="185">
        <v>0</v>
      </c>
      <c r="X41" s="185">
        <v>0</v>
      </c>
      <c r="Y41" s="185">
        <v>0</v>
      </c>
      <c r="Z41" s="65" t="s">
        <v>143</v>
      </c>
      <c r="AA41" s="3"/>
    </row>
    <row r="42" spans="1:27" ht="16.5" customHeight="1">
      <c r="A42" s="76"/>
      <c r="B42" s="78" t="s">
        <v>146</v>
      </c>
      <c r="C42" s="212">
        <f t="shared" si="4"/>
        <v>5</v>
      </c>
      <c r="D42" s="213">
        <f t="shared" si="10"/>
        <v>3</v>
      </c>
      <c r="E42" s="213">
        <f t="shared" si="10"/>
        <v>2</v>
      </c>
      <c r="F42" s="185">
        <v>2</v>
      </c>
      <c r="G42" s="185">
        <v>0</v>
      </c>
      <c r="H42" s="185">
        <v>0</v>
      </c>
      <c r="I42" s="185">
        <v>1</v>
      </c>
      <c r="J42" s="185">
        <v>0</v>
      </c>
      <c r="K42" s="185">
        <v>0</v>
      </c>
      <c r="L42" s="185">
        <v>0</v>
      </c>
      <c r="M42" s="185">
        <v>0</v>
      </c>
      <c r="N42" s="185">
        <v>0</v>
      </c>
      <c r="O42" s="185">
        <v>0</v>
      </c>
      <c r="P42" s="185">
        <v>0</v>
      </c>
      <c r="Q42" s="185">
        <v>0</v>
      </c>
      <c r="R42" s="185">
        <v>0</v>
      </c>
      <c r="S42" s="185">
        <v>0</v>
      </c>
      <c r="T42" s="185">
        <v>0</v>
      </c>
      <c r="U42" s="185">
        <v>0</v>
      </c>
      <c r="V42" s="185">
        <v>1</v>
      </c>
      <c r="W42" s="185">
        <v>1</v>
      </c>
      <c r="X42" s="185">
        <v>0</v>
      </c>
      <c r="Y42" s="185">
        <v>0</v>
      </c>
      <c r="Z42" s="65" t="s">
        <v>145</v>
      </c>
      <c r="AA42" s="3"/>
    </row>
    <row r="43" spans="1:27" s="172" customFormat="1" ht="16.5" customHeight="1">
      <c r="A43" s="71" t="s">
        <v>249</v>
      </c>
      <c r="B43" s="72"/>
      <c r="C43" s="208">
        <f t="shared" si="4"/>
        <v>4</v>
      </c>
      <c r="D43" s="209">
        <f>D44</f>
        <v>3</v>
      </c>
      <c r="E43" s="209">
        <f>E44</f>
        <v>1</v>
      </c>
      <c r="F43" s="209">
        <f>F44</f>
        <v>3</v>
      </c>
      <c r="G43" s="209">
        <f aca="true" t="shared" si="11" ref="G43:Y43">G44</f>
        <v>1</v>
      </c>
      <c r="H43" s="209">
        <f t="shared" si="11"/>
        <v>0</v>
      </c>
      <c r="I43" s="209">
        <f t="shared" si="11"/>
        <v>0</v>
      </c>
      <c r="J43" s="209">
        <f t="shared" si="11"/>
        <v>0</v>
      </c>
      <c r="K43" s="209">
        <f t="shared" si="11"/>
        <v>0</v>
      </c>
      <c r="L43" s="209">
        <f t="shared" si="11"/>
        <v>0</v>
      </c>
      <c r="M43" s="209">
        <f t="shared" si="11"/>
        <v>0</v>
      </c>
      <c r="N43" s="209">
        <f t="shared" si="11"/>
        <v>0</v>
      </c>
      <c r="O43" s="209">
        <f t="shared" si="11"/>
        <v>0</v>
      </c>
      <c r="P43" s="209">
        <f t="shared" si="11"/>
        <v>0</v>
      </c>
      <c r="Q43" s="209">
        <f t="shared" si="11"/>
        <v>0</v>
      </c>
      <c r="R43" s="209">
        <f t="shared" si="11"/>
        <v>0</v>
      </c>
      <c r="S43" s="209">
        <f t="shared" si="11"/>
        <v>0</v>
      </c>
      <c r="T43" s="209">
        <f t="shared" si="11"/>
        <v>0</v>
      </c>
      <c r="U43" s="209">
        <f t="shared" si="11"/>
        <v>0</v>
      </c>
      <c r="V43" s="209">
        <f t="shared" si="11"/>
        <v>0</v>
      </c>
      <c r="W43" s="209">
        <f t="shared" si="11"/>
        <v>0</v>
      </c>
      <c r="X43" s="209">
        <f t="shared" si="11"/>
        <v>0</v>
      </c>
      <c r="Y43" s="209">
        <f t="shared" si="11"/>
        <v>0</v>
      </c>
      <c r="Z43" s="73" t="s">
        <v>123</v>
      </c>
      <c r="AA43" s="217"/>
    </row>
    <row r="44" spans="1:27" ht="16.5" customHeight="1">
      <c r="A44" s="76"/>
      <c r="B44" s="78" t="s">
        <v>124</v>
      </c>
      <c r="C44" s="212">
        <f t="shared" si="4"/>
        <v>4</v>
      </c>
      <c r="D44" s="213">
        <f>F44+H44+J44+L44+N44+P44+R44+T44+V44+X44</f>
        <v>3</v>
      </c>
      <c r="E44" s="213">
        <f>G44+I44+K44+M44+O44+Q44+S44+U44+W44+Y44</f>
        <v>1</v>
      </c>
      <c r="F44" s="185">
        <v>3</v>
      </c>
      <c r="G44" s="185">
        <v>1</v>
      </c>
      <c r="H44" s="185">
        <v>0</v>
      </c>
      <c r="I44" s="185">
        <v>0</v>
      </c>
      <c r="J44" s="185">
        <v>0</v>
      </c>
      <c r="K44" s="185">
        <v>0</v>
      </c>
      <c r="L44" s="185">
        <v>0</v>
      </c>
      <c r="M44" s="185">
        <v>0</v>
      </c>
      <c r="N44" s="185">
        <v>0</v>
      </c>
      <c r="O44" s="185">
        <v>0</v>
      </c>
      <c r="P44" s="185">
        <v>0</v>
      </c>
      <c r="Q44" s="185">
        <v>0</v>
      </c>
      <c r="R44" s="185">
        <v>0</v>
      </c>
      <c r="S44" s="185">
        <v>0</v>
      </c>
      <c r="T44" s="185">
        <v>0</v>
      </c>
      <c r="U44" s="185">
        <v>0</v>
      </c>
      <c r="V44" s="185">
        <v>0</v>
      </c>
      <c r="W44" s="185">
        <v>0</v>
      </c>
      <c r="X44" s="185">
        <v>0</v>
      </c>
      <c r="Y44" s="185">
        <v>0</v>
      </c>
      <c r="Z44" s="65" t="s">
        <v>124</v>
      </c>
      <c r="AA44" s="3"/>
    </row>
    <row r="45" spans="1:27" s="172" customFormat="1" ht="16.5" customHeight="1">
      <c r="A45" s="71" t="s">
        <v>250</v>
      </c>
      <c r="B45" s="72"/>
      <c r="C45" s="208">
        <f t="shared" si="4"/>
        <v>21</v>
      </c>
      <c r="D45" s="209">
        <f>SUM(D46:D47)</f>
        <v>6</v>
      </c>
      <c r="E45" s="209">
        <f>SUM(E46:E47)</f>
        <v>15</v>
      </c>
      <c r="F45" s="209">
        <f>F46+F47</f>
        <v>2</v>
      </c>
      <c r="G45" s="209">
        <f aca="true" t="shared" si="12" ref="G45:Y45">G46+G47</f>
        <v>3</v>
      </c>
      <c r="H45" s="209">
        <f t="shared" si="12"/>
        <v>0</v>
      </c>
      <c r="I45" s="209">
        <f t="shared" si="12"/>
        <v>2</v>
      </c>
      <c r="J45" s="209">
        <f t="shared" si="12"/>
        <v>0</v>
      </c>
      <c r="K45" s="209">
        <f t="shared" si="12"/>
        <v>0</v>
      </c>
      <c r="L45" s="209">
        <f t="shared" si="12"/>
        <v>0</v>
      </c>
      <c r="M45" s="209">
        <f t="shared" si="12"/>
        <v>0</v>
      </c>
      <c r="N45" s="209">
        <f t="shared" si="12"/>
        <v>0</v>
      </c>
      <c r="O45" s="209">
        <f t="shared" si="12"/>
        <v>0</v>
      </c>
      <c r="P45" s="209">
        <f t="shared" si="12"/>
        <v>0</v>
      </c>
      <c r="Q45" s="209">
        <f t="shared" si="12"/>
        <v>0</v>
      </c>
      <c r="R45" s="209">
        <f t="shared" si="12"/>
        <v>0</v>
      </c>
      <c r="S45" s="209">
        <f t="shared" si="12"/>
        <v>0</v>
      </c>
      <c r="T45" s="209">
        <f t="shared" si="12"/>
        <v>2</v>
      </c>
      <c r="U45" s="209">
        <f t="shared" si="12"/>
        <v>5</v>
      </c>
      <c r="V45" s="209">
        <f t="shared" si="12"/>
        <v>2</v>
      </c>
      <c r="W45" s="209">
        <f t="shared" si="12"/>
        <v>5</v>
      </c>
      <c r="X45" s="209">
        <f t="shared" si="12"/>
        <v>0</v>
      </c>
      <c r="Y45" s="209">
        <f t="shared" si="12"/>
        <v>0</v>
      </c>
      <c r="Z45" s="69" t="s">
        <v>250</v>
      </c>
      <c r="AA45" s="216"/>
    </row>
    <row r="46" spans="1:27" ht="16.5" customHeight="1">
      <c r="A46" s="76"/>
      <c r="B46" s="78" t="s">
        <v>125</v>
      </c>
      <c r="C46" s="212">
        <f t="shared" si="4"/>
        <v>9</v>
      </c>
      <c r="D46" s="213">
        <f>F46+H46+J46+L46+N46+P46+R46+T46+V46+X46</f>
        <v>2</v>
      </c>
      <c r="E46" s="213">
        <f>G46+I46+K46+M46+O46+Q46+S46+U46+W46+Y46</f>
        <v>7</v>
      </c>
      <c r="F46" s="185">
        <v>1</v>
      </c>
      <c r="G46" s="185">
        <v>3</v>
      </c>
      <c r="H46" s="185">
        <v>0</v>
      </c>
      <c r="I46" s="185">
        <v>0</v>
      </c>
      <c r="J46" s="185">
        <v>0</v>
      </c>
      <c r="K46" s="185">
        <v>0</v>
      </c>
      <c r="L46" s="185">
        <v>0</v>
      </c>
      <c r="M46" s="185">
        <v>0</v>
      </c>
      <c r="N46" s="185">
        <v>0</v>
      </c>
      <c r="O46" s="185">
        <v>0</v>
      </c>
      <c r="P46" s="185">
        <v>0</v>
      </c>
      <c r="Q46" s="185">
        <v>0</v>
      </c>
      <c r="R46" s="185">
        <v>0</v>
      </c>
      <c r="S46" s="185">
        <v>0</v>
      </c>
      <c r="T46" s="185">
        <v>0</v>
      </c>
      <c r="U46" s="185">
        <v>0</v>
      </c>
      <c r="V46" s="185">
        <v>1</v>
      </c>
      <c r="W46" s="185">
        <v>4</v>
      </c>
      <c r="X46" s="185">
        <v>0</v>
      </c>
      <c r="Y46" s="185">
        <v>0</v>
      </c>
      <c r="Z46" s="65" t="s">
        <v>125</v>
      </c>
      <c r="AA46" s="3"/>
    </row>
    <row r="47" spans="1:27" ht="16.5" customHeight="1">
      <c r="A47" s="76"/>
      <c r="B47" s="78" t="s">
        <v>126</v>
      </c>
      <c r="C47" s="212">
        <f t="shared" si="4"/>
        <v>12</v>
      </c>
      <c r="D47" s="213">
        <f>F47+H47+J47+L47+N47+P47+R47+T47+V47+X47</f>
        <v>4</v>
      </c>
      <c r="E47" s="213">
        <f>G47+I47+K47+M47+O47+Q47+S47+U47+W47+Y47</f>
        <v>8</v>
      </c>
      <c r="F47" s="185">
        <v>1</v>
      </c>
      <c r="G47" s="185">
        <v>0</v>
      </c>
      <c r="H47" s="185">
        <v>0</v>
      </c>
      <c r="I47" s="185">
        <v>2</v>
      </c>
      <c r="J47" s="185">
        <v>0</v>
      </c>
      <c r="K47" s="185">
        <v>0</v>
      </c>
      <c r="L47" s="185">
        <v>0</v>
      </c>
      <c r="M47" s="185">
        <v>0</v>
      </c>
      <c r="N47" s="185">
        <v>0</v>
      </c>
      <c r="O47" s="185">
        <v>0</v>
      </c>
      <c r="P47" s="185">
        <v>0</v>
      </c>
      <c r="Q47" s="185">
        <v>0</v>
      </c>
      <c r="R47" s="185">
        <v>0</v>
      </c>
      <c r="S47" s="185">
        <v>0</v>
      </c>
      <c r="T47" s="185">
        <v>2</v>
      </c>
      <c r="U47" s="185">
        <v>5</v>
      </c>
      <c r="V47" s="185">
        <v>1</v>
      </c>
      <c r="W47" s="185">
        <v>1</v>
      </c>
      <c r="X47" s="185">
        <v>0</v>
      </c>
      <c r="Y47" s="185">
        <v>0</v>
      </c>
      <c r="Z47" s="65" t="s">
        <v>126</v>
      </c>
      <c r="AA47" s="3"/>
    </row>
    <row r="48" spans="1:27" s="156" customFormat="1" ht="16.5" customHeight="1">
      <c r="A48" s="71" t="s">
        <v>251</v>
      </c>
      <c r="B48" s="72"/>
      <c r="C48" s="208">
        <f t="shared" si="4"/>
        <v>13</v>
      </c>
      <c r="D48" s="209">
        <f>SUM(D49:D51)</f>
        <v>6</v>
      </c>
      <c r="E48" s="209">
        <f>SUM(E49:E51)</f>
        <v>7</v>
      </c>
      <c r="F48" s="209">
        <f>SUM(F49:F51)</f>
        <v>4</v>
      </c>
      <c r="G48" s="209">
        <f aca="true" t="shared" si="13" ref="G48:Y48">SUM(G49:G51)</f>
        <v>3</v>
      </c>
      <c r="H48" s="209">
        <f t="shared" si="13"/>
        <v>0</v>
      </c>
      <c r="I48" s="209">
        <f t="shared" si="13"/>
        <v>0</v>
      </c>
      <c r="J48" s="209">
        <f t="shared" si="13"/>
        <v>1</v>
      </c>
      <c r="K48" s="209">
        <f t="shared" si="13"/>
        <v>1</v>
      </c>
      <c r="L48" s="209">
        <f t="shared" si="13"/>
        <v>0</v>
      </c>
      <c r="M48" s="209">
        <f t="shared" si="13"/>
        <v>0</v>
      </c>
      <c r="N48" s="209">
        <f t="shared" si="13"/>
        <v>0</v>
      </c>
      <c r="O48" s="209">
        <f t="shared" si="13"/>
        <v>0</v>
      </c>
      <c r="P48" s="209">
        <f t="shared" si="13"/>
        <v>0</v>
      </c>
      <c r="Q48" s="209">
        <f t="shared" si="13"/>
        <v>0</v>
      </c>
      <c r="R48" s="209">
        <f t="shared" si="13"/>
        <v>0</v>
      </c>
      <c r="S48" s="209">
        <f t="shared" si="13"/>
        <v>0</v>
      </c>
      <c r="T48" s="209">
        <f t="shared" si="13"/>
        <v>0</v>
      </c>
      <c r="U48" s="209">
        <f t="shared" si="13"/>
        <v>0</v>
      </c>
      <c r="V48" s="209">
        <f t="shared" si="13"/>
        <v>1</v>
      </c>
      <c r="W48" s="209">
        <f t="shared" si="13"/>
        <v>3</v>
      </c>
      <c r="X48" s="209">
        <f t="shared" si="13"/>
        <v>0</v>
      </c>
      <c r="Y48" s="209">
        <f t="shared" si="13"/>
        <v>0</v>
      </c>
      <c r="Z48" s="69" t="s">
        <v>251</v>
      </c>
      <c r="AA48" s="216"/>
    </row>
    <row r="49" spans="1:27" ht="16.5" customHeight="1">
      <c r="A49" s="76"/>
      <c r="B49" s="78" t="s">
        <v>127</v>
      </c>
      <c r="C49" s="212">
        <f t="shared" si="4"/>
        <v>3</v>
      </c>
      <c r="D49" s="213">
        <f aca="true" t="shared" si="14" ref="D49:E51">F49+H49+J49+L49+N49+P49+R49+T49+V49+X49</f>
        <v>2</v>
      </c>
      <c r="E49" s="213">
        <f t="shared" si="14"/>
        <v>1</v>
      </c>
      <c r="F49" s="185">
        <v>1</v>
      </c>
      <c r="G49" s="185">
        <v>0</v>
      </c>
      <c r="H49" s="185">
        <v>0</v>
      </c>
      <c r="I49" s="185">
        <v>0</v>
      </c>
      <c r="J49" s="185">
        <v>0</v>
      </c>
      <c r="K49" s="185">
        <v>0</v>
      </c>
      <c r="L49" s="185">
        <v>0</v>
      </c>
      <c r="M49" s="185">
        <v>0</v>
      </c>
      <c r="N49" s="185">
        <v>0</v>
      </c>
      <c r="O49" s="185">
        <v>0</v>
      </c>
      <c r="P49" s="185">
        <v>0</v>
      </c>
      <c r="Q49" s="185">
        <v>0</v>
      </c>
      <c r="R49" s="185">
        <v>0</v>
      </c>
      <c r="S49" s="185">
        <v>0</v>
      </c>
      <c r="T49" s="185">
        <v>0</v>
      </c>
      <c r="U49" s="185">
        <v>0</v>
      </c>
      <c r="V49" s="185">
        <v>1</v>
      </c>
      <c r="W49" s="185">
        <v>1</v>
      </c>
      <c r="X49" s="185">
        <v>0</v>
      </c>
      <c r="Y49" s="185">
        <v>0</v>
      </c>
      <c r="Z49" s="65" t="s">
        <v>127</v>
      </c>
      <c r="AA49" s="3"/>
    </row>
    <row r="50" spans="1:27" ht="16.5" customHeight="1">
      <c r="A50" s="76"/>
      <c r="B50" s="78" t="s">
        <v>128</v>
      </c>
      <c r="C50" s="212">
        <f t="shared" si="4"/>
        <v>4</v>
      </c>
      <c r="D50" s="213">
        <f t="shared" si="14"/>
        <v>3</v>
      </c>
      <c r="E50" s="213">
        <f t="shared" si="14"/>
        <v>1</v>
      </c>
      <c r="F50" s="185">
        <v>2</v>
      </c>
      <c r="G50" s="185">
        <v>0</v>
      </c>
      <c r="H50" s="185">
        <v>0</v>
      </c>
      <c r="I50" s="185">
        <v>0</v>
      </c>
      <c r="J50" s="185">
        <v>1</v>
      </c>
      <c r="K50" s="185">
        <v>1</v>
      </c>
      <c r="L50" s="185">
        <v>0</v>
      </c>
      <c r="M50" s="185">
        <v>0</v>
      </c>
      <c r="N50" s="185">
        <v>0</v>
      </c>
      <c r="O50" s="185">
        <v>0</v>
      </c>
      <c r="P50" s="185">
        <v>0</v>
      </c>
      <c r="Q50" s="185">
        <v>0</v>
      </c>
      <c r="R50" s="185">
        <v>0</v>
      </c>
      <c r="S50" s="185">
        <v>0</v>
      </c>
      <c r="T50" s="185">
        <v>0</v>
      </c>
      <c r="U50" s="185">
        <v>0</v>
      </c>
      <c r="V50" s="185">
        <v>0</v>
      </c>
      <c r="W50" s="185">
        <v>0</v>
      </c>
      <c r="X50" s="185">
        <v>0</v>
      </c>
      <c r="Y50" s="185">
        <v>0</v>
      </c>
      <c r="Z50" s="65" t="s">
        <v>128</v>
      </c>
      <c r="AA50" s="3"/>
    </row>
    <row r="51" spans="1:27" ht="16.5" customHeight="1">
      <c r="A51" s="76"/>
      <c r="B51" s="78" t="s">
        <v>129</v>
      </c>
      <c r="C51" s="212">
        <f t="shared" si="4"/>
        <v>6</v>
      </c>
      <c r="D51" s="213">
        <f t="shared" si="14"/>
        <v>1</v>
      </c>
      <c r="E51" s="213">
        <f t="shared" si="14"/>
        <v>5</v>
      </c>
      <c r="F51" s="185">
        <v>1</v>
      </c>
      <c r="G51" s="185">
        <v>3</v>
      </c>
      <c r="H51" s="185">
        <v>0</v>
      </c>
      <c r="I51" s="185">
        <v>0</v>
      </c>
      <c r="J51" s="185">
        <v>0</v>
      </c>
      <c r="K51" s="185">
        <v>0</v>
      </c>
      <c r="L51" s="185">
        <v>0</v>
      </c>
      <c r="M51" s="185">
        <v>0</v>
      </c>
      <c r="N51" s="185">
        <v>0</v>
      </c>
      <c r="O51" s="185">
        <v>0</v>
      </c>
      <c r="P51" s="185">
        <v>0</v>
      </c>
      <c r="Q51" s="185">
        <v>0</v>
      </c>
      <c r="R51" s="185">
        <v>0</v>
      </c>
      <c r="S51" s="185">
        <v>0</v>
      </c>
      <c r="T51" s="185">
        <v>0</v>
      </c>
      <c r="U51" s="185">
        <v>0</v>
      </c>
      <c r="V51" s="185">
        <v>0</v>
      </c>
      <c r="W51" s="185">
        <v>2</v>
      </c>
      <c r="X51" s="185">
        <v>0</v>
      </c>
      <c r="Y51" s="185">
        <v>0</v>
      </c>
      <c r="Z51" s="65" t="s">
        <v>129</v>
      </c>
      <c r="AA51" s="3"/>
    </row>
    <row r="52" spans="1:27" s="172" customFormat="1" ht="16.5" customHeight="1">
      <c r="A52" s="71" t="s">
        <v>252</v>
      </c>
      <c r="B52" s="72"/>
      <c r="C52" s="208">
        <f t="shared" si="4"/>
        <v>21</v>
      </c>
      <c r="D52" s="209">
        <f>SUM(D53:D56)</f>
        <v>13</v>
      </c>
      <c r="E52" s="209">
        <f>SUM(E53:E56)</f>
        <v>8</v>
      </c>
      <c r="F52" s="209">
        <f>SUM(F53:F56)</f>
        <v>3</v>
      </c>
      <c r="G52" s="209">
        <f aca="true" t="shared" si="15" ref="G52:Y52">SUM(G53:G56)</f>
        <v>7</v>
      </c>
      <c r="H52" s="209">
        <f t="shared" si="15"/>
        <v>0</v>
      </c>
      <c r="I52" s="209">
        <f t="shared" si="15"/>
        <v>0</v>
      </c>
      <c r="J52" s="209">
        <f t="shared" si="15"/>
        <v>0</v>
      </c>
      <c r="K52" s="209">
        <f t="shared" si="15"/>
        <v>0</v>
      </c>
      <c r="L52" s="209">
        <f t="shared" si="15"/>
        <v>0</v>
      </c>
      <c r="M52" s="209">
        <f t="shared" si="15"/>
        <v>0</v>
      </c>
      <c r="N52" s="209">
        <f t="shared" si="15"/>
        <v>0</v>
      </c>
      <c r="O52" s="209">
        <f t="shared" si="15"/>
        <v>0</v>
      </c>
      <c r="P52" s="209">
        <f t="shared" si="15"/>
        <v>0</v>
      </c>
      <c r="Q52" s="209">
        <f t="shared" si="15"/>
        <v>0</v>
      </c>
      <c r="R52" s="209">
        <f t="shared" si="15"/>
        <v>0</v>
      </c>
      <c r="S52" s="209">
        <f t="shared" si="15"/>
        <v>0</v>
      </c>
      <c r="T52" s="209">
        <f t="shared" si="15"/>
        <v>0</v>
      </c>
      <c r="U52" s="209">
        <f t="shared" si="15"/>
        <v>0</v>
      </c>
      <c r="V52" s="209">
        <f t="shared" si="15"/>
        <v>10</v>
      </c>
      <c r="W52" s="209">
        <f t="shared" si="15"/>
        <v>1</v>
      </c>
      <c r="X52" s="209">
        <f t="shared" si="15"/>
        <v>0</v>
      </c>
      <c r="Y52" s="209">
        <f t="shared" si="15"/>
        <v>0</v>
      </c>
      <c r="Z52" s="69" t="s">
        <v>252</v>
      </c>
      <c r="AA52" s="216"/>
    </row>
    <row r="53" spans="1:27" ht="16.5" customHeight="1">
      <c r="A53" s="76"/>
      <c r="B53" s="78" t="s">
        <v>130</v>
      </c>
      <c r="C53" s="212">
        <f t="shared" si="4"/>
        <v>5</v>
      </c>
      <c r="D53" s="213">
        <f>F53+H53+J53+L53+N53+P53+R53+T53+V53+X53</f>
        <v>3</v>
      </c>
      <c r="E53" s="213">
        <f>G53+I53+K53+M53+O53+Q53+S53+U53+W53+Y53</f>
        <v>2</v>
      </c>
      <c r="F53" s="185">
        <v>1</v>
      </c>
      <c r="G53" s="185">
        <v>1</v>
      </c>
      <c r="H53" s="185">
        <v>0</v>
      </c>
      <c r="I53" s="185">
        <v>0</v>
      </c>
      <c r="J53" s="185">
        <v>0</v>
      </c>
      <c r="K53" s="185">
        <v>0</v>
      </c>
      <c r="L53" s="185">
        <v>0</v>
      </c>
      <c r="M53" s="185">
        <v>0</v>
      </c>
      <c r="N53" s="185">
        <v>0</v>
      </c>
      <c r="O53" s="185">
        <v>0</v>
      </c>
      <c r="P53" s="185">
        <v>0</v>
      </c>
      <c r="Q53" s="185">
        <v>0</v>
      </c>
      <c r="R53" s="185">
        <v>0</v>
      </c>
      <c r="S53" s="185">
        <v>0</v>
      </c>
      <c r="T53" s="185">
        <v>0</v>
      </c>
      <c r="U53" s="185">
        <v>0</v>
      </c>
      <c r="V53" s="185">
        <v>2</v>
      </c>
      <c r="W53" s="185">
        <v>1</v>
      </c>
      <c r="X53" s="185">
        <v>0</v>
      </c>
      <c r="Y53" s="185">
        <v>0</v>
      </c>
      <c r="Z53" s="65" t="s">
        <v>130</v>
      </c>
      <c r="AA53" s="3"/>
    </row>
    <row r="54" spans="1:27" ht="16.5" customHeight="1">
      <c r="A54" s="76"/>
      <c r="B54" s="78" t="s">
        <v>131</v>
      </c>
      <c r="C54" s="212">
        <f t="shared" si="4"/>
        <v>4</v>
      </c>
      <c r="D54" s="213">
        <f aca="true" t="shared" si="16" ref="D54:E56">F54+H54+J54+L54+N54+P54+R54+T54+V54+X54</f>
        <v>2</v>
      </c>
      <c r="E54" s="213">
        <f t="shared" si="16"/>
        <v>2</v>
      </c>
      <c r="F54" s="185">
        <v>0</v>
      </c>
      <c r="G54" s="185">
        <v>2</v>
      </c>
      <c r="H54" s="185">
        <v>0</v>
      </c>
      <c r="I54" s="185">
        <v>0</v>
      </c>
      <c r="J54" s="185">
        <v>0</v>
      </c>
      <c r="K54" s="185">
        <v>0</v>
      </c>
      <c r="L54" s="185">
        <v>0</v>
      </c>
      <c r="M54" s="185">
        <v>0</v>
      </c>
      <c r="N54" s="185">
        <v>0</v>
      </c>
      <c r="O54" s="185">
        <v>0</v>
      </c>
      <c r="P54" s="185">
        <v>0</v>
      </c>
      <c r="Q54" s="185">
        <v>0</v>
      </c>
      <c r="R54" s="185">
        <v>0</v>
      </c>
      <c r="S54" s="185">
        <v>0</v>
      </c>
      <c r="T54" s="185">
        <v>0</v>
      </c>
      <c r="U54" s="185">
        <v>0</v>
      </c>
      <c r="V54" s="185">
        <v>2</v>
      </c>
      <c r="W54" s="185">
        <v>0</v>
      </c>
      <c r="X54" s="185">
        <v>0</v>
      </c>
      <c r="Y54" s="185">
        <v>0</v>
      </c>
      <c r="Z54" s="65" t="s">
        <v>131</v>
      </c>
      <c r="AA54" s="3"/>
    </row>
    <row r="55" spans="1:27" ht="16.5" customHeight="1">
      <c r="A55" s="76"/>
      <c r="B55" s="78" t="s">
        <v>132</v>
      </c>
      <c r="C55" s="212">
        <f t="shared" si="4"/>
        <v>10</v>
      </c>
      <c r="D55" s="213">
        <f t="shared" si="16"/>
        <v>6</v>
      </c>
      <c r="E55" s="213">
        <f t="shared" si="16"/>
        <v>4</v>
      </c>
      <c r="F55" s="185">
        <v>1</v>
      </c>
      <c r="G55" s="185">
        <v>4</v>
      </c>
      <c r="H55" s="185">
        <v>0</v>
      </c>
      <c r="I55" s="185">
        <v>0</v>
      </c>
      <c r="J55" s="185">
        <v>0</v>
      </c>
      <c r="K55" s="185">
        <v>0</v>
      </c>
      <c r="L55" s="185">
        <v>0</v>
      </c>
      <c r="M55" s="185">
        <v>0</v>
      </c>
      <c r="N55" s="185">
        <v>0</v>
      </c>
      <c r="O55" s="185">
        <v>0</v>
      </c>
      <c r="P55" s="185">
        <v>0</v>
      </c>
      <c r="Q55" s="185">
        <v>0</v>
      </c>
      <c r="R55" s="185">
        <v>0</v>
      </c>
      <c r="S55" s="185">
        <v>0</v>
      </c>
      <c r="T55" s="185">
        <v>0</v>
      </c>
      <c r="U55" s="185">
        <v>0</v>
      </c>
      <c r="V55" s="185">
        <v>5</v>
      </c>
      <c r="W55" s="185">
        <v>0</v>
      </c>
      <c r="X55" s="185">
        <v>0</v>
      </c>
      <c r="Y55" s="185">
        <v>0</v>
      </c>
      <c r="Z55" s="65" t="s">
        <v>132</v>
      </c>
      <c r="AA55" s="3"/>
    </row>
    <row r="56" spans="1:27" ht="16.5" customHeight="1">
      <c r="A56" s="76"/>
      <c r="B56" s="78" t="s">
        <v>133</v>
      </c>
      <c r="C56" s="212">
        <f t="shared" si="4"/>
        <v>2</v>
      </c>
      <c r="D56" s="213">
        <f t="shared" si="16"/>
        <v>2</v>
      </c>
      <c r="E56" s="213">
        <f t="shared" si="16"/>
        <v>0</v>
      </c>
      <c r="F56" s="185">
        <v>1</v>
      </c>
      <c r="G56" s="185">
        <v>0</v>
      </c>
      <c r="H56" s="185">
        <v>0</v>
      </c>
      <c r="I56" s="185">
        <v>0</v>
      </c>
      <c r="J56" s="185">
        <v>0</v>
      </c>
      <c r="K56" s="185">
        <v>0</v>
      </c>
      <c r="L56" s="185">
        <v>0</v>
      </c>
      <c r="M56" s="185">
        <v>0</v>
      </c>
      <c r="N56" s="185">
        <v>0</v>
      </c>
      <c r="O56" s="185">
        <v>0</v>
      </c>
      <c r="P56" s="185">
        <v>0</v>
      </c>
      <c r="Q56" s="185">
        <v>0</v>
      </c>
      <c r="R56" s="185">
        <v>0</v>
      </c>
      <c r="S56" s="185">
        <v>0</v>
      </c>
      <c r="T56" s="185">
        <v>0</v>
      </c>
      <c r="U56" s="185">
        <v>0</v>
      </c>
      <c r="V56" s="185">
        <v>1</v>
      </c>
      <c r="W56" s="185">
        <v>0</v>
      </c>
      <c r="X56" s="185">
        <v>0</v>
      </c>
      <c r="Y56" s="185">
        <v>0</v>
      </c>
      <c r="Z56" s="65" t="s">
        <v>133</v>
      </c>
      <c r="AA56" s="3"/>
    </row>
    <row r="57" spans="1:27" s="173" customFormat="1" ht="16.5" customHeight="1">
      <c r="A57" s="71" t="s">
        <v>253</v>
      </c>
      <c r="B57" s="72"/>
      <c r="C57" s="208">
        <f t="shared" si="4"/>
        <v>14</v>
      </c>
      <c r="D57" s="209">
        <f>SUM(D58:D59)</f>
        <v>8</v>
      </c>
      <c r="E57" s="209">
        <f>SUM(E58:E59)</f>
        <v>6</v>
      </c>
      <c r="F57" s="209">
        <f>SUM(F58:F59)</f>
        <v>3</v>
      </c>
      <c r="G57" s="209">
        <f aca="true" t="shared" si="17" ref="G57:Y57">SUM(G58:G59)</f>
        <v>2</v>
      </c>
      <c r="H57" s="209">
        <f t="shared" si="17"/>
        <v>0</v>
      </c>
      <c r="I57" s="209">
        <f t="shared" si="17"/>
        <v>1</v>
      </c>
      <c r="J57" s="209">
        <f t="shared" si="17"/>
        <v>0</v>
      </c>
      <c r="K57" s="209">
        <f t="shared" si="17"/>
        <v>0</v>
      </c>
      <c r="L57" s="209">
        <f t="shared" si="17"/>
        <v>0</v>
      </c>
      <c r="M57" s="209">
        <f t="shared" si="17"/>
        <v>0</v>
      </c>
      <c r="N57" s="209">
        <f t="shared" si="17"/>
        <v>0</v>
      </c>
      <c r="O57" s="209">
        <f t="shared" si="17"/>
        <v>0</v>
      </c>
      <c r="P57" s="209">
        <f t="shared" si="17"/>
        <v>0</v>
      </c>
      <c r="Q57" s="209">
        <f t="shared" si="17"/>
        <v>0</v>
      </c>
      <c r="R57" s="209">
        <f t="shared" si="17"/>
        <v>0</v>
      </c>
      <c r="S57" s="209">
        <f t="shared" si="17"/>
        <v>0</v>
      </c>
      <c r="T57" s="209">
        <f t="shared" si="17"/>
        <v>0</v>
      </c>
      <c r="U57" s="209">
        <f t="shared" si="17"/>
        <v>3</v>
      </c>
      <c r="V57" s="209">
        <f t="shared" si="17"/>
        <v>5</v>
      </c>
      <c r="W57" s="209">
        <f t="shared" si="17"/>
        <v>0</v>
      </c>
      <c r="X57" s="209">
        <f t="shared" si="17"/>
        <v>0</v>
      </c>
      <c r="Y57" s="209">
        <f t="shared" si="17"/>
        <v>0</v>
      </c>
      <c r="Z57" s="69" t="s">
        <v>253</v>
      </c>
      <c r="AA57" s="216"/>
    </row>
    <row r="58" spans="1:27" ht="16.5" customHeight="1">
      <c r="A58" s="76"/>
      <c r="B58" s="78" t="s">
        <v>134</v>
      </c>
      <c r="C58" s="212">
        <f t="shared" si="4"/>
        <v>2</v>
      </c>
      <c r="D58" s="213">
        <f>F58+H58+J58+L58+N58+P58+R58+T58+V58+X58</f>
        <v>2</v>
      </c>
      <c r="E58" s="213">
        <f>G58+I58+K58+M58+O58+Q58+S58+U58+W58+Y58</f>
        <v>0</v>
      </c>
      <c r="F58" s="185">
        <v>1</v>
      </c>
      <c r="G58" s="185">
        <v>0</v>
      </c>
      <c r="H58" s="185">
        <v>0</v>
      </c>
      <c r="I58" s="185">
        <v>0</v>
      </c>
      <c r="J58" s="185">
        <v>0</v>
      </c>
      <c r="K58" s="185">
        <v>0</v>
      </c>
      <c r="L58" s="185">
        <v>0</v>
      </c>
      <c r="M58" s="185">
        <v>0</v>
      </c>
      <c r="N58" s="185">
        <v>0</v>
      </c>
      <c r="O58" s="185">
        <v>0</v>
      </c>
      <c r="P58" s="185">
        <v>0</v>
      </c>
      <c r="Q58" s="185">
        <v>0</v>
      </c>
      <c r="R58" s="185">
        <v>0</v>
      </c>
      <c r="S58" s="185">
        <v>0</v>
      </c>
      <c r="T58" s="185">
        <v>0</v>
      </c>
      <c r="U58" s="185">
        <v>0</v>
      </c>
      <c r="V58" s="185">
        <v>1</v>
      </c>
      <c r="W58" s="185">
        <v>0</v>
      </c>
      <c r="X58" s="185">
        <v>0</v>
      </c>
      <c r="Y58" s="185">
        <v>0</v>
      </c>
      <c r="Z58" s="65" t="s">
        <v>134</v>
      </c>
      <c r="AA58" s="3"/>
    </row>
    <row r="59" spans="1:27" s="135" customFormat="1" ht="16.5" customHeight="1">
      <c r="A59" s="76"/>
      <c r="B59" s="78" t="s">
        <v>148</v>
      </c>
      <c r="C59" s="212">
        <f t="shared" si="4"/>
        <v>12</v>
      </c>
      <c r="D59" s="213">
        <f>F59+H59+J59+L59+N59+P59+R59+T59+V59+X59</f>
        <v>6</v>
      </c>
      <c r="E59" s="213">
        <f>G59+I59+K59+M59+O59+Q59+S59+U59+W59+Y59</f>
        <v>6</v>
      </c>
      <c r="F59" s="185">
        <v>2</v>
      </c>
      <c r="G59" s="185">
        <v>2</v>
      </c>
      <c r="H59" s="185">
        <v>0</v>
      </c>
      <c r="I59" s="185">
        <v>1</v>
      </c>
      <c r="J59" s="185">
        <v>0</v>
      </c>
      <c r="K59" s="185">
        <v>0</v>
      </c>
      <c r="L59" s="185">
        <v>0</v>
      </c>
      <c r="M59" s="185">
        <v>0</v>
      </c>
      <c r="N59" s="185">
        <v>0</v>
      </c>
      <c r="O59" s="185">
        <v>0</v>
      </c>
      <c r="P59" s="185">
        <v>0</v>
      </c>
      <c r="Q59" s="185">
        <v>0</v>
      </c>
      <c r="R59" s="185">
        <v>0</v>
      </c>
      <c r="S59" s="185">
        <v>0</v>
      </c>
      <c r="T59" s="185">
        <v>0</v>
      </c>
      <c r="U59" s="185">
        <v>3</v>
      </c>
      <c r="V59" s="185">
        <v>4</v>
      </c>
      <c r="W59" s="185">
        <v>0</v>
      </c>
      <c r="X59" s="185">
        <v>0</v>
      </c>
      <c r="Y59" s="185">
        <v>0</v>
      </c>
      <c r="Z59" s="65" t="s">
        <v>148</v>
      </c>
      <c r="AA59" s="3"/>
    </row>
    <row r="60" spans="1:27" s="172" customFormat="1" ht="16.5" customHeight="1">
      <c r="A60" s="71" t="s">
        <v>254</v>
      </c>
      <c r="B60" s="175"/>
      <c r="C60" s="208">
        <f t="shared" si="4"/>
        <v>21</v>
      </c>
      <c r="D60" s="209">
        <f aca="true" t="shared" si="18" ref="D60:Y60">SUM(D61:D62)</f>
        <v>9</v>
      </c>
      <c r="E60" s="209">
        <f t="shared" si="18"/>
        <v>12</v>
      </c>
      <c r="F60" s="209">
        <f t="shared" si="18"/>
        <v>4</v>
      </c>
      <c r="G60" s="209">
        <f t="shared" si="18"/>
        <v>1</v>
      </c>
      <c r="H60" s="209">
        <f t="shared" si="18"/>
        <v>0</v>
      </c>
      <c r="I60" s="209">
        <f t="shared" si="18"/>
        <v>0</v>
      </c>
      <c r="J60" s="209">
        <f t="shared" si="18"/>
        <v>0</v>
      </c>
      <c r="K60" s="209">
        <f t="shared" si="18"/>
        <v>0</v>
      </c>
      <c r="L60" s="209">
        <f t="shared" si="18"/>
        <v>0</v>
      </c>
      <c r="M60" s="209">
        <f t="shared" si="18"/>
        <v>2</v>
      </c>
      <c r="N60" s="209">
        <f t="shared" si="18"/>
        <v>0</v>
      </c>
      <c r="O60" s="209">
        <f t="shared" si="18"/>
        <v>1</v>
      </c>
      <c r="P60" s="209">
        <f t="shared" si="18"/>
        <v>0</v>
      </c>
      <c r="Q60" s="209">
        <f t="shared" si="18"/>
        <v>0</v>
      </c>
      <c r="R60" s="209">
        <f t="shared" si="18"/>
        <v>0</v>
      </c>
      <c r="S60" s="209">
        <f t="shared" si="18"/>
        <v>2</v>
      </c>
      <c r="T60" s="209">
        <f t="shared" si="18"/>
        <v>0</v>
      </c>
      <c r="U60" s="209">
        <f t="shared" si="18"/>
        <v>6</v>
      </c>
      <c r="V60" s="209">
        <f t="shared" si="18"/>
        <v>5</v>
      </c>
      <c r="W60" s="209">
        <f t="shared" si="18"/>
        <v>0</v>
      </c>
      <c r="X60" s="209">
        <f t="shared" si="18"/>
        <v>0</v>
      </c>
      <c r="Y60" s="209">
        <f t="shared" si="18"/>
        <v>0</v>
      </c>
      <c r="Z60" s="69" t="s">
        <v>254</v>
      </c>
      <c r="AA60" s="75"/>
    </row>
    <row r="61" spans="1:27" ht="16.5" customHeight="1">
      <c r="A61" s="77"/>
      <c r="B61" s="78" t="s">
        <v>135</v>
      </c>
      <c r="C61" s="212">
        <f t="shared" si="4"/>
        <v>6</v>
      </c>
      <c r="D61" s="213">
        <f>F61+H61+J61+L61+N61+P61+R61+T61+V61+X61</f>
        <v>4</v>
      </c>
      <c r="E61" s="213">
        <f>G61+I61+K61+M61+O61+Q61+S61+U61+W61+Y61</f>
        <v>2</v>
      </c>
      <c r="F61" s="185">
        <v>2</v>
      </c>
      <c r="G61" s="185">
        <v>0</v>
      </c>
      <c r="H61" s="185">
        <v>0</v>
      </c>
      <c r="I61" s="185">
        <v>0</v>
      </c>
      <c r="J61" s="185">
        <v>0</v>
      </c>
      <c r="K61" s="185">
        <v>0</v>
      </c>
      <c r="L61" s="185">
        <v>0</v>
      </c>
      <c r="M61" s="185">
        <v>2</v>
      </c>
      <c r="N61" s="185">
        <v>0</v>
      </c>
      <c r="O61" s="185">
        <v>0</v>
      </c>
      <c r="P61" s="185">
        <v>0</v>
      </c>
      <c r="Q61" s="185">
        <v>0</v>
      </c>
      <c r="R61" s="185">
        <v>0</v>
      </c>
      <c r="S61" s="185">
        <v>0</v>
      </c>
      <c r="T61" s="185">
        <v>0</v>
      </c>
      <c r="U61" s="185">
        <v>0</v>
      </c>
      <c r="V61" s="185">
        <v>2</v>
      </c>
      <c r="W61" s="185">
        <v>0</v>
      </c>
      <c r="X61" s="185">
        <v>0</v>
      </c>
      <c r="Y61" s="185">
        <v>0</v>
      </c>
      <c r="Z61" s="65" t="s">
        <v>135</v>
      </c>
      <c r="AA61" s="3"/>
    </row>
    <row r="62" spans="1:27" ht="16.5" customHeight="1">
      <c r="A62" s="77"/>
      <c r="B62" s="78" t="s">
        <v>231</v>
      </c>
      <c r="C62" s="212">
        <f t="shared" si="4"/>
        <v>15</v>
      </c>
      <c r="D62" s="213">
        <f>F62+H62+J62+L62+N62+P62+R62+T62+V62+X62</f>
        <v>5</v>
      </c>
      <c r="E62" s="213">
        <f>G62+I62+K62+M62+O62+Q62+S62+U62+W62+Y62</f>
        <v>10</v>
      </c>
      <c r="F62" s="185">
        <v>2</v>
      </c>
      <c r="G62" s="185">
        <v>1</v>
      </c>
      <c r="H62" s="185">
        <v>0</v>
      </c>
      <c r="I62" s="185">
        <v>0</v>
      </c>
      <c r="J62" s="185">
        <v>0</v>
      </c>
      <c r="K62" s="185">
        <v>0</v>
      </c>
      <c r="L62" s="185">
        <v>0</v>
      </c>
      <c r="M62" s="185">
        <v>0</v>
      </c>
      <c r="N62" s="185">
        <v>0</v>
      </c>
      <c r="O62" s="185">
        <v>1</v>
      </c>
      <c r="P62" s="185">
        <v>0</v>
      </c>
      <c r="Q62" s="185">
        <v>0</v>
      </c>
      <c r="R62" s="185">
        <v>0</v>
      </c>
      <c r="S62" s="185">
        <v>2</v>
      </c>
      <c r="T62" s="185">
        <v>0</v>
      </c>
      <c r="U62" s="185">
        <v>6</v>
      </c>
      <c r="V62" s="185">
        <v>3</v>
      </c>
      <c r="W62" s="185">
        <v>0</v>
      </c>
      <c r="X62" s="185">
        <v>0</v>
      </c>
      <c r="Y62" s="185">
        <v>0</v>
      </c>
      <c r="Z62" s="65" t="s">
        <v>231</v>
      </c>
      <c r="AA62" s="3"/>
    </row>
    <row r="63" spans="1:27" s="172" customFormat="1" ht="16.5" customHeight="1">
      <c r="A63" s="71" t="s">
        <v>255</v>
      </c>
      <c r="B63" s="72"/>
      <c r="C63" s="208">
        <f t="shared" si="4"/>
        <v>5</v>
      </c>
      <c r="D63" s="209">
        <f>D64</f>
        <v>4</v>
      </c>
      <c r="E63" s="209">
        <f>E64</f>
        <v>1</v>
      </c>
      <c r="F63" s="209">
        <f>F64</f>
        <v>3</v>
      </c>
      <c r="G63" s="209">
        <f aca="true" t="shared" si="19" ref="G63:Y63">G64</f>
        <v>0</v>
      </c>
      <c r="H63" s="209">
        <f t="shared" si="19"/>
        <v>0</v>
      </c>
      <c r="I63" s="209">
        <f t="shared" si="19"/>
        <v>1</v>
      </c>
      <c r="J63" s="209">
        <f t="shared" si="19"/>
        <v>0</v>
      </c>
      <c r="K63" s="209">
        <f t="shared" si="19"/>
        <v>0</v>
      </c>
      <c r="L63" s="209">
        <f t="shared" si="19"/>
        <v>0</v>
      </c>
      <c r="M63" s="209">
        <f t="shared" si="19"/>
        <v>0</v>
      </c>
      <c r="N63" s="209">
        <f t="shared" si="19"/>
        <v>0</v>
      </c>
      <c r="O63" s="209">
        <f t="shared" si="19"/>
        <v>0</v>
      </c>
      <c r="P63" s="209">
        <f t="shared" si="19"/>
        <v>0</v>
      </c>
      <c r="Q63" s="209">
        <f t="shared" si="19"/>
        <v>0</v>
      </c>
      <c r="R63" s="209">
        <f t="shared" si="19"/>
        <v>0</v>
      </c>
      <c r="S63" s="209">
        <f t="shared" si="19"/>
        <v>0</v>
      </c>
      <c r="T63" s="209">
        <f t="shared" si="19"/>
        <v>0</v>
      </c>
      <c r="U63" s="209">
        <f t="shared" si="19"/>
        <v>0</v>
      </c>
      <c r="V63" s="209">
        <f t="shared" si="19"/>
        <v>1</v>
      </c>
      <c r="W63" s="209">
        <f t="shared" si="19"/>
        <v>0</v>
      </c>
      <c r="X63" s="209">
        <f t="shared" si="19"/>
        <v>0</v>
      </c>
      <c r="Y63" s="209">
        <f t="shared" si="19"/>
        <v>0</v>
      </c>
      <c r="Z63" s="69" t="s">
        <v>255</v>
      </c>
      <c r="AA63" s="216"/>
    </row>
    <row r="64" spans="1:27" ht="16.5" customHeight="1">
      <c r="A64" s="77"/>
      <c r="B64" s="78" t="s">
        <v>136</v>
      </c>
      <c r="C64" s="212">
        <f t="shared" si="4"/>
        <v>5</v>
      </c>
      <c r="D64" s="213">
        <f>F64+H64+J64+L64+N64+P64+R64+T64+V64+X64</f>
        <v>4</v>
      </c>
      <c r="E64" s="213">
        <f>G64+I64+K64+M64+O64+Q64+S64+U64+W64+Y64</f>
        <v>1</v>
      </c>
      <c r="F64" s="185">
        <v>3</v>
      </c>
      <c r="G64" s="185">
        <v>0</v>
      </c>
      <c r="H64" s="185">
        <v>0</v>
      </c>
      <c r="I64" s="185">
        <v>1</v>
      </c>
      <c r="J64" s="185">
        <v>0</v>
      </c>
      <c r="K64" s="185">
        <v>0</v>
      </c>
      <c r="L64" s="185">
        <v>0</v>
      </c>
      <c r="M64" s="185">
        <v>0</v>
      </c>
      <c r="N64" s="185">
        <v>0</v>
      </c>
      <c r="O64" s="185">
        <v>0</v>
      </c>
      <c r="P64" s="185">
        <v>0</v>
      </c>
      <c r="Q64" s="185">
        <v>0</v>
      </c>
      <c r="R64" s="185">
        <v>0</v>
      </c>
      <c r="S64" s="185">
        <v>0</v>
      </c>
      <c r="T64" s="185">
        <v>0</v>
      </c>
      <c r="U64" s="185">
        <v>0</v>
      </c>
      <c r="V64" s="185">
        <v>1</v>
      </c>
      <c r="W64" s="185">
        <v>0</v>
      </c>
      <c r="X64" s="185">
        <v>0</v>
      </c>
      <c r="Y64" s="185">
        <v>0</v>
      </c>
      <c r="Z64" s="65" t="s">
        <v>136</v>
      </c>
      <c r="AA64" s="3"/>
    </row>
    <row r="65" spans="1:27" s="173" customFormat="1" ht="16.5" customHeight="1">
      <c r="A65" s="71" t="s">
        <v>256</v>
      </c>
      <c r="B65" s="175"/>
      <c r="C65" s="208">
        <f t="shared" si="4"/>
        <v>14</v>
      </c>
      <c r="D65" s="209">
        <f aca="true" t="shared" si="20" ref="D65:Y65">SUM(D66:D67)</f>
        <v>6</v>
      </c>
      <c r="E65" s="209">
        <f t="shared" si="20"/>
        <v>8</v>
      </c>
      <c r="F65" s="209">
        <f t="shared" si="20"/>
        <v>5</v>
      </c>
      <c r="G65" s="209">
        <f t="shared" si="20"/>
        <v>2</v>
      </c>
      <c r="H65" s="209">
        <f t="shared" si="20"/>
        <v>0</v>
      </c>
      <c r="I65" s="209">
        <f t="shared" si="20"/>
        <v>0</v>
      </c>
      <c r="J65" s="209">
        <f t="shared" si="20"/>
        <v>0</v>
      </c>
      <c r="K65" s="209">
        <f t="shared" si="20"/>
        <v>0</v>
      </c>
      <c r="L65" s="209">
        <f t="shared" si="20"/>
        <v>0</v>
      </c>
      <c r="M65" s="209">
        <f t="shared" si="20"/>
        <v>0</v>
      </c>
      <c r="N65" s="209">
        <f t="shared" si="20"/>
        <v>0</v>
      </c>
      <c r="O65" s="209">
        <f t="shared" si="20"/>
        <v>0</v>
      </c>
      <c r="P65" s="209">
        <f t="shared" si="20"/>
        <v>0</v>
      </c>
      <c r="Q65" s="209">
        <f t="shared" si="20"/>
        <v>0</v>
      </c>
      <c r="R65" s="209">
        <f t="shared" si="20"/>
        <v>0</v>
      </c>
      <c r="S65" s="209">
        <f t="shared" si="20"/>
        <v>0</v>
      </c>
      <c r="T65" s="209">
        <f t="shared" si="20"/>
        <v>0</v>
      </c>
      <c r="U65" s="209">
        <f t="shared" si="20"/>
        <v>0</v>
      </c>
      <c r="V65" s="209">
        <f t="shared" si="20"/>
        <v>1</v>
      </c>
      <c r="W65" s="209">
        <f t="shared" si="20"/>
        <v>6</v>
      </c>
      <c r="X65" s="209">
        <f t="shared" si="20"/>
        <v>0</v>
      </c>
      <c r="Y65" s="209">
        <f t="shared" si="20"/>
        <v>0</v>
      </c>
      <c r="Z65" s="69" t="s">
        <v>256</v>
      </c>
      <c r="AA65" s="75"/>
    </row>
    <row r="66" spans="1:27" ht="16.5" customHeight="1">
      <c r="A66" s="77"/>
      <c r="B66" s="78" t="s">
        <v>232</v>
      </c>
      <c r="C66" s="212">
        <f t="shared" si="4"/>
        <v>6</v>
      </c>
      <c r="D66" s="213">
        <f>F66+H66+J66+L66+N66+P66+R66+T66+V66+X66</f>
        <v>2</v>
      </c>
      <c r="E66" s="213">
        <f>G66+I66+K66+M66+O66+Q66+S66+U66+W66+Y66</f>
        <v>4</v>
      </c>
      <c r="F66" s="185">
        <v>2</v>
      </c>
      <c r="G66" s="185">
        <v>1</v>
      </c>
      <c r="H66" s="185">
        <v>0</v>
      </c>
      <c r="I66" s="185">
        <v>0</v>
      </c>
      <c r="J66" s="185">
        <v>0</v>
      </c>
      <c r="K66" s="185">
        <v>0</v>
      </c>
      <c r="L66" s="185">
        <v>0</v>
      </c>
      <c r="M66" s="185">
        <v>0</v>
      </c>
      <c r="N66" s="185">
        <v>0</v>
      </c>
      <c r="O66" s="185">
        <v>0</v>
      </c>
      <c r="P66" s="185">
        <v>0</v>
      </c>
      <c r="Q66" s="185">
        <v>0</v>
      </c>
      <c r="R66" s="185">
        <v>0</v>
      </c>
      <c r="S66" s="185">
        <v>0</v>
      </c>
      <c r="T66" s="185">
        <v>0</v>
      </c>
      <c r="U66" s="185">
        <v>0</v>
      </c>
      <c r="V66" s="185">
        <v>0</v>
      </c>
      <c r="W66" s="185">
        <v>3</v>
      </c>
      <c r="X66" s="185">
        <v>0</v>
      </c>
      <c r="Y66" s="185">
        <v>0</v>
      </c>
      <c r="Z66" s="65" t="s">
        <v>232</v>
      </c>
      <c r="AA66" s="3"/>
    </row>
    <row r="67" spans="1:27" s="135" customFormat="1" ht="16.5" customHeight="1">
      <c r="A67" s="77"/>
      <c r="B67" s="78" t="s">
        <v>233</v>
      </c>
      <c r="C67" s="212">
        <f t="shared" si="4"/>
        <v>8</v>
      </c>
      <c r="D67" s="213">
        <f>F67+H67+J67+L67+N67+P67+R67+T67+V67+X67</f>
        <v>4</v>
      </c>
      <c r="E67" s="213">
        <f>G67+I67+K67+M67+O67+Q67+S67+U67+W67+Y67</f>
        <v>4</v>
      </c>
      <c r="F67" s="185">
        <v>3</v>
      </c>
      <c r="G67" s="185">
        <v>1</v>
      </c>
      <c r="H67" s="185">
        <v>0</v>
      </c>
      <c r="I67" s="185">
        <v>0</v>
      </c>
      <c r="J67" s="185">
        <v>0</v>
      </c>
      <c r="K67" s="185">
        <v>0</v>
      </c>
      <c r="L67" s="185">
        <v>0</v>
      </c>
      <c r="M67" s="185">
        <v>0</v>
      </c>
      <c r="N67" s="185">
        <v>0</v>
      </c>
      <c r="O67" s="185">
        <v>0</v>
      </c>
      <c r="P67" s="185">
        <v>0</v>
      </c>
      <c r="Q67" s="185">
        <v>0</v>
      </c>
      <c r="R67" s="185">
        <v>0</v>
      </c>
      <c r="S67" s="185">
        <v>0</v>
      </c>
      <c r="T67" s="185">
        <v>0</v>
      </c>
      <c r="U67" s="185">
        <v>0</v>
      </c>
      <c r="V67" s="185">
        <v>1</v>
      </c>
      <c r="W67" s="185">
        <v>3</v>
      </c>
      <c r="X67" s="185">
        <v>0</v>
      </c>
      <c r="Y67" s="185">
        <v>0</v>
      </c>
      <c r="Z67" s="65" t="s">
        <v>233</v>
      </c>
      <c r="AA67" s="3"/>
    </row>
    <row r="68" spans="1:27" s="135" customFormat="1" ht="16.5" customHeight="1">
      <c r="A68" s="122"/>
      <c r="B68" s="176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205"/>
      <c r="AA68" s="122"/>
    </row>
    <row r="69" spans="2:25" ht="11.25" customHeight="1">
      <c r="B69" s="179"/>
      <c r="C69" s="179"/>
      <c r="D69" s="179"/>
      <c r="E69" s="179"/>
      <c r="F69" s="179"/>
      <c r="G69" s="179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</row>
    <row r="70" spans="2:7" ht="11.25" customHeight="1">
      <c r="B70" s="179"/>
      <c r="C70" s="179"/>
      <c r="D70" s="179"/>
      <c r="E70" s="179"/>
      <c r="F70" s="135"/>
      <c r="G70" s="135"/>
    </row>
    <row r="71" spans="2:5" ht="11.25" customHeight="1" hidden="1">
      <c r="B71" s="187"/>
      <c r="C71" s="187" t="s">
        <v>335</v>
      </c>
      <c r="D71" s="187"/>
      <c r="E71" s="187"/>
    </row>
    <row r="72" spans="2:5" ht="11.25" customHeight="1">
      <c r="B72" s="187"/>
      <c r="C72" s="187"/>
      <c r="D72" s="187"/>
      <c r="E72" s="187"/>
    </row>
    <row r="73" spans="2:5" ht="11.25" customHeight="1">
      <c r="B73" s="187"/>
      <c r="C73" s="187"/>
      <c r="D73" s="187"/>
      <c r="E73" s="187"/>
    </row>
    <row r="74" spans="2:5" ht="11.25" customHeight="1">
      <c r="B74" s="187"/>
      <c r="C74" s="187"/>
      <c r="D74" s="187"/>
      <c r="E74" s="187"/>
    </row>
    <row r="75" spans="2:5" ht="11.25" customHeight="1">
      <c r="B75" s="187"/>
      <c r="C75" s="187"/>
      <c r="D75" s="187"/>
      <c r="E75" s="187"/>
    </row>
    <row r="76" spans="2:5" ht="11.25" customHeight="1">
      <c r="B76" s="187"/>
      <c r="C76" s="187"/>
      <c r="D76" s="187"/>
      <c r="E76" s="187"/>
    </row>
    <row r="77" spans="2:5" ht="11.25" customHeight="1">
      <c r="B77" s="187"/>
      <c r="C77" s="187"/>
      <c r="D77" s="187"/>
      <c r="E77" s="187"/>
    </row>
    <row r="78" spans="2:5" ht="11.25" customHeight="1">
      <c r="B78" s="187"/>
      <c r="C78" s="187"/>
      <c r="D78" s="187"/>
      <c r="E78" s="187"/>
    </row>
    <row r="79" spans="2:5" ht="11.25" customHeight="1">
      <c r="B79" s="187"/>
      <c r="C79" s="187"/>
      <c r="D79" s="187"/>
      <c r="E79" s="187"/>
    </row>
    <row r="80" spans="2:5" ht="11.25" customHeight="1">
      <c r="B80" s="187"/>
      <c r="C80" s="187"/>
      <c r="D80" s="187"/>
      <c r="E80" s="187"/>
    </row>
    <row r="81" spans="2:5" ht="11.25" customHeight="1">
      <c r="B81" s="187"/>
      <c r="C81" s="187"/>
      <c r="D81" s="187"/>
      <c r="E81" s="187"/>
    </row>
    <row r="82" spans="2:5" ht="11.25" customHeight="1">
      <c r="B82" s="187"/>
      <c r="C82" s="187"/>
      <c r="D82" s="187"/>
      <c r="E82" s="187"/>
    </row>
    <row r="83" spans="2:5" ht="11.25" customHeight="1">
      <c r="B83" s="187"/>
      <c r="C83" s="187"/>
      <c r="D83" s="187"/>
      <c r="E83" s="187"/>
    </row>
  </sheetData>
  <mergeCells count="35">
    <mergeCell ref="Z48:AA48"/>
    <mergeCell ref="Z52:AA52"/>
    <mergeCell ref="Z57:AA57"/>
    <mergeCell ref="Z60:AA60"/>
    <mergeCell ref="Z16:AA16"/>
    <mergeCell ref="Z35:AA35"/>
    <mergeCell ref="Z38:AA38"/>
    <mergeCell ref="Z43:AA43"/>
    <mergeCell ref="A1:M1"/>
    <mergeCell ref="F4:G5"/>
    <mergeCell ref="H4:I5"/>
    <mergeCell ref="J4:Y4"/>
    <mergeCell ref="J5:K5"/>
    <mergeCell ref="A63:B63"/>
    <mergeCell ref="A65:B65"/>
    <mergeCell ref="Z63:AA63"/>
    <mergeCell ref="Z65:AA65"/>
    <mergeCell ref="A45:B45"/>
    <mergeCell ref="A48:B48"/>
    <mergeCell ref="A52:B52"/>
    <mergeCell ref="A57:B57"/>
    <mergeCell ref="Z45:AA45"/>
    <mergeCell ref="X5:Y5"/>
    <mergeCell ref="A60:B60"/>
    <mergeCell ref="A16:B16"/>
    <mergeCell ref="A35:B35"/>
    <mergeCell ref="A38:B38"/>
    <mergeCell ref="A43:B43"/>
    <mergeCell ref="C4:E5"/>
    <mergeCell ref="P5:Q5"/>
    <mergeCell ref="N5:O5"/>
    <mergeCell ref="L5:M5"/>
    <mergeCell ref="R5:S5"/>
    <mergeCell ref="T5:U5"/>
    <mergeCell ref="V5:W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1"/>
  <sheetViews>
    <sheetView showGridLines="0" workbookViewId="0" topLeftCell="R3">
      <selection activeCell="A68" sqref="A68:IV70"/>
    </sheetView>
  </sheetViews>
  <sheetFormatPr defaultColWidth="8.75" defaultRowHeight="11.25" customHeight="1"/>
  <cols>
    <col min="1" max="1" width="1.328125" style="117" customWidth="1"/>
    <col min="2" max="2" width="8.75" style="117" customWidth="1"/>
    <col min="3" max="9" width="7.58203125" style="117" customWidth="1"/>
    <col min="10" max="25" width="6.58203125" style="117" customWidth="1"/>
    <col min="26" max="26" width="8.75" style="117" customWidth="1"/>
    <col min="27" max="27" width="1.328125" style="117" customWidth="1"/>
    <col min="28" max="16384" width="8.75" style="117" customWidth="1"/>
  </cols>
  <sheetData>
    <row r="1" spans="1:25" ht="16.5" customHeight="1">
      <c r="A1" s="116" t="s">
        <v>218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9"/>
      <c r="O1" s="119"/>
      <c r="P1" s="119"/>
      <c r="Q1" s="119"/>
      <c r="R1" s="120" t="s">
        <v>235</v>
      </c>
      <c r="S1" s="119"/>
      <c r="T1" s="119"/>
      <c r="U1" s="119"/>
      <c r="V1" s="119"/>
      <c r="W1" s="119"/>
      <c r="X1" s="119"/>
      <c r="Y1" s="119"/>
    </row>
    <row r="2" spans="1:25" ht="16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  <c r="O2" s="119"/>
      <c r="P2" s="119"/>
      <c r="Q2" s="119"/>
      <c r="R2" s="120"/>
      <c r="S2" s="119"/>
      <c r="T2" s="119"/>
      <c r="U2" s="119"/>
      <c r="V2" s="119"/>
      <c r="W2" s="119"/>
      <c r="X2" s="119"/>
      <c r="Y2" s="119"/>
    </row>
    <row r="3" spans="1:27" ht="16.5" customHeight="1">
      <c r="A3" s="120" t="s">
        <v>213</v>
      </c>
      <c r="C3" s="177"/>
      <c r="D3" s="177"/>
      <c r="E3" s="177"/>
      <c r="F3" s="121"/>
      <c r="G3" s="121"/>
      <c r="H3" s="121"/>
      <c r="I3" s="121"/>
      <c r="J3" s="122"/>
      <c r="K3" s="122"/>
      <c r="L3" s="122"/>
      <c r="M3" s="121"/>
      <c r="N3" s="121" t="s">
        <v>268</v>
      </c>
      <c r="O3" s="121"/>
      <c r="P3" s="121"/>
      <c r="Q3" s="121"/>
      <c r="R3" s="122"/>
      <c r="S3" s="121"/>
      <c r="T3" s="123"/>
      <c r="U3" s="123"/>
      <c r="V3" s="123"/>
      <c r="W3" s="123"/>
      <c r="X3" s="123"/>
      <c r="Y3" s="123"/>
      <c r="Z3" s="135"/>
      <c r="AA3" s="188" t="s">
        <v>0</v>
      </c>
    </row>
    <row r="4" spans="1:27" ht="16.5" customHeight="1">
      <c r="A4" s="124"/>
      <c r="B4" s="125" t="s">
        <v>238</v>
      </c>
      <c r="C4" s="193" t="s">
        <v>4</v>
      </c>
      <c r="D4" s="194"/>
      <c r="E4" s="195"/>
      <c r="F4" s="219" t="s">
        <v>330</v>
      </c>
      <c r="G4" s="220"/>
      <c r="H4" s="219" t="s">
        <v>177</v>
      </c>
      <c r="I4" s="220"/>
      <c r="J4" s="189" t="s">
        <v>217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1"/>
      <c r="Z4" s="196" t="s">
        <v>272</v>
      </c>
      <c r="AA4" s="124"/>
    </row>
    <row r="5" spans="1:27" ht="16.5" customHeight="1">
      <c r="A5" s="135"/>
      <c r="B5" s="136"/>
      <c r="C5" s="199"/>
      <c r="D5" s="200"/>
      <c r="E5" s="201"/>
      <c r="F5" s="221"/>
      <c r="G5" s="222"/>
      <c r="H5" s="221"/>
      <c r="I5" s="222"/>
      <c r="J5" s="189" t="s">
        <v>331</v>
      </c>
      <c r="K5" s="191"/>
      <c r="L5" s="189" t="s">
        <v>167</v>
      </c>
      <c r="M5" s="191"/>
      <c r="N5" s="189" t="s">
        <v>168</v>
      </c>
      <c r="O5" s="191"/>
      <c r="P5" s="189" t="s">
        <v>169</v>
      </c>
      <c r="Q5" s="191"/>
      <c r="R5" s="189" t="s">
        <v>170</v>
      </c>
      <c r="S5" s="191"/>
      <c r="T5" s="189" t="s">
        <v>171</v>
      </c>
      <c r="U5" s="191"/>
      <c r="V5" s="189" t="s">
        <v>172</v>
      </c>
      <c r="W5" s="191"/>
      <c r="X5" s="189" t="s">
        <v>173</v>
      </c>
      <c r="Y5" s="191"/>
      <c r="Z5" s="126"/>
      <c r="AA5" s="135"/>
    </row>
    <row r="6" spans="1:27" ht="16.5" customHeight="1">
      <c r="A6" s="135"/>
      <c r="B6" s="148" t="s">
        <v>273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49"/>
      <c r="N6" s="126"/>
      <c r="O6" s="149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202" t="s">
        <v>273</v>
      </c>
      <c r="AA6" s="135"/>
    </row>
    <row r="7" spans="1:27" ht="16.5" customHeight="1">
      <c r="A7" s="122"/>
      <c r="B7" s="150" t="s">
        <v>336</v>
      </c>
      <c r="C7" s="151" t="s">
        <v>4</v>
      </c>
      <c r="D7" s="151" t="s">
        <v>2</v>
      </c>
      <c r="E7" s="151" t="s">
        <v>3</v>
      </c>
      <c r="F7" s="151" t="s">
        <v>2</v>
      </c>
      <c r="G7" s="151" t="s">
        <v>3</v>
      </c>
      <c r="H7" s="151" t="s">
        <v>2</v>
      </c>
      <c r="I7" s="151" t="s">
        <v>3</v>
      </c>
      <c r="J7" s="151" t="s">
        <v>2</v>
      </c>
      <c r="K7" s="151" t="s">
        <v>3</v>
      </c>
      <c r="L7" s="151" t="s">
        <v>2</v>
      </c>
      <c r="M7" s="152" t="s">
        <v>3</v>
      </c>
      <c r="N7" s="151" t="s">
        <v>2</v>
      </c>
      <c r="O7" s="152" t="s">
        <v>3</v>
      </c>
      <c r="P7" s="151" t="s">
        <v>2</v>
      </c>
      <c r="Q7" s="151" t="s">
        <v>3</v>
      </c>
      <c r="R7" s="151" t="s">
        <v>2</v>
      </c>
      <c r="S7" s="151" t="s">
        <v>3</v>
      </c>
      <c r="T7" s="151" t="s">
        <v>2</v>
      </c>
      <c r="U7" s="151" t="s">
        <v>3</v>
      </c>
      <c r="V7" s="151" t="s">
        <v>2</v>
      </c>
      <c r="W7" s="151" t="s">
        <v>3</v>
      </c>
      <c r="X7" s="151" t="s">
        <v>2</v>
      </c>
      <c r="Y7" s="151" t="s">
        <v>3</v>
      </c>
      <c r="Z7" s="205"/>
      <c r="AA7" s="122"/>
    </row>
    <row r="8" spans="1:27" ht="16.5" customHeight="1">
      <c r="A8" s="135"/>
      <c r="B8" s="136"/>
      <c r="C8" s="126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206"/>
      <c r="AA8" s="207"/>
    </row>
    <row r="9" spans="1:27" ht="16.5" customHeight="1">
      <c r="A9" s="179"/>
      <c r="B9" s="180" t="s">
        <v>337</v>
      </c>
      <c r="C9" s="218">
        <v>664</v>
      </c>
      <c r="D9" s="185">
        <v>331</v>
      </c>
      <c r="E9" s="185">
        <v>333</v>
      </c>
      <c r="F9" s="185">
        <v>140</v>
      </c>
      <c r="G9" s="185">
        <v>91</v>
      </c>
      <c r="H9" s="185">
        <v>0</v>
      </c>
      <c r="I9" s="185">
        <v>22</v>
      </c>
      <c r="J9" s="185">
        <v>0</v>
      </c>
      <c r="K9" s="185">
        <v>0</v>
      </c>
      <c r="L9" s="185">
        <v>1</v>
      </c>
      <c r="M9" s="185">
        <v>13</v>
      </c>
      <c r="N9" s="185">
        <v>0</v>
      </c>
      <c r="O9" s="185">
        <v>10</v>
      </c>
      <c r="P9" s="185">
        <v>0</v>
      </c>
      <c r="Q9" s="185">
        <v>0</v>
      </c>
      <c r="R9" s="185">
        <v>0</v>
      </c>
      <c r="S9" s="185">
        <v>16</v>
      </c>
      <c r="T9" s="185">
        <v>22</v>
      </c>
      <c r="U9" s="185">
        <v>68</v>
      </c>
      <c r="V9" s="185">
        <v>168</v>
      </c>
      <c r="W9" s="185">
        <v>112</v>
      </c>
      <c r="X9" s="185">
        <v>0</v>
      </c>
      <c r="Y9" s="185">
        <v>1</v>
      </c>
      <c r="Z9" s="50" t="s">
        <v>338</v>
      </c>
      <c r="AA9" s="3"/>
    </row>
    <row r="10" spans="1:27" s="156" customFormat="1" ht="16.5" customHeight="1">
      <c r="A10" s="183"/>
      <c r="B10" s="184" t="s">
        <v>339</v>
      </c>
      <c r="C10" s="208">
        <f>C13+C32+C35+C40+C42+C45+C49+C54+C57+C60+C62</f>
        <v>682</v>
      </c>
      <c r="D10" s="209">
        <f>D13+D32+D35+D40+D42+D45+D49+D54+D57+D60+D62</f>
        <v>340</v>
      </c>
      <c r="E10" s="209">
        <f aca="true" t="shared" si="0" ref="E10:Y10">E13+E32+E35+E40+E42+E45+E49+E54+E57+E60+E62</f>
        <v>342</v>
      </c>
      <c r="F10" s="209">
        <f t="shared" si="0"/>
        <v>138</v>
      </c>
      <c r="G10" s="209">
        <f t="shared" si="0"/>
        <v>92</v>
      </c>
      <c r="H10" s="209">
        <f t="shared" si="0"/>
        <v>0</v>
      </c>
      <c r="I10" s="209">
        <f t="shared" si="0"/>
        <v>21</v>
      </c>
      <c r="J10" s="209">
        <f t="shared" si="0"/>
        <v>2</v>
      </c>
      <c r="K10" s="209">
        <f t="shared" si="0"/>
        <v>1</v>
      </c>
      <c r="L10" s="209">
        <f t="shared" si="0"/>
        <v>2</v>
      </c>
      <c r="M10" s="209">
        <f t="shared" si="0"/>
        <v>11</v>
      </c>
      <c r="N10" s="209">
        <f t="shared" si="0"/>
        <v>1</v>
      </c>
      <c r="O10" s="209">
        <f t="shared" si="0"/>
        <v>8</v>
      </c>
      <c r="P10" s="209">
        <f t="shared" si="0"/>
        <v>0</v>
      </c>
      <c r="Q10" s="209">
        <f t="shared" si="0"/>
        <v>0</v>
      </c>
      <c r="R10" s="209">
        <f t="shared" si="0"/>
        <v>0</v>
      </c>
      <c r="S10" s="209">
        <f t="shared" si="0"/>
        <v>16</v>
      </c>
      <c r="T10" s="209">
        <f t="shared" si="0"/>
        <v>24</v>
      </c>
      <c r="U10" s="209">
        <f t="shared" si="0"/>
        <v>72</v>
      </c>
      <c r="V10" s="209">
        <f t="shared" si="0"/>
        <v>172</v>
      </c>
      <c r="W10" s="209">
        <f t="shared" si="0"/>
        <v>115</v>
      </c>
      <c r="X10" s="209">
        <f t="shared" si="0"/>
        <v>1</v>
      </c>
      <c r="Y10" s="209">
        <f t="shared" si="0"/>
        <v>6</v>
      </c>
      <c r="Z10" s="44" t="s">
        <v>340</v>
      </c>
      <c r="AA10" s="45"/>
    </row>
    <row r="11" spans="1:27" ht="16.5" customHeight="1">
      <c r="A11" s="135"/>
      <c r="B11" s="136"/>
      <c r="C11" s="210">
        <f aca="true" t="shared" si="1" ref="C11:Y11">IF(C10=SUM(C67),"","no")</f>
      </c>
      <c r="D11" s="211">
        <f t="shared" si="1"/>
      </c>
      <c r="E11" s="211">
        <f t="shared" si="1"/>
      </c>
      <c r="F11" s="211">
        <f t="shared" si="1"/>
      </c>
      <c r="G11" s="211">
        <f t="shared" si="1"/>
      </c>
      <c r="H11" s="211">
        <f t="shared" si="1"/>
      </c>
      <c r="I11" s="211">
        <f t="shared" si="1"/>
      </c>
      <c r="J11" s="211">
        <f t="shared" si="1"/>
      </c>
      <c r="K11" s="211">
        <f t="shared" si="1"/>
      </c>
      <c r="L11" s="211">
        <f t="shared" si="1"/>
      </c>
      <c r="M11" s="211">
        <f t="shared" si="1"/>
      </c>
      <c r="N11" s="211">
        <f t="shared" si="1"/>
      </c>
      <c r="O11" s="211">
        <f t="shared" si="1"/>
      </c>
      <c r="P11" s="211">
        <f t="shared" si="1"/>
      </c>
      <c r="Q11" s="211">
        <f t="shared" si="1"/>
      </c>
      <c r="R11" s="211">
        <f t="shared" si="1"/>
      </c>
      <c r="S11" s="211">
        <f t="shared" si="1"/>
      </c>
      <c r="T11" s="211">
        <f t="shared" si="1"/>
      </c>
      <c r="U11" s="211">
        <f t="shared" si="1"/>
      </c>
      <c r="V11" s="211">
        <f t="shared" si="1"/>
      </c>
      <c r="W11" s="211">
        <f t="shared" si="1"/>
      </c>
      <c r="X11" s="211">
        <f t="shared" si="1"/>
      </c>
      <c r="Y11" s="211">
        <f t="shared" si="1"/>
      </c>
      <c r="Z11" s="51"/>
      <c r="AA11" s="3"/>
    </row>
    <row r="12" spans="1:27" ht="16.5" customHeight="1">
      <c r="A12" s="135"/>
      <c r="B12" s="167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51"/>
      <c r="AA12" s="3"/>
    </row>
    <row r="13" spans="1:27" s="172" customFormat="1" ht="16.5" customHeight="1">
      <c r="A13" s="52" t="s">
        <v>343</v>
      </c>
      <c r="B13" s="163"/>
      <c r="C13" s="208">
        <f aca="true" t="shared" si="2" ref="C13:C64">SUM(D13:E13)</f>
        <v>535</v>
      </c>
      <c r="D13" s="209">
        <f>SUM(D15:D31)</f>
        <v>265</v>
      </c>
      <c r="E13" s="209">
        <f aca="true" t="shared" si="3" ref="E13:Y13">SUM(E15:E31)</f>
        <v>270</v>
      </c>
      <c r="F13" s="209">
        <f t="shared" si="3"/>
        <v>100</v>
      </c>
      <c r="G13" s="209">
        <f t="shared" si="3"/>
        <v>69</v>
      </c>
      <c r="H13" s="209">
        <f t="shared" si="3"/>
        <v>0</v>
      </c>
      <c r="I13" s="209">
        <f t="shared" si="3"/>
        <v>15</v>
      </c>
      <c r="J13" s="209">
        <f t="shared" si="3"/>
        <v>1</v>
      </c>
      <c r="K13" s="209">
        <f t="shared" si="3"/>
        <v>0</v>
      </c>
      <c r="L13" s="209">
        <f t="shared" si="3"/>
        <v>0</v>
      </c>
      <c r="M13" s="209">
        <f t="shared" si="3"/>
        <v>7</v>
      </c>
      <c r="N13" s="209">
        <f t="shared" si="3"/>
        <v>1</v>
      </c>
      <c r="O13" s="209">
        <f t="shared" si="3"/>
        <v>7</v>
      </c>
      <c r="P13" s="209">
        <f t="shared" si="3"/>
        <v>0</v>
      </c>
      <c r="Q13" s="209">
        <f t="shared" si="3"/>
        <v>0</v>
      </c>
      <c r="R13" s="209">
        <f t="shared" si="3"/>
        <v>0</v>
      </c>
      <c r="S13" s="209">
        <f t="shared" si="3"/>
        <v>14</v>
      </c>
      <c r="T13" s="209">
        <f t="shared" si="3"/>
        <v>22</v>
      </c>
      <c r="U13" s="209">
        <f t="shared" si="3"/>
        <v>55</v>
      </c>
      <c r="V13" s="209">
        <f t="shared" si="3"/>
        <v>140</v>
      </c>
      <c r="W13" s="209">
        <f t="shared" si="3"/>
        <v>97</v>
      </c>
      <c r="X13" s="209">
        <f t="shared" si="3"/>
        <v>1</v>
      </c>
      <c r="Y13" s="209">
        <f t="shared" si="3"/>
        <v>6</v>
      </c>
      <c r="Z13" s="54" t="s">
        <v>343</v>
      </c>
      <c r="AA13" s="55"/>
    </row>
    <row r="14" spans="1:27" s="172" customFormat="1" ht="16.5" customHeight="1">
      <c r="A14" s="61"/>
      <c r="B14" s="166" t="s">
        <v>344</v>
      </c>
      <c r="C14" s="208">
        <f t="shared" si="2"/>
        <v>239</v>
      </c>
      <c r="D14" s="209">
        <f aca="true" t="shared" si="4" ref="D14:Y14">SUM(D15:D19)</f>
        <v>116</v>
      </c>
      <c r="E14" s="209">
        <f t="shared" si="4"/>
        <v>123</v>
      </c>
      <c r="F14" s="209">
        <f t="shared" si="4"/>
        <v>36</v>
      </c>
      <c r="G14" s="209">
        <f t="shared" si="4"/>
        <v>35</v>
      </c>
      <c r="H14" s="209">
        <f t="shared" si="4"/>
        <v>0</v>
      </c>
      <c r="I14" s="209">
        <f t="shared" si="4"/>
        <v>6</v>
      </c>
      <c r="J14" s="209">
        <f t="shared" si="4"/>
        <v>0</v>
      </c>
      <c r="K14" s="209">
        <f t="shared" si="4"/>
        <v>0</v>
      </c>
      <c r="L14" s="209">
        <f t="shared" si="4"/>
        <v>0</v>
      </c>
      <c r="M14" s="209">
        <f t="shared" si="4"/>
        <v>2</v>
      </c>
      <c r="N14" s="209">
        <f t="shared" si="4"/>
        <v>0</v>
      </c>
      <c r="O14" s="209">
        <f t="shared" si="4"/>
        <v>0</v>
      </c>
      <c r="P14" s="209">
        <f t="shared" si="4"/>
        <v>0</v>
      </c>
      <c r="Q14" s="209">
        <f t="shared" si="4"/>
        <v>0</v>
      </c>
      <c r="R14" s="209">
        <f t="shared" si="4"/>
        <v>0</v>
      </c>
      <c r="S14" s="209">
        <f t="shared" si="4"/>
        <v>5</v>
      </c>
      <c r="T14" s="209">
        <f t="shared" si="4"/>
        <v>12</v>
      </c>
      <c r="U14" s="209">
        <f t="shared" si="4"/>
        <v>12</v>
      </c>
      <c r="V14" s="209">
        <f t="shared" si="4"/>
        <v>68</v>
      </c>
      <c r="W14" s="209">
        <f t="shared" si="4"/>
        <v>63</v>
      </c>
      <c r="X14" s="209">
        <f t="shared" si="4"/>
        <v>0</v>
      </c>
      <c r="Y14" s="209">
        <f t="shared" si="4"/>
        <v>0</v>
      </c>
      <c r="Z14" s="60" t="s">
        <v>344</v>
      </c>
      <c r="AA14" s="61"/>
    </row>
    <row r="15" spans="1:27" ht="16.5" customHeight="1">
      <c r="A15" s="76"/>
      <c r="B15" s="169" t="s">
        <v>109</v>
      </c>
      <c r="C15" s="212">
        <f t="shared" si="2"/>
        <v>51</v>
      </c>
      <c r="D15" s="213">
        <f>F15+H15+J15+L15+N15+P15+R15+T15+V15+X15</f>
        <v>23</v>
      </c>
      <c r="E15" s="213">
        <f>G15+I15+K15+M15+O15+Q15+S15+U15+W15+Y15</f>
        <v>28</v>
      </c>
      <c r="F15" s="185">
        <v>6</v>
      </c>
      <c r="G15" s="185">
        <v>12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17</v>
      </c>
      <c r="W15" s="185">
        <v>16</v>
      </c>
      <c r="X15" s="185">
        <v>0</v>
      </c>
      <c r="Y15" s="185">
        <v>0</v>
      </c>
      <c r="Z15" s="33" t="s">
        <v>109</v>
      </c>
      <c r="AA15" s="3"/>
    </row>
    <row r="16" spans="1:27" ht="16.5" customHeight="1">
      <c r="A16" s="76"/>
      <c r="B16" s="169" t="s">
        <v>110</v>
      </c>
      <c r="C16" s="212">
        <f t="shared" si="2"/>
        <v>32</v>
      </c>
      <c r="D16" s="213">
        <f aca="true" t="shared" si="5" ref="D16:E31">F16+H16+J16+L16+N16+P16+R16+T16+V16+X16</f>
        <v>16</v>
      </c>
      <c r="E16" s="213">
        <f t="shared" si="5"/>
        <v>16</v>
      </c>
      <c r="F16" s="185">
        <v>6</v>
      </c>
      <c r="G16" s="185">
        <v>5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1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10</v>
      </c>
      <c r="W16" s="185">
        <v>10</v>
      </c>
      <c r="X16" s="185">
        <v>0</v>
      </c>
      <c r="Y16" s="185">
        <v>0</v>
      </c>
      <c r="Z16" s="33" t="s">
        <v>110</v>
      </c>
      <c r="AA16" s="3"/>
    </row>
    <row r="17" spans="1:27" ht="16.5" customHeight="1">
      <c r="A17" s="76"/>
      <c r="B17" s="169" t="s">
        <v>111</v>
      </c>
      <c r="C17" s="212">
        <f t="shared" si="2"/>
        <v>23</v>
      </c>
      <c r="D17" s="213">
        <f t="shared" si="5"/>
        <v>14</v>
      </c>
      <c r="E17" s="213">
        <f t="shared" si="5"/>
        <v>9</v>
      </c>
      <c r="F17" s="185">
        <v>5</v>
      </c>
      <c r="G17" s="185">
        <v>1</v>
      </c>
      <c r="H17" s="185">
        <v>0</v>
      </c>
      <c r="I17" s="185">
        <v>1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1</v>
      </c>
      <c r="U17" s="185">
        <v>1</v>
      </c>
      <c r="V17" s="185">
        <v>8</v>
      </c>
      <c r="W17" s="185">
        <v>6</v>
      </c>
      <c r="X17" s="185">
        <v>0</v>
      </c>
      <c r="Y17" s="185">
        <v>0</v>
      </c>
      <c r="Z17" s="33" t="s">
        <v>111</v>
      </c>
      <c r="AA17" s="3"/>
    </row>
    <row r="18" spans="1:27" ht="16.5" customHeight="1">
      <c r="A18" s="76"/>
      <c r="B18" s="169" t="s">
        <v>112</v>
      </c>
      <c r="C18" s="212">
        <f t="shared" si="2"/>
        <v>55</v>
      </c>
      <c r="D18" s="213">
        <f t="shared" si="5"/>
        <v>24</v>
      </c>
      <c r="E18" s="213">
        <f t="shared" si="5"/>
        <v>31</v>
      </c>
      <c r="F18" s="185">
        <v>7</v>
      </c>
      <c r="G18" s="185">
        <v>12</v>
      </c>
      <c r="H18" s="185">
        <v>0</v>
      </c>
      <c r="I18" s="185">
        <v>1</v>
      </c>
      <c r="J18" s="185">
        <v>0</v>
      </c>
      <c r="K18" s="185">
        <v>0</v>
      </c>
      <c r="L18" s="185">
        <v>0</v>
      </c>
      <c r="M18" s="185">
        <v>1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1</v>
      </c>
      <c r="T18" s="185">
        <v>2</v>
      </c>
      <c r="U18" s="185">
        <v>2</v>
      </c>
      <c r="V18" s="185">
        <v>15</v>
      </c>
      <c r="W18" s="185">
        <v>14</v>
      </c>
      <c r="X18" s="185">
        <v>0</v>
      </c>
      <c r="Y18" s="185">
        <v>0</v>
      </c>
      <c r="Z18" s="33" t="s">
        <v>112</v>
      </c>
      <c r="AA18" s="3"/>
    </row>
    <row r="19" spans="1:27" ht="16.5" customHeight="1">
      <c r="A19" s="76"/>
      <c r="B19" s="169" t="s">
        <v>113</v>
      </c>
      <c r="C19" s="212">
        <f t="shared" si="2"/>
        <v>78</v>
      </c>
      <c r="D19" s="213">
        <f t="shared" si="5"/>
        <v>39</v>
      </c>
      <c r="E19" s="213">
        <f t="shared" si="5"/>
        <v>39</v>
      </c>
      <c r="F19" s="185">
        <v>12</v>
      </c>
      <c r="G19" s="185">
        <v>5</v>
      </c>
      <c r="H19" s="185">
        <v>0</v>
      </c>
      <c r="I19" s="185">
        <v>4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4</v>
      </c>
      <c r="T19" s="185">
        <v>9</v>
      </c>
      <c r="U19" s="185">
        <v>9</v>
      </c>
      <c r="V19" s="185">
        <v>18</v>
      </c>
      <c r="W19" s="185">
        <v>17</v>
      </c>
      <c r="X19" s="185">
        <v>0</v>
      </c>
      <c r="Y19" s="185">
        <v>0</v>
      </c>
      <c r="Z19" s="33" t="s">
        <v>113</v>
      </c>
      <c r="AA19" s="3"/>
    </row>
    <row r="20" spans="1:27" ht="16.5" customHeight="1">
      <c r="A20" s="76"/>
      <c r="B20" s="78" t="s">
        <v>114</v>
      </c>
      <c r="C20" s="212">
        <f t="shared" si="2"/>
        <v>48</v>
      </c>
      <c r="D20" s="213">
        <f t="shared" si="5"/>
        <v>31</v>
      </c>
      <c r="E20" s="213">
        <f t="shared" si="5"/>
        <v>17</v>
      </c>
      <c r="F20" s="185">
        <v>13</v>
      </c>
      <c r="G20" s="185">
        <v>11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18</v>
      </c>
      <c r="W20" s="185">
        <v>6</v>
      </c>
      <c r="X20" s="185">
        <v>0</v>
      </c>
      <c r="Y20" s="185">
        <v>0</v>
      </c>
      <c r="Z20" s="65" t="s">
        <v>114</v>
      </c>
      <c r="AA20" s="3"/>
    </row>
    <row r="21" spans="1:27" ht="16.5" customHeight="1">
      <c r="A21" s="76"/>
      <c r="B21" s="78" t="s">
        <v>220</v>
      </c>
      <c r="C21" s="212">
        <f t="shared" si="2"/>
        <v>35</v>
      </c>
      <c r="D21" s="213">
        <f t="shared" si="5"/>
        <v>11</v>
      </c>
      <c r="E21" s="213">
        <f t="shared" si="5"/>
        <v>24</v>
      </c>
      <c r="F21" s="185">
        <v>2</v>
      </c>
      <c r="G21" s="185">
        <v>2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2</v>
      </c>
      <c r="T21" s="185">
        <v>4</v>
      </c>
      <c r="U21" s="185">
        <v>18</v>
      </c>
      <c r="V21" s="185">
        <v>5</v>
      </c>
      <c r="W21" s="185">
        <v>2</v>
      </c>
      <c r="X21" s="185">
        <v>0</v>
      </c>
      <c r="Y21" s="185">
        <v>0</v>
      </c>
      <c r="Z21" s="65" t="s">
        <v>220</v>
      </c>
      <c r="AA21" s="3"/>
    </row>
    <row r="22" spans="1:27" ht="16.5" customHeight="1">
      <c r="A22" s="76"/>
      <c r="B22" s="78" t="s">
        <v>115</v>
      </c>
      <c r="C22" s="212">
        <f t="shared" si="2"/>
        <v>22</v>
      </c>
      <c r="D22" s="213">
        <f t="shared" si="5"/>
        <v>10</v>
      </c>
      <c r="E22" s="213">
        <f t="shared" si="5"/>
        <v>12</v>
      </c>
      <c r="F22" s="185">
        <v>7</v>
      </c>
      <c r="G22" s="185">
        <v>4</v>
      </c>
      <c r="H22" s="185">
        <v>0</v>
      </c>
      <c r="I22" s="185">
        <v>1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3</v>
      </c>
      <c r="W22" s="185">
        <v>7</v>
      </c>
      <c r="X22" s="185">
        <v>0</v>
      </c>
      <c r="Y22" s="185">
        <v>0</v>
      </c>
      <c r="Z22" s="65" t="s">
        <v>115</v>
      </c>
      <c r="AA22" s="3"/>
    </row>
    <row r="23" spans="1:27" ht="16.5" customHeight="1">
      <c r="A23" s="76"/>
      <c r="B23" s="78" t="s">
        <v>116</v>
      </c>
      <c r="C23" s="212">
        <f t="shared" si="2"/>
        <v>11</v>
      </c>
      <c r="D23" s="213">
        <f t="shared" si="5"/>
        <v>9</v>
      </c>
      <c r="E23" s="213">
        <f t="shared" si="5"/>
        <v>2</v>
      </c>
      <c r="F23" s="185">
        <v>4</v>
      </c>
      <c r="G23" s="185">
        <v>1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5</v>
      </c>
      <c r="W23" s="185">
        <v>1</v>
      </c>
      <c r="X23" s="185">
        <v>0</v>
      </c>
      <c r="Y23" s="185">
        <v>0</v>
      </c>
      <c r="Z23" s="65" t="s">
        <v>116</v>
      </c>
      <c r="AA23" s="3"/>
    </row>
    <row r="24" spans="1:27" ht="16.5" customHeight="1">
      <c r="A24" s="76"/>
      <c r="B24" s="78" t="s">
        <v>117</v>
      </c>
      <c r="C24" s="212">
        <f t="shared" si="2"/>
        <v>18</v>
      </c>
      <c r="D24" s="213">
        <f t="shared" si="5"/>
        <v>9</v>
      </c>
      <c r="E24" s="213">
        <f t="shared" si="5"/>
        <v>9</v>
      </c>
      <c r="F24" s="185">
        <v>3</v>
      </c>
      <c r="G24" s="185">
        <v>2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1</v>
      </c>
      <c r="O24" s="185">
        <v>4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5</v>
      </c>
      <c r="W24" s="185">
        <v>3</v>
      </c>
      <c r="X24" s="185">
        <v>0</v>
      </c>
      <c r="Y24" s="185">
        <v>0</v>
      </c>
      <c r="Z24" s="65" t="s">
        <v>117</v>
      </c>
      <c r="AA24" s="3"/>
    </row>
    <row r="25" spans="1:27" ht="16.5" customHeight="1">
      <c r="A25" s="76"/>
      <c r="B25" s="78" t="s">
        <v>118</v>
      </c>
      <c r="C25" s="212">
        <f t="shared" si="2"/>
        <v>8</v>
      </c>
      <c r="D25" s="213">
        <f t="shared" si="5"/>
        <v>6</v>
      </c>
      <c r="E25" s="213">
        <f t="shared" si="5"/>
        <v>2</v>
      </c>
      <c r="F25" s="185">
        <v>3</v>
      </c>
      <c r="G25" s="185">
        <v>1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3</v>
      </c>
      <c r="W25" s="185">
        <v>1</v>
      </c>
      <c r="X25" s="185">
        <v>0</v>
      </c>
      <c r="Y25" s="185">
        <v>0</v>
      </c>
      <c r="Z25" s="65" t="s">
        <v>118</v>
      </c>
      <c r="AA25" s="3"/>
    </row>
    <row r="26" spans="1:27" ht="16.5" customHeight="1">
      <c r="A26" s="76"/>
      <c r="B26" s="78" t="s">
        <v>119</v>
      </c>
      <c r="C26" s="212">
        <f t="shared" si="2"/>
        <v>8</v>
      </c>
      <c r="D26" s="213">
        <f t="shared" si="5"/>
        <v>4</v>
      </c>
      <c r="E26" s="213">
        <f t="shared" si="5"/>
        <v>4</v>
      </c>
      <c r="F26" s="185">
        <v>3</v>
      </c>
      <c r="G26" s="185">
        <v>1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1</v>
      </c>
      <c r="W26" s="185">
        <v>3</v>
      </c>
      <c r="X26" s="185">
        <v>0</v>
      </c>
      <c r="Y26" s="185">
        <v>0</v>
      </c>
      <c r="Z26" s="65" t="s">
        <v>119</v>
      </c>
      <c r="AA26" s="3"/>
    </row>
    <row r="27" spans="1:27" ht="16.5" customHeight="1">
      <c r="A27" s="76"/>
      <c r="B27" s="78" t="s">
        <v>120</v>
      </c>
      <c r="C27" s="212">
        <f t="shared" si="2"/>
        <v>29</v>
      </c>
      <c r="D27" s="213">
        <f t="shared" si="5"/>
        <v>11</v>
      </c>
      <c r="E27" s="213">
        <f t="shared" si="5"/>
        <v>18</v>
      </c>
      <c r="F27" s="185">
        <v>2</v>
      </c>
      <c r="G27" s="185">
        <v>3</v>
      </c>
      <c r="H27" s="185">
        <v>0</v>
      </c>
      <c r="I27" s="185">
        <v>2</v>
      </c>
      <c r="J27" s="185">
        <v>1</v>
      </c>
      <c r="K27" s="185">
        <v>0</v>
      </c>
      <c r="L27" s="185">
        <v>0</v>
      </c>
      <c r="M27" s="185">
        <v>0</v>
      </c>
      <c r="N27" s="185">
        <v>0</v>
      </c>
      <c r="O27" s="185">
        <v>1</v>
      </c>
      <c r="P27" s="185">
        <v>0</v>
      </c>
      <c r="Q27" s="185">
        <v>0</v>
      </c>
      <c r="R27" s="185">
        <v>0</v>
      </c>
      <c r="S27" s="185">
        <v>2</v>
      </c>
      <c r="T27" s="185">
        <v>4</v>
      </c>
      <c r="U27" s="185">
        <v>7</v>
      </c>
      <c r="V27" s="185">
        <v>4</v>
      </c>
      <c r="W27" s="185">
        <v>3</v>
      </c>
      <c r="X27" s="185">
        <v>0</v>
      </c>
      <c r="Y27" s="185">
        <v>0</v>
      </c>
      <c r="Z27" s="65" t="s">
        <v>120</v>
      </c>
      <c r="AA27" s="3"/>
    </row>
    <row r="28" spans="1:27" ht="16.5" customHeight="1">
      <c r="A28" s="76"/>
      <c r="B28" s="64" t="s">
        <v>153</v>
      </c>
      <c r="C28" s="212">
        <f t="shared" si="2"/>
        <v>28</v>
      </c>
      <c r="D28" s="213">
        <f t="shared" si="5"/>
        <v>17</v>
      </c>
      <c r="E28" s="213">
        <f t="shared" si="5"/>
        <v>11</v>
      </c>
      <c r="F28" s="185">
        <v>8</v>
      </c>
      <c r="G28" s="185">
        <v>2</v>
      </c>
      <c r="H28" s="185">
        <v>0</v>
      </c>
      <c r="I28" s="185">
        <v>1</v>
      </c>
      <c r="J28" s="185">
        <v>0</v>
      </c>
      <c r="K28" s="185">
        <v>0</v>
      </c>
      <c r="L28" s="185">
        <v>0</v>
      </c>
      <c r="M28" s="185">
        <v>2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2</v>
      </c>
      <c r="U28" s="185">
        <v>2</v>
      </c>
      <c r="V28" s="185">
        <v>7</v>
      </c>
      <c r="W28" s="185">
        <v>3</v>
      </c>
      <c r="X28" s="185">
        <v>0</v>
      </c>
      <c r="Y28" s="185">
        <v>1</v>
      </c>
      <c r="Z28" s="65" t="s">
        <v>153</v>
      </c>
      <c r="AA28" s="3"/>
    </row>
    <row r="29" spans="1:27" ht="16.5" customHeight="1">
      <c r="A29" s="76"/>
      <c r="B29" s="64" t="s">
        <v>154</v>
      </c>
      <c r="C29" s="212">
        <f t="shared" si="2"/>
        <v>25</v>
      </c>
      <c r="D29" s="213">
        <f t="shared" si="5"/>
        <v>13</v>
      </c>
      <c r="E29" s="213">
        <f t="shared" si="5"/>
        <v>12</v>
      </c>
      <c r="F29" s="185">
        <v>8</v>
      </c>
      <c r="G29" s="185">
        <v>2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3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4</v>
      </c>
      <c r="W29" s="185">
        <v>2</v>
      </c>
      <c r="X29" s="185">
        <v>1</v>
      </c>
      <c r="Y29" s="185">
        <v>5</v>
      </c>
      <c r="Z29" s="65" t="s">
        <v>154</v>
      </c>
      <c r="AA29" s="3"/>
    </row>
    <row r="30" spans="1:27" ht="16.5" customHeight="1">
      <c r="A30" s="76"/>
      <c r="B30" s="64" t="s">
        <v>155</v>
      </c>
      <c r="C30" s="212">
        <f t="shared" si="2"/>
        <v>7</v>
      </c>
      <c r="D30" s="213">
        <f t="shared" si="5"/>
        <v>5</v>
      </c>
      <c r="E30" s="213">
        <f t="shared" si="5"/>
        <v>2</v>
      </c>
      <c r="F30" s="185">
        <v>3</v>
      </c>
      <c r="G30" s="185">
        <v>1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5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2</v>
      </c>
      <c r="W30" s="185">
        <v>1</v>
      </c>
      <c r="X30" s="185">
        <v>0</v>
      </c>
      <c r="Y30" s="185">
        <v>0</v>
      </c>
      <c r="Z30" s="65" t="s">
        <v>155</v>
      </c>
      <c r="AA30" s="3"/>
    </row>
    <row r="31" spans="1:27" ht="16.5" customHeight="1">
      <c r="A31" s="76"/>
      <c r="B31" s="64" t="s">
        <v>230</v>
      </c>
      <c r="C31" s="212">
        <f>SUM(D31:E31)</f>
        <v>57</v>
      </c>
      <c r="D31" s="213">
        <f t="shared" si="5"/>
        <v>23</v>
      </c>
      <c r="E31" s="213">
        <f t="shared" si="5"/>
        <v>34</v>
      </c>
      <c r="F31" s="185">
        <v>8</v>
      </c>
      <c r="G31" s="185">
        <v>4</v>
      </c>
      <c r="H31" s="185">
        <v>0</v>
      </c>
      <c r="I31" s="185">
        <v>5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2</v>
      </c>
      <c r="P31" s="185">
        <v>0</v>
      </c>
      <c r="Q31" s="185">
        <v>0</v>
      </c>
      <c r="R31" s="185">
        <v>0</v>
      </c>
      <c r="S31" s="185">
        <v>5</v>
      </c>
      <c r="T31" s="185">
        <v>0</v>
      </c>
      <c r="U31" s="185">
        <v>16</v>
      </c>
      <c r="V31" s="185">
        <v>15</v>
      </c>
      <c r="W31" s="185">
        <v>2</v>
      </c>
      <c r="X31" s="185">
        <v>0</v>
      </c>
      <c r="Y31" s="185">
        <v>0</v>
      </c>
      <c r="Z31" s="65" t="s">
        <v>230</v>
      </c>
      <c r="AA31" s="3"/>
    </row>
    <row r="32" spans="1:27" s="172" customFormat="1" ht="16.5" customHeight="1">
      <c r="A32" s="66" t="s">
        <v>247</v>
      </c>
      <c r="B32" s="67"/>
      <c r="C32" s="208">
        <f>SUM(D32:E32)</f>
        <v>5</v>
      </c>
      <c r="D32" s="209">
        <f>SUM(D33:D34)</f>
        <v>4</v>
      </c>
      <c r="E32" s="209">
        <f>SUM(E33:E34)</f>
        <v>1</v>
      </c>
      <c r="F32" s="209">
        <f aca="true" t="shared" si="6" ref="F32:Y32">F33+F34</f>
        <v>4</v>
      </c>
      <c r="G32" s="209">
        <f t="shared" si="6"/>
        <v>0</v>
      </c>
      <c r="H32" s="209">
        <f t="shared" si="6"/>
        <v>0</v>
      </c>
      <c r="I32" s="209">
        <f t="shared" si="6"/>
        <v>0</v>
      </c>
      <c r="J32" s="209">
        <f t="shared" si="6"/>
        <v>0</v>
      </c>
      <c r="K32" s="209">
        <f t="shared" si="6"/>
        <v>0</v>
      </c>
      <c r="L32" s="209">
        <f t="shared" si="6"/>
        <v>0</v>
      </c>
      <c r="M32" s="209">
        <f t="shared" si="6"/>
        <v>0</v>
      </c>
      <c r="N32" s="209">
        <f t="shared" si="6"/>
        <v>0</v>
      </c>
      <c r="O32" s="209">
        <f t="shared" si="6"/>
        <v>0</v>
      </c>
      <c r="P32" s="209">
        <f t="shared" si="6"/>
        <v>0</v>
      </c>
      <c r="Q32" s="209">
        <f t="shared" si="6"/>
        <v>0</v>
      </c>
      <c r="R32" s="209">
        <f t="shared" si="6"/>
        <v>0</v>
      </c>
      <c r="S32" s="209">
        <f t="shared" si="6"/>
        <v>0</v>
      </c>
      <c r="T32" s="209">
        <f t="shared" si="6"/>
        <v>0</v>
      </c>
      <c r="U32" s="209">
        <f t="shared" si="6"/>
        <v>0</v>
      </c>
      <c r="V32" s="209">
        <f t="shared" si="6"/>
        <v>0</v>
      </c>
      <c r="W32" s="209">
        <f t="shared" si="6"/>
        <v>1</v>
      </c>
      <c r="X32" s="209">
        <f t="shared" si="6"/>
        <v>0</v>
      </c>
      <c r="Y32" s="209">
        <f t="shared" si="6"/>
        <v>0</v>
      </c>
      <c r="Z32" s="69" t="s">
        <v>247</v>
      </c>
      <c r="AA32" s="216"/>
    </row>
    <row r="33" spans="1:27" ht="16.5" customHeight="1">
      <c r="A33" s="76"/>
      <c r="B33" s="78" t="s">
        <v>121</v>
      </c>
      <c r="C33" s="212">
        <f t="shared" si="2"/>
        <v>4</v>
      </c>
      <c r="D33" s="213">
        <f>F33+H33+J33+L33+N33+P33+R33+T33+V33+X33</f>
        <v>3</v>
      </c>
      <c r="E33" s="213">
        <f>G33+I33+K33+M33+O33+Q33+S33+U33+W33+Y33</f>
        <v>1</v>
      </c>
      <c r="F33" s="185">
        <v>3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1</v>
      </c>
      <c r="X33" s="185">
        <v>0</v>
      </c>
      <c r="Y33" s="185">
        <v>0</v>
      </c>
      <c r="Z33" s="65" t="s">
        <v>121</v>
      </c>
      <c r="AA33" s="3"/>
    </row>
    <row r="34" spans="1:27" ht="16.5" customHeight="1">
      <c r="A34" s="76"/>
      <c r="B34" s="78" t="s">
        <v>122</v>
      </c>
      <c r="C34" s="212">
        <f t="shared" si="2"/>
        <v>1</v>
      </c>
      <c r="D34" s="213">
        <f>F34+H34+J34+L34+N34+P34+R34+T34+V34+X34</f>
        <v>1</v>
      </c>
      <c r="E34" s="213">
        <f>G34+I34+K34+M34+O34+Q34+S34+U34+W34+Y34</f>
        <v>0</v>
      </c>
      <c r="F34" s="185">
        <v>1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185">
        <v>0</v>
      </c>
      <c r="U34" s="185">
        <v>0</v>
      </c>
      <c r="V34" s="185">
        <v>0</v>
      </c>
      <c r="W34" s="185">
        <v>0</v>
      </c>
      <c r="X34" s="185">
        <v>0</v>
      </c>
      <c r="Y34" s="185">
        <v>0</v>
      </c>
      <c r="Z34" s="65" t="s">
        <v>122</v>
      </c>
      <c r="AA34" s="3"/>
    </row>
    <row r="35" spans="1:27" s="172" customFormat="1" ht="16.5" customHeight="1">
      <c r="A35" s="71" t="s">
        <v>248</v>
      </c>
      <c r="B35" s="72"/>
      <c r="C35" s="208">
        <f t="shared" si="2"/>
        <v>29</v>
      </c>
      <c r="D35" s="209">
        <f aca="true" t="shared" si="7" ref="D35:Y35">SUM(D36:D39)</f>
        <v>16</v>
      </c>
      <c r="E35" s="209">
        <f t="shared" si="7"/>
        <v>13</v>
      </c>
      <c r="F35" s="209">
        <f t="shared" si="7"/>
        <v>7</v>
      </c>
      <c r="G35" s="209">
        <f t="shared" si="7"/>
        <v>4</v>
      </c>
      <c r="H35" s="209">
        <f t="shared" si="7"/>
        <v>0</v>
      </c>
      <c r="I35" s="209">
        <f t="shared" si="7"/>
        <v>2</v>
      </c>
      <c r="J35" s="209">
        <f t="shared" si="7"/>
        <v>0</v>
      </c>
      <c r="K35" s="209">
        <f t="shared" si="7"/>
        <v>0</v>
      </c>
      <c r="L35" s="209">
        <f t="shared" si="7"/>
        <v>2</v>
      </c>
      <c r="M35" s="209">
        <f t="shared" si="7"/>
        <v>2</v>
      </c>
      <c r="N35" s="209">
        <f t="shared" si="7"/>
        <v>0</v>
      </c>
      <c r="O35" s="209">
        <f t="shared" si="7"/>
        <v>0</v>
      </c>
      <c r="P35" s="209">
        <f t="shared" si="7"/>
        <v>0</v>
      </c>
      <c r="Q35" s="209">
        <f t="shared" si="7"/>
        <v>0</v>
      </c>
      <c r="R35" s="209">
        <f t="shared" si="7"/>
        <v>0</v>
      </c>
      <c r="S35" s="209">
        <f t="shared" si="7"/>
        <v>0</v>
      </c>
      <c r="T35" s="209">
        <f t="shared" si="7"/>
        <v>0</v>
      </c>
      <c r="U35" s="209">
        <f t="shared" si="7"/>
        <v>3</v>
      </c>
      <c r="V35" s="209">
        <f t="shared" si="7"/>
        <v>7</v>
      </c>
      <c r="W35" s="209">
        <f t="shared" si="7"/>
        <v>2</v>
      </c>
      <c r="X35" s="209">
        <f t="shared" si="7"/>
        <v>0</v>
      </c>
      <c r="Y35" s="209">
        <f t="shared" si="7"/>
        <v>0</v>
      </c>
      <c r="Z35" s="69" t="s">
        <v>248</v>
      </c>
      <c r="AA35" s="216"/>
    </row>
    <row r="36" spans="1:27" ht="16.5" customHeight="1">
      <c r="A36" s="76"/>
      <c r="B36" s="78" t="s">
        <v>140</v>
      </c>
      <c r="C36" s="212">
        <f t="shared" si="2"/>
        <v>5</v>
      </c>
      <c r="D36" s="213">
        <f>F36+H36+J36+L36+N36+P36+R36+T36+V36+X36</f>
        <v>2</v>
      </c>
      <c r="E36" s="213">
        <f>G36+I36+K36+M36+O36+Q36+S36+U36+W36+Y36</f>
        <v>3</v>
      </c>
      <c r="F36" s="185">
        <v>1</v>
      </c>
      <c r="G36" s="185">
        <v>2</v>
      </c>
      <c r="H36" s="185">
        <v>0</v>
      </c>
      <c r="I36" s="185">
        <v>0</v>
      </c>
      <c r="J36" s="185">
        <v>0</v>
      </c>
      <c r="K36" s="185">
        <v>0</v>
      </c>
      <c r="L36" s="185">
        <v>0</v>
      </c>
      <c r="M36" s="185">
        <v>1</v>
      </c>
      <c r="N36" s="185">
        <v>0</v>
      </c>
      <c r="O36" s="185">
        <v>0</v>
      </c>
      <c r="P36" s="185">
        <v>0</v>
      </c>
      <c r="Q36" s="185">
        <v>0</v>
      </c>
      <c r="R36" s="185">
        <v>0</v>
      </c>
      <c r="S36" s="185">
        <v>0</v>
      </c>
      <c r="T36" s="185">
        <v>0</v>
      </c>
      <c r="U36" s="185">
        <v>0</v>
      </c>
      <c r="V36" s="185">
        <v>1</v>
      </c>
      <c r="W36" s="185">
        <v>0</v>
      </c>
      <c r="X36" s="185">
        <v>0</v>
      </c>
      <c r="Y36" s="185">
        <v>0</v>
      </c>
      <c r="Z36" s="65" t="s">
        <v>139</v>
      </c>
      <c r="AA36" s="3"/>
    </row>
    <row r="37" spans="1:27" ht="16.5" customHeight="1">
      <c r="A37" s="76"/>
      <c r="B37" s="78" t="s">
        <v>142</v>
      </c>
      <c r="C37" s="212">
        <f t="shared" si="2"/>
        <v>9</v>
      </c>
      <c r="D37" s="213">
        <f aca="true" t="shared" si="8" ref="D37:E39">F37+H37+J37+L37+N37+P37+R37+T37+V37+X37</f>
        <v>3</v>
      </c>
      <c r="E37" s="213">
        <f t="shared" si="8"/>
        <v>6</v>
      </c>
      <c r="F37" s="185">
        <v>1</v>
      </c>
      <c r="G37" s="185">
        <v>1</v>
      </c>
      <c r="H37" s="185">
        <v>0</v>
      </c>
      <c r="I37" s="185">
        <v>1</v>
      </c>
      <c r="J37" s="185">
        <v>0</v>
      </c>
      <c r="K37" s="185">
        <v>0</v>
      </c>
      <c r="L37" s="185">
        <v>0</v>
      </c>
      <c r="M37" s="185">
        <v>0</v>
      </c>
      <c r="N37" s="185">
        <v>0</v>
      </c>
      <c r="O37" s="185">
        <v>0</v>
      </c>
      <c r="P37" s="185">
        <v>0</v>
      </c>
      <c r="Q37" s="185">
        <v>0</v>
      </c>
      <c r="R37" s="185">
        <v>0</v>
      </c>
      <c r="S37" s="185">
        <v>0</v>
      </c>
      <c r="T37" s="185">
        <v>0</v>
      </c>
      <c r="U37" s="185">
        <v>3</v>
      </c>
      <c r="V37" s="185">
        <v>2</v>
      </c>
      <c r="W37" s="185">
        <v>1</v>
      </c>
      <c r="X37" s="185">
        <v>0</v>
      </c>
      <c r="Y37" s="185">
        <v>0</v>
      </c>
      <c r="Z37" s="65" t="s">
        <v>141</v>
      </c>
      <c r="AA37" s="3"/>
    </row>
    <row r="38" spans="1:27" ht="16.5" customHeight="1">
      <c r="A38" s="76"/>
      <c r="B38" s="78" t="s">
        <v>144</v>
      </c>
      <c r="C38" s="212">
        <f t="shared" si="2"/>
        <v>10</v>
      </c>
      <c r="D38" s="213">
        <f t="shared" si="8"/>
        <v>8</v>
      </c>
      <c r="E38" s="213">
        <f t="shared" si="8"/>
        <v>2</v>
      </c>
      <c r="F38" s="185">
        <v>3</v>
      </c>
      <c r="G38" s="185">
        <v>1</v>
      </c>
      <c r="H38" s="185">
        <v>0</v>
      </c>
      <c r="I38" s="185">
        <v>0</v>
      </c>
      <c r="J38" s="185">
        <v>0</v>
      </c>
      <c r="K38" s="185">
        <v>0</v>
      </c>
      <c r="L38" s="185">
        <v>2</v>
      </c>
      <c r="M38" s="185">
        <v>1</v>
      </c>
      <c r="N38" s="185">
        <v>0</v>
      </c>
      <c r="O38" s="185">
        <v>0</v>
      </c>
      <c r="P38" s="185">
        <v>0</v>
      </c>
      <c r="Q38" s="185">
        <v>0</v>
      </c>
      <c r="R38" s="185">
        <v>0</v>
      </c>
      <c r="S38" s="185">
        <v>0</v>
      </c>
      <c r="T38" s="185">
        <v>0</v>
      </c>
      <c r="U38" s="185">
        <v>0</v>
      </c>
      <c r="V38" s="185">
        <v>3</v>
      </c>
      <c r="W38" s="185">
        <v>0</v>
      </c>
      <c r="X38" s="185">
        <v>0</v>
      </c>
      <c r="Y38" s="185">
        <v>0</v>
      </c>
      <c r="Z38" s="65" t="s">
        <v>143</v>
      </c>
      <c r="AA38" s="3"/>
    </row>
    <row r="39" spans="1:27" ht="16.5" customHeight="1">
      <c r="A39" s="76"/>
      <c r="B39" s="78" t="s">
        <v>146</v>
      </c>
      <c r="C39" s="212">
        <f t="shared" si="2"/>
        <v>5</v>
      </c>
      <c r="D39" s="213">
        <f t="shared" si="8"/>
        <v>3</v>
      </c>
      <c r="E39" s="213">
        <f t="shared" si="8"/>
        <v>2</v>
      </c>
      <c r="F39" s="185">
        <v>2</v>
      </c>
      <c r="G39" s="185">
        <v>0</v>
      </c>
      <c r="H39" s="185">
        <v>0</v>
      </c>
      <c r="I39" s="185">
        <v>1</v>
      </c>
      <c r="J39" s="185">
        <v>0</v>
      </c>
      <c r="K39" s="185">
        <v>0</v>
      </c>
      <c r="L39" s="185">
        <v>0</v>
      </c>
      <c r="M39" s="185">
        <v>0</v>
      </c>
      <c r="N39" s="185">
        <v>0</v>
      </c>
      <c r="O39" s="185">
        <v>0</v>
      </c>
      <c r="P39" s="185">
        <v>0</v>
      </c>
      <c r="Q39" s="185">
        <v>0</v>
      </c>
      <c r="R39" s="185">
        <v>0</v>
      </c>
      <c r="S39" s="185">
        <v>0</v>
      </c>
      <c r="T39" s="185">
        <v>0</v>
      </c>
      <c r="U39" s="185">
        <v>0</v>
      </c>
      <c r="V39" s="185">
        <v>1</v>
      </c>
      <c r="W39" s="185">
        <v>1</v>
      </c>
      <c r="X39" s="185">
        <v>0</v>
      </c>
      <c r="Y39" s="185">
        <v>0</v>
      </c>
      <c r="Z39" s="65" t="s">
        <v>145</v>
      </c>
      <c r="AA39" s="3"/>
    </row>
    <row r="40" spans="1:27" s="172" customFormat="1" ht="16.5" customHeight="1">
      <c r="A40" s="71" t="s">
        <v>249</v>
      </c>
      <c r="B40" s="72"/>
      <c r="C40" s="208">
        <f t="shared" si="2"/>
        <v>4</v>
      </c>
      <c r="D40" s="209">
        <f aca="true" t="shared" si="9" ref="D40:Y40">D41</f>
        <v>3</v>
      </c>
      <c r="E40" s="209">
        <f t="shared" si="9"/>
        <v>1</v>
      </c>
      <c r="F40" s="209">
        <f t="shared" si="9"/>
        <v>3</v>
      </c>
      <c r="G40" s="209">
        <f t="shared" si="9"/>
        <v>1</v>
      </c>
      <c r="H40" s="209">
        <f t="shared" si="9"/>
        <v>0</v>
      </c>
      <c r="I40" s="209">
        <f t="shared" si="9"/>
        <v>0</v>
      </c>
      <c r="J40" s="209">
        <f t="shared" si="9"/>
        <v>0</v>
      </c>
      <c r="K40" s="209">
        <f t="shared" si="9"/>
        <v>0</v>
      </c>
      <c r="L40" s="209">
        <f t="shared" si="9"/>
        <v>0</v>
      </c>
      <c r="M40" s="209">
        <f t="shared" si="9"/>
        <v>0</v>
      </c>
      <c r="N40" s="209">
        <f t="shared" si="9"/>
        <v>0</v>
      </c>
      <c r="O40" s="209">
        <f t="shared" si="9"/>
        <v>0</v>
      </c>
      <c r="P40" s="209">
        <f t="shared" si="9"/>
        <v>0</v>
      </c>
      <c r="Q40" s="209">
        <f t="shared" si="9"/>
        <v>0</v>
      </c>
      <c r="R40" s="209">
        <f t="shared" si="9"/>
        <v>0</v>
      </c>
      <c r="S40" s="209">
        <f t="shared" si="9"/>
        <v>0</v>
      </c>
      <c r="T40" s="209">
        <f t="shared" si="9"/>
        <v>0</v>
      </c>
      <c r="U40" s="209">
        <f t="shared" si="9"/>
        <v>0</v>
      </c>
      <c r="V40" s="209">
        <f t="shared" si="9"/>
        <v>0</v>
      </c>
      <c r="W40" s="209">
        <f t="shared" si="9"/>
        <v>0</v>
      </c>
      <c r="X40" s="209">
        <f t="shared" si="9"/>
        <v>0</v>
      </c>
      <c r="Y40" s="209">
        <f t="shared" si="9"/>
        <v>0</v>
      </c>
      <c r="Z40" s="73" t="s">
        <v>123</v>
      </c>
      <c r="AA40" s="217"/>
    </row>
    <row r="41" spans="1:27" ht="16.5" customHeight="1">
      <c r="A41" s="76"/>
      <c r="B41" s="78" t="s">
        <v>124</v>
      </c>
      <c r="C41" s="212">
        <f t="shared" si="2"/>
        <v>4</v>
      </c>
      <c r="D41" s="213">
        <f>F41+H41+J41+L41+N41+P41+R41+T41+V41+X41</f>
        <v>3</v>
      </c>
      <c r="E41" s="213">
        <f>G41+I41+K41+M41+O41+Q41+S41+U41+W41+Y41</f>
        <v>1</v>
      </c>
      <c r="F41" s="185">
        <v>3</v>
      </c>
      <c r="G41" s="185">
        <v>1</v>
      </c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5">
        <v>0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  <c r="S41" s="185">
        <v>0</v>
      </c>
      <c r="T41" s="185">
        <v>0</v>
      </c>
      <c r="U41" s="185">
        <v>0</v>
      </c>
      <c r="V41" s="185">
        <v>0</v>
      </c>
      <c r="W41" s="185">
        <v>0</v>
      </c>
      <c r="X41" s="185">
        <v>0</v>
      </c>
      <c r="Y41" s="185">
        <v>0</v>
      </c>
      <c r="Z41" s="65" t="s">
        <v>124</v>
      </c>
      <c r="AA41" s="3"/>
    </row>
    <row r="42" spans="1:27" s="172" customFormat="1" ht="16.5" customHeight="1">
      <c r="A42" s="71" t="s">
        <v>250</v>
      </c>
      <c r="B42" s="72"/>
      <c r="C42" s="208">
        <f t="shared" si="2"/>
        <v>21</v>
      </c>
      <c r="D42" s="209">
        <f>SUM(D43:D44)</f>
        <v>6</v>
      </c>
      <c r="E42" s="209">
        <f>SUM(E43:E44)</f>
        <v>15</v>
      </c>
      <c r="F42" s="209">
        <f aca="true" t="shared" si="10" ref="F42:Y42">F43+F44</f>
        <v>2</v>
      </c>
      <c r="G42" s="209">
        <f t="shared" si="10"/>
        <v>3</v>
      </c>
      <c r="H42" s="209">
        <f t="shared" si="10"/>
        <v>0</v>
      </c>
      <c r="I42" s="209">
        <f t="shared" si="10"/>
        <v>2</v>
      </c>
      <c r="J42" s="209">
        <f t="shared" si="10"/>
        <v>0</v>
      </c>
      <c r="K42" s="209">
        <f t="shared" si="10"/>
        <v>0</v>
      </c>
      <c r="L42" s="209">
        <f t="shared" si="10"/>
        <v>0</v>
      </c>
      <c r="M42" s="209">
        <f t="shared" si="10"/>
        <v>0</v>
      </c>
      <c r="N42" s="209">
        <f t="shared" si="10"/>
        <v>0</v>
      </c>
      <c r="O42" s="209">
        <f t="shared" si="10"/>
        <v>0</v>
      </c>
      <c r="P42" s="209">
        <f t="shared" si="10"/>
        <v>0</v>
      </c>
      <c r="Q42" s="209">
        <f t="shared" si="10"/>
        <v>0</v>
      </c>
      <c r="R42" s="209">
        <f t="shared" si="10"/>
        <v>0</v>
      </c>
      <c r="S42" s="209">
        <f t="shared" si="10"/>
        <v>0</v>
      </c>
      <c r="T42" s="209">
        <f t="shared" si="10"/>
        <v>2</v>
      </c>
      <c r="U42" s="209">
        <f t="shared" si="10"/>
        <v>5</v>
      </c>
      <c r="V42" s="209">
        <f t="shared" si="10"/>
        <v>2</v>
      </c>
      <c r="W42" s="209">
        <f t="shared" si="10"/>
        <v>5</v>
      </c>
      <c r="X42" s="209">
        <f t="shared" si="10"/>
        <v>0</v>
      </c>
      <c r="Y42" s="209">
        <f t="shared" si="10"/>
        <v>0</v>
      </c>
      <c r="Z42" s="69" t="s">
        <v>250</v>
      </c>
      <c r="AA42" s="216"/>
    </row>
    <row r="43" spans="1:27" ht="16.5" customHeight="1">
      <c r="A43" s="76"/>
      <c r="B43" s="78" t="s">
        <v>125</v>
      </c>
      <c r="C43" s="212">
        <f t="shared" si="2"/>
        <v>9</v>
      </c>
      <c r="D43" s="213">
        <f>F43+H43+J43+L43+N43+P43+R43+T43+V43+X43</f>
        <v>2</v>
      </c>
      <c r="E43" s="213">
        <f>G43+I43+K43+M43+O43+Q43+S43+U43+W43+Y43</f>
        <v>7</v>
      </c>
      <c r="F43" s="185">
        <v>1</v>
      </c>
      <c r="G43" s="185">
        <v>3</v>
      </c>
      <c r="H43" s="185">
        <v>0</v>
      </c>
      <c r="I43" s="185">
        <v>0</v>
      </c>
      <c r="J43" s="185">
        <v>0</v>
      </c>
      <c r="K43" s="185">
        <v>0</v>
      </c>
      <c r="L43" s="185">
        <v>0</v>
      </c>
      <c r="M43" s="185">
        <v>0</v>
      </c>
      <c r="N43" s="185">
        <v>0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85">
        <v>0</v>
      </c>
      <c r="U43" s="185">
        <v>0</v>
      </c>
      <c r="V43" s="185">
        <v>1</v>
      </c>
      <c r="W43" s="185">
        <v>4</v>
      </c>
      <c r="X43" s="185">
        <v>0</v>
      </c>
      <c r="Y43" s="185">
        <v>0</v>
      </c>
      <c r="Z43" s="65" t="s">
        <v>125</v>
      </c>
      <c r="AA43" s="3"/>
    </row>
    <row r="44" spans="1:27" ht="16.5" customHeight="1">
      <c r="A44" s="76"/>
      <c r="B44" s="78" t="s">
        <v>126</v>
      </c>
      <c r="C44" s="212">
        <f t="shared" si="2"/>
        <v>12</v>
      </c>
      <c r="D44" s="213">
        <f>F44+H44+J44+L44+N44+P44+R44+T44+V44+X44</f>
        <v>4</v>
      </c>
      <c r="E44" s="213">
        <f>G44+I44+K44+M44+O44+Q44+S44+U44+W44+Y44</f>
        <v>8</v>
      </c>
      <c r="F44" s="185">
        <v>1</v>
      </c>
      <c r="G44" s="185">
        <v>0</v>
      </c>
      <c r="H44" s="185">
        <v>0</v>
      </c>
      <c r="I44" s="185">
        <v>2</v>
      </c>
      <c r="J44" s="185">
        <v>0</v>
      </c>
      <c r="K44" s="185">
        <v>0</v>
      </c>
      <c r="L44" s="185">
        <v>0</v>
      </c>
      <c r="M44" s="185">
        <v>0</v>
      </c>
      <c r="N44" s="185">
        <v>0</v>
      </c>
      <c r="O44" s="185">
        <v>0</v>
      </c>
      <c r="P44" s="185">
        <v>0</v>
      </c>
      <c r="Q44" s="185">
        <v>0</v>
      </c>
      <c r="R44" s="185">
        <v>0</v>
      </c>
      <c r="S44" s="185">
        <v>0</v>
      </c>
      <c r="T44" s="185">
        <v>2</v>
      </c>
      <c r="U44" s="185">
        <v>5</v>
      </c>
      <c r="V44" s="185">
        <v>1</v>
      </c>
      <c r="W44" s="185">
        <v>1</v>
      </c>
      <c r="X44" s="185">
        <v>0</v>
      </c>
      <c r="Y44" s="185">
        <v>0</v>
      </c>
      <c r="Z44" s="65" t="s">
        <v>126</v>
      </c>
      <c r="AA44" s="3"/>
    </row>
    <row r="45" spans="1:27" s="156" customFormat="1" ht="16.5" customHeight="1">
      <c r="A45" s="71" t="s">
        <v>251</v>
      </c>
      <c r="B45" s="72"/>
      <c r="C45" s="208">
        <f t="shared" si="2"/>
        <v>13</v>
      </c>
      <c r="D45" s="209">
        <f aca="true" t="shared" si="11" ref="D45:Y45">SUM(D46:D48)</f>
        <v>6</v>
      </c>
      <c r="E45" s="209">
        <f t="shared" si="11"/>
        <v>7</v>
      </c>
      <c r="F45" s="209">
        <f t="shared" si="11"/>
        <v>4</v>
      </c>
      <c r="G45" s="209">
        <f t="shared" si="11"/>
        <v>3</v>
      </c>
      <c r="H45" s="209">
        <f t="shared" si="11"/>
        <v>0</v>
      </c>
      <c r="I45" s="209">
        <f t="shared" si="11"/>
        <v>0</v>
      </c>
      <c r="J45" s="209">
        <f t="shared" si="11"/>
        <v>1</v>
      </c>
      <c r="K45" s="209">
        <f t="shared" si="11"/>
        <v>1</v>
      </c>
      <c r="L45" s="209">
        <f t="shared" si="11"/>
        <v>0</v>
      </c>
      <c r="M45" s="209">
        <f t="shared" si="11"/>
        <v>0</v>
      </c>
      <c r="N45" s="209">
        <f t="shared" si="11"/>
        <v>0</v>
      </c>
      <c r="O45" s="209">
        <f t="shared" si="11"/>
        <v>0</v>
      </c>
      <c r="P45" s="209">
        <f t="shared" si="11"/>
        <v>0</v>
      </c>
      <c r="Q45" s="209">
        <f t="shared" si="11"/>
        <v>0</v>
      </c>
      <c r="R45" s="209">
        <f t="shared" si="11"/>
        <v>0</v>
      </c>
      <c r="S45" s="209">
        <f t="shared" si="11"/>
        <v>0</v>
      </c>
      <c r="T45" s="209">
        <f t="shared" si="11"/>
        <v>0</v>
      </c>
      <c r="U45" s="209">
        <f t="shared" si="11"/>
        <v>0</v>
      </c>
      <c r="V45" s="209">
        <f t="shared" si="11"/>
        <v>1</v>
      </c>
      <c r="W45" s="209">
        <f t="shared" si="11"/>
        <v>3</v>
      </c>
      <c r="X45" s="209">
        <f t="shared" si="11"/>
        <v>0</v>
      </c>
      <c r="Y45" s="209">
        <f t="shared" si="11"/>
        <v>0</v>
      </c>
      <c r="Z45" s="69" t="s">
        <v>251</v>
      </c>
      <c r="AA45" s="216"/>
    </row>
    <row r="46" spans="1:27" ht="16.5" customHeight="1">
      <c r="A46" s="76"/>
      <c r="B46" s="78" t="s">
        <v>127</v>
      </c>
      <c r="C46" s="212">
        <f t="shared" si="2"/>
        <v>3</v>
      </c>
      <c r="D46" s="213">
        <f aca="true" t="shared" si="12" ref="D46:E48">F46+H46+J46+L46+N46+P46+R46+T46+V46+X46</f>
        <v>2</v>
      </c>
      <c r="E46" s="213">
        <f t="shared" si="12"/>
        <v>1</v>
      </c>
      <c r="F46" s="185">
        <v>1</v>
      </c>
      <c r="G46" s="185">
        <v>0</v>
      </c>
      <c r="H46" s="185">
        <v>0</v>
      </c>
      <c r="I46" s="185">
        <v>0</v>
      </c>
      <c r="J46" s="185">
        <v>0</v>
      </c>
      <c r="K46" s="185">
        <v>0</v>
      </c>
      <c r="L46" s="185">
        <v>0</v>
      </c>
      <c r="M46" s="185">
        <v>0</v>
      </c>
      <c r="N46" s="185">
        <v>0</v>
      </c>
      <c r="O46" s="185">
        <v>0</v>
      </c>
      <c r="P46" s="185">
        <v>0</v>
      </c>
      <c r="Q46" s="185">
        <v>0</v>
      </c>
      <c r="R46" s="185">
        <v>0</v>
      </c>
      <c r="S46" s="185">
        <v>0</v>
      </c>
      <c r="T46" s="185">
        <v>0</v>
      </c>
      <c r="U46" s="185">
        <v>0</v>
      </c>
      <c r="V46" s="185">
        <v>1</v>
      </c>
      <c r="W46" s="185">
        <v>1</v>
      </c>
      <c r="X46" s="185">
        <v>0</v>
      </c>
      <c r="Y46" s="185">
        <v>0</v>
      </c>
      <c r="Z46" s="65" t="s">
        <v>127</v>
      </c>
      <c r="AA46" s="3"/>
    </row>
    <row r="47" spans="1:27" ht="16.5" customHeight="1">
      <c r="A47" s="76"/>
      <c r="B47" s="78" t="s">
        <v>128</v>
      </c>
      <c r="C47" s="212">
        <f t="shared" si="2"/>
        <v>4</v>
      </c>
      <c r="D47" s="213">
        <f t="shared" si="12"/>
        <v>3</v>
      </c>
      <c r="E47" s="213">
        <f t="shared" si="12"/>
        <v>1</v>
      </c>
      <c r="F47" s="185">
        <v>2</v>
      </c>
      <c r="G47" s="185">
        <v>0</v>
      </c>
      <c r="H47" s="185">
        <v>0</v>
      </c>
      <c r="I47" s="185">
        <v>0</v>
      </c>
      <c r="J47" s="185">
        <v>1</v>
      </c>
      <c r="K47" s="185">
        <v>1</v>
      </c>
      <c r="L47" s="185">
        <v>0</v>
      </c>
      <c r="M47" s="185">
        <v>0</v>
      </c>
      <c r="N47" s="185">
        <v>0</v>
      </c>
      <c r="O47" s="185">
        <v>0</v>
      </c>
      <c r="P47" s="185">
        <v>0</v>
      </c>
      <c r="Q47" s="185">
        <v>0</v>
      </c>
      <c r="R47" s="185">
        <v>0</v>
      </c>
      <c r="S47" s="185">
        <v>0</v>
      </c>
      <c r="T47" s="185">
        <v>0</v>
      </c>
      <c r="U47" s="185">
        <v>0</v>
      </c>
      <c r="V47" s="185">
        <v>0</v>
      </c>
      <c r="W47" s="185">
        <v>0</v>
      </c>
      <c r="X47" s="185">
        <v>0</v>
      </c>
      <c r="Y47" s="185">
        <v>0</v>
      </c>
      <c r="Z47" s="65" t="s">
        <v>128</v>
      </c>
      <c r="AA47" s="3"/>
    </row>
    <row r="48" spans="1:27" ht="16.5" customHeight="1">
      <c r="A48" s="76"/>
      <c r="B48" s="78" t="s">
        <v>129</v>
      </c>
      <c r="C48" s="212">
        <f t="shared" si="2"/>
        <v>6</v>
      </c>
      <c r="D48" s="213">
        <f t="shared" si="12"/>
        <v>1</v>
      </c>
      <c r="E48" s="213">
        <f t="shared" si="12"/>
        <v>5</v>
      </c>
      <c r="F48" s="185">
        <v>1</v>
      </c>
      <c r="G48" s="185">
        <v>3</v>
      </c>
      <c r="H48" s="185">
        <v>0</v>
      </c>
      <c r="I48" s="185">
        <v>0</v>
      </c>
      <c r="J48" s="185">
        <v>0</v>
      </c>
      <c r="K48" s="185">
        <v>0</v>
      </c>
      <c r="L48" s="185">
        <v>0</v>
      </c>
      <c r="M48" s="185">
        <v>0</v>
      </c>
      <c r="N48" s="185">
        <v>0</v>
      </c>
      <c r="O48" s="185">
        <v>0</v>
      </c>
      <c r="P48" s="185">
        <v>0</v>
      </c>
      <c r="Q48" s="185">
        <v>0</v>
      </c>
      <c r="R48" s="185">
        <v>0</v>
      </c>
      <c r="S48" s="185">
        <v>0</v>
      </c>
      <c r="T48" s="185">
        <v>0</v>
      </c>
      <c r="U48" s="185">
        <v>0</v>
      </c>
      <c r="V48" s="185">
        <v>0</v>
      </c>
      <c r="W48" s="185">
        <v>2</v>
      </c>
      <c r="X48" s="185">
        <v>0</v>
      </c>
      <c r="Y48" s="185">
        <v>0</v>
      </c>
      <c r="Z48" s="65" t="s">
        <v>129</v>
      </c>
      <c r="AA48" s="3"/>
    </row>
    <row r="49" spans="1:27" s="172" customFormat="1" ht="16.5" customHeight="1">
      <c r="A49" s="71" t="s">
        <v>252</v>
      </c>
      <c r="B49" s="72"/>
      <c r="C49" s="208">
        <f t="shared" si="2"/>
        <v>21</v>
      </c>
      <c r="D49" s="209">
        <f aca="true" t="shared" si="13" ref="D49:Y49">SUM(D50:D53)</f>
        <v>13</v>
      </c>
      <c r="E49" s="209">
        <f t="shared" si="13"/>
        <v>8</v>
      </c>
      <c r="F49" s="209">
        <f t="shared" si="13"/>
        <v>3</v>
      </c>
      <c r="G49" s="209">
        <f t="shared" si="13"/>
        <v>7</v>
      </c>
      <c r="H49" s="209">
        <f t="shared" si="13"/>
        <v>0</v>
      </c>
      <c r="I49" s="209">
        <f t="shared" si="13"/>
        <v>0</v>
      </c>
      <c r="J49" s="209">
        <f t="shared" si="13"/>
        <v>0</v>
      </c>
      <c r="K49" s="209">
        <f t="shared" si="13"/>
        <v>0</v>
      </c>
      <c r="L49" s="209">
        <f t="shared" si="13"/>
        <v>0</v>
      </c>
      <c r="M49" s="209">
        <f t="shared" si="13"/>
        <v>0</v>
      </c>
      <c r="N49" s="209">
        <f t="shared" si="13"/>
        <v>0</v>
      </c>
      <c r="O49" s="209">
        <f t="shared" si="13"/>
        <v>0</v>
      </c>
      <c r="P49" s="209">
        <f t="shared" si="13"/>
        <v>0</v>
      </c>
      <c r="Q49" s="209">
        <f t="shared" si="13"/>
        <v>0</v>
      </c>
      <c r="R49" s="209">
        <f t="shared" si="13"/>
        <v>0</v>
      </c>
      <c r="S49" s="209">
        <f t="shared" si="13"/>
        <v>0</v>
      </c>
      <c r="T49" s="209">
        <f t="shared" si="13"/>
        <v>0</v>
      </c>
      <c r="U49" s="209">
        <f t="shared" si="13"/>
        <v>0</v>
      </c>
      <c r="V49" s="209">
        <f t="shared" si="13"/>
        <v>10</v>
      </c>
      <c r="W49" s="209">
        <f t="shared" si="13"/>
        <v>1</v>
      </c>
      <c r="X49" s="209">
        <f t="shared" si="13"/>
        <v>0</v>
      </c>
      <c r="Y49" s="209">
        <f t="shared" si="13"/>
        <v>0</v>
      </c>
      <c r="Z49" s="69" t="s">
        <v>252</v>
      </c>
      <c r="AA49" s="216"/>
    </row>
    <row r="50" spans="1:27" ht="16.5" customHeight="1">
      <c r="A50" s="76"/>
      <c r="B50" s="78" t="s">
        <v>130</v>
      </c>
      <c r="C50" s="212">
        <f t="shared" si="2"/>
        <v>5</v>
      </c>
      <c r="D50" s="213">
        <f>F50+H50+J50+L50+N50+P50+R50+T50+V50+X50</f>
        <v>3</v>
      </c>
      <c r="E50" s="213">
        <f>G50+I50+K50+M50+O50+Q50+S50+U50+W50+Y50</f>
        <v>2</v>
      </c>
      <c r="F50" s="185">
        <v>1</v>
      </c>
      <c r="G50" s="185">
        <v>1</v>
      </c>
      <c r="H50" s="185">
        <v>0</v>
      </c>
      <c r="I50" s="185">
        <v>0</v>
      </c>
      <c r="J50" s="185">
        <v>0</v>
      </c>
      <c r="K50" s="185">
        <v>0</v>
      </c>
      <c r="L50" s="185">
        <v>0</v>
      </c>
      <c r="M50" s="185">
        <v>0</v>
      </c>
      <c r="N50" s="185">
        <v>0</v>
      </c>
      <c r="O50" s="185">
        <v>0</v>
      </c>
      <c r="P50" s="185">
        <v>0</v>
      </c>
      <c r="Q50" s="185">
        <v>0</v>
      </c>
      <c r="R50" s="185">
        <v>0</v>
      </c>
      <c r="S50" s="185">
        <v>0</v>
      </c>
      <c r="T50" s="185">
        <v>0</v>
      </c>
      <c r="U50" s="185">
        <v>0</v>
      </c>
      <c r="V50" s="185">
        <v>2</v>
      </c>
      <c r="W50" s="185">
        <v>1</v>
      </c>
      <c r="X50" s="185">
        <v>0</v>
      </c>
      <c r="Y50" s="185">
        <v>0</v>
      </c>
      <c r="Z50" s="65" t="s">
        <v>130</v>
      </c>
      <c r="AA50" s="3"/>
    </row>
    <row r="51" spans="1:27" ht="16.5" customHeight="1">
      <c r="A51" s="76"/>
      <c r="B51" s="78" t="s">
        <v>131</v>
      </c>
      <c r="C51" s="212">
        <f t="shared" si="2"/>
        <v>4</v>
      </c>
      <c r="D51" s="213">
        <f aca="true" t="shared" si="14" ref="D51:E53">F51+H51+J51+L51+N51+P51+R51+T51+V51+X51</f>
        <v>2</v>
      </c>
      <c r="E51" s="213">
        <f t="shared" si="14"/>
        <v>2</v>
      </c>
      <c r="F51" s="185">
        <v>0</v>
      </c>
      <c r="G51" s="185">
        <v>2</v>
      </c>
      <c r="H51" s="185">
        <v>0</v>
      </c>
      <c r="I51" s="185">
        <v>0</v>
      </c>
      <c r="J51" s="185">
        <v>0</v>
      </c>
      <c r="K51" s="185">
        <v>0</v>
      </c>
      <c r="L51" s="185">
        <v>0</v>
      </c>
      <c r="M51" s="185">
        <v>0</v>
      </c>
      <c r="N51" s="185">
        <v>0</v>
      </c>
      <c r="O51" s="185">
        <v>0</v>
      </c>
      <c r="P51" s="185">
        <v>0</v>
      </c>
      <c r="Q51" s="185">
        <v>0</v>
      </c>
      <c r="R51" s="185">
        <v>0</v>
      </c>
      <c r="S51" s="185">
        <v>0</v>
      </c>
      <c r="T51" s="185">
        <v>0</v>
      </c>
      <c r="U51" s="185">
        <v>0</v>
      </c>
      <c r="V51" s="185">
        <v>2</v>
      </c>
      <c r="W51" s="185">
        <v>0</v>
      </c>
      <c r="X51" s="185">
        <v>0</v>
      </c>
      <c r="Y51" s="185">
        <v>0</v>
      </c>
      <c r="Z51" s="65" t="s">
        <v>131</v>
      </c>
      <c r="AA51" s="3"/>
    </row>
    <row r="52" spans="1:27" ht="16.5" customHeight="1">
      <c r="A52" s="76"/>
      <c r="B52" s="78" t="s">
        <v>132</v>
      </c>
      <c r="C52" s="212">
        <f t="shared" si="2"/>
        <v>10</v>
      </c>
      <c r="D52" s="213">
        <f t="shared" si="14"/>
        <v>6</v>
      </c>
      <c r="E52" s="213">
        <f t="shared" si="14"/>
        <v>4</v>
      </c>
      <c r="F52" s="185">
        <v>1</v>
      </c>
      <c r="G52" s="185">
        <v>4</v>
      </c>
      <c r="H52" s="185">
        <v>0</v>
      </c>
      <c r="I52" s="185">
        <v>0</v>
      </c>
      <c r="J52" s="185">
        <v>0</v>
      </c>
      <c r="K52" s="185">
        <v>0</v>
      </c>
      <c r="L52" s="185">
        <v>0</v>
      </c>
      <c r="M52" s="185">
        <v>0</v>
      </c>
      <c r="N52" s="185">
        <v>0</v>
      </c>
      <c r="O52" s="185">
        <v>0</v>
      </c>
      <c r="P52" s="185">
        <v>0</v>
      </c>
      <c r="Q52" s="185">
        <v>0</v>
      </c>
      <c r="R52" s="185">
        <v>0</v>
      </c>
      <c r="S52" s="185">
        <v>0</v>
      </c>
      <c r="T52" s="185">
        <v>0</v>
      </c>
      <c r="U52" s="185">
        <v>0</v>
      </c>
      <c r="V52" s="185">
        <v>5</v>
      </c>
      <c r="W52" s="185">
        <v>0</v>
      </c>
      <c r="X52" s="185">
        <v>0</v>
      </c>
      <c r="Y52" s="185">
        <v>0</v>
      </c>
      <c r="Z52" s="65" t="s">
        <v>132</v>
      </c>
      <c r="AA52" s="3"/>
    </row>
    <row r="53" spans="1:27" ht="16.5" customHeight="1">
      <c r="A53" s="76"/>
      <c r="B53" s="78" t="s">
        <v>133</v>
      </c>
      <c r="C53" s="212">
        <f t="shared" si="2"/>
        <v>2</v>
      </c>
      <c r="D53" s="213">
        <f t="shared" si="14"/>
        <v>2</v>
      </c>
      <c r="E53" s="213">
        <f t="shared" si="14"/>
        <v>0</v>
      </c>
      <c r="F53" s="185">
        <v>1</v>
      </c>
      <c r="G53" s="185">
        <v>0</v>
      </c>
      <c r="H53" s="185">
        <v>0</v>
      </c>
      <c r="I53" s="185">
        <v>0</v>
      </c>
      <c r="J53" s="185">
        <v>0</v>
      </c>
      <c r="K53" s="185">
        <v>0</v>
      </c>
      <c r="L53" s="185">
        <v>0</v>
      </c>
      <c r="M53" s="185">
        <v>0</v>
      </c>
      <c r="N53" s="185">
        <v>0</v>
      </c>
      <c r="O53" s="185">
        <v>0</v>
      </c>
      <c r="P53" s="185">
        <v>0</v>
      </c>
      <c r="Q53" s="185">
        <v>0</v>
      </c>
      <c r="R53" s="185">
        <v>0</v>
      </c>
      <c r="S53" s="185">
        <v>0</v>
      </c>
      <c r="T53" s="185">
        <v>0</v>
      </c>
      <c r="U53" s="185">
        <v>0</v>
      </c>
      <c r="V53" s="185">
        <v>1</v>
      </c>
      <c r="W53" s="185">
        <v>0</v>
      </c>
      <c r="X53" s="185">
        <v>0</v>
      </c>
      <c r="Y53" s="185">
        <v>0</v>
      </c>
      <c r="Z53" s="65" t="s">
        <v>133</v>
      </c>
      <c r="AA53" s="3"/>
    </row>
    <row r="54" spans="1:27" s="173" customFormat="1" ht="16.5" customHeight="1">
      <c r="A54" s="71" t="s">
        <v>253</v>
      </c>
      <c r="B54" s="72"/>
      <c r="C54" s="208">
        <f t="shared" si="2"/>
        <v>14</v>
      </c>
      <c r="D54" s="209">
        <f aca="true" t="shared" si="15" ref="D54:Y54">SUM(D55:D56)</f>
        <v>8</v>
      </c>
      <c r="E54" s="209">
        <f t="shared" si="15"/>
        <v>6</v>
      </c>
      <c r="F54" s="209">
        <f t="shared" si="15"/>
        <v>3</v>
      </c>
      <c r="G54" s="209">
        <f t="shared" si="15"/>
        <v>2</v>
      </c>
      <c r="H54" s="209">
        <f t="shared" si="15"/>
        <v>0</v>
      </c>
      <c r="I54" s="209">
        <f t="shared" si="15"/>
        <v>1</v>
      </c>
      <c r="J54" s="209">
        <f t="shared" si="15"/>
        <v>0</v>
      </c>
      <c r="K54" s="209">
        <f t="shared" si="15"/>
        <v>0</v>
      </c>
      <c r="L54" s="209">
        <f t="shared" si="15"/>
        <v>0</v>
      </c>
      <c r="M54" s="209">
        <f t="shared" si="15"/>
        <v>0</v>
      </c>
      <c r="N54" s="209">
        <f t="shared" si="15"/>
        <v>0</v>
      </c>
      <c r="O54" s="209">
        <f t="shared" si="15"/>
        <v>0</v>
      </c>
      <c r="P54" s="209">
        <f t="shared" si="15"/>
        <v>0</v>
      </c>
      <c r="Q54" s="209">
        <f t="shared" si="15"/>
        <v>0</v>
      </c>
      <c r="R54" s="209">
        <f t="shared" si="15"/>
        <v>0</v>
      </c>
      <c r="S54" s="209">
        <f t="shared" si="15"/>
        <v>0</v>
      </c>
      <c r="T54" s="209">
        <f t="shared" si="15"/>
        <v>0</v>
      </c>
      <c r="U54" s="209">
        <f t="shared" si="15"/>
        <v>3</v>
      </c>
      <c r="V54" s="209">
        <f t="shared" si="15"/>
        <v>5</v>
      </c>
      <c r="W54" s="209">
        <f t="shared" si="15"/>
        <v>0</v>
      </c>
      <c r="X54" s="209">
        <f t="shared" si="15"/>
        <v>0</v>
      </c>
      <c r="Y54" s="209">
        <f t="shared" si="15"/>
        <v>0</v>
      </c>
      <c r="Z54" s="69" t="s">
        <v>253</v>
      </c>
      <c r="AA54" s="216"/>
    </row>
    <row r="55" spans="1:27" ht="16.5" customHeight="1">
      <c r="A55" s="76"/>
      <c r="B55" s="78" t="s">
        <v>134</v>
      </c>
      <c r="C55" s="212">
        <f t="shared" si="2"/>
        <v>2</v>
      </c>
      <c r="D55" s="213">
        <f>F55+H55+J55+L55+N55+P55+R55+T55+V55+X55</f>
        <v>2</v>
      </c>
      <c r="E55" s="213">
        <f>G55+I55+K55+M55+O55+Q55+S55+U55+W55+Y55</f>
        <v>0</v>
      </c>
      <c r="F55" s="185">
        <v>1</v>
      </c>
      <c r="G55" s="185">
        <v>0</v>
      </c>
      <c r="H55" s="185">
        <v>0</v>
      </c>
      <c r="I55" s="185">
        <v>0</v>
      </c>
      <c r="J55" s="185">
        <v>0</v>
      </c>
      <c r="K55" s="185">
        <v>0</v>
      </c>
      <c r="L55" s="185">
        <v>0</v>
      </c>
      <c r="M55" s="185">
        <v>0</v>
      </c>
      <c r="N55" s="185">
        <v>0</v>
      </c>
      <c r="O55" s="185">
        <v>0</v>
      </c>
      <c r="P55" s="185">
        <v>0</v>
      </c>
      <c r="Q55" s="185">
        <v>0</v>
      </c>
      <c r="R55" s="185">
        <v>0</v>
      </c>
      <c r="S55" s="185">
        <v>0</v>
      </c>
      <c r="T55" s="185">
        <v>0</v>
      </c>
      <c r="U55" s="185">
        <v>0</v>
      </c>
      <c r="V55" s="185">
        <v>1</v>
      </c>
      <c r="W55" s="185">
        <v>0</v>
      </c>
      <c r="X55" s="185">
        <v>0</v>
      </c>
      <c r="Y55" s="185">
        <v>0</v>
      </c>
      <c r="Z55" s="65" t="s">
        <v>134</v>
      </c>
      <c r="AA55" s="3"/>
    </row>
    <row r="56" spans="1:27" s="135" customFormat="1" ht="16.5" customHeight="1">
      <c r="A56" s="76"/>
      <c r="B56" s="78" t="s">
        <v>148</v>
      </c>
      <c r="C56" s="212">
        <f t="shared" si="2"/>
        <v>12</v>
      </c>
      <c r="D56" s="213">
        <f>F56+H56+J56+L56+N56+P56+R56+T56+V56+X56</f>
        <v>6</v>
      </c>
      <c r="E56" s="213">
        <f>G56+I56+K56+M56+O56+Q56+S56+U56+W56+Y56</f>
        <v>6</v>
      </c>
      <c r="F56" s="185">
        <v>2</v>
      </c>
      <c r="G56" s="185">
        <v>2</v>
      </c>
      <c r="H56" s="185">
        <v>0</v>
      </c>
      <c r="I56" s="185">
        <v>1</v>
      </c>
      <c r="J56" s="185">
        <v>0</v>
      </c>
      <c r="K56" s="185">
        <v>0</v>
      </c>
      <c r="L56" s="185">
        <v>0</v>
      </c>
      <c r="M56" s="185">
        <v>0</v>
      </c>
      <c r="N56" s="185">
        <v>0</v>
      </c>
      <c r="O56" s="185">
        <v>0</v>
      </c>
      <c r="P56" s="185">
        <v>0</v>
      </c>
      <c r="Q56" s="185">
        <v>0</v>
      </c>
      <c r="R56" s="185">
        <v>0</v>
      </c>
      <c r="S56" s="185">
        <v>0</v>
      </c>
      <c r="T56" s="185">
        <v>0</v>
      </c>
      <c r="U56" s="185">
        <v>3</v>
      </c>
      <c r="V56" s="185">
        <v>4</v>
      </c>
      <c r="W56" s="185">
        <v>0</v>
      </c>
      <c r="X56" s="185">
        <v>0</v>
      </c>
      <c r="Y56" s="185">
        <v>0</v>
      </c>
      <c r="Z56" s="65" t="s">
        <v>148</v>
      </c>
      <c r="AA56" s="3"/>
    </row>
    <row r="57" spans="1:27" s="172" customFormat="1" ht="16.5" customHeight="1">
      <c r="A57" s="71" t="s">
        <v>254</v>
      </c>
      <c r="B57" s="175"/>
      <c r="C57" s="208">
        <f t="shared" si="2"/>
        <v>21</v>
      </c>
      <c r="D57" s="209">
        <f aca="true" t="shared" si="16" ref="D57:Y57">SUM(D58:D59)</f>
        <v>9</v>
      </c>
      <c r="E57" s="209">
        <f t="shared" si="16"/>
        <v>12</v>
      </c>
      <c r="F57" s="209">
        <f t="shared" si="16"/>
        <v>4</v>
      </c>
      <c r="G57" s="209">
        <f t="shared" si="16"/>
        <v>1</v>
      </c>
      <c r="H57" s="209">
        <f t="shared" si="16"/>
        <v>0</v>
      </c>
      <c r="I57" s="209">
        <f t="shared" si="16"/>
        <v>0</v>
      </c>
      <c r="J57" s="209">
        <f t="shared" si="16"/>
        <v>0</v>
      </c>
      <c r="K57" s="209">
        <f t="shared" si="16"/>
        <v>0</v>
      </c>
      <c r="L57" s="209">
        <f t="shared" si="16"/>
        <v>0</v>
      </c>
      <c r="M57" s="209">
        <f t="shared" si="16"/>
        <v>2</v>
      </c>
      <c r="N57" s="209">
        <f t="shared" si="16"/>
        <v>0</v>
      </c>
      <c r="O57" s="209">
        <f t="shared" si="16"/>
        <v>1</v>
      </c>
      <c r="P57" s="209">
        <f t="shared" si="16"/>
        <v>0</v>
      </c>
      <c r="Q57" s="209">
        <f t="shared" si="16"/>
        <v>0</v>
      </c>
      <c r="R57" s="209">
        <f t="shared" si="16"/>
        <v>0</v>
      </c>
      <c r="S57" s="209">
        <f t="shared" si="16"/>
        <v>2</v>
      </c>
      <c r="T57" s="209">
        <f t="shared" si="16"/>
        <v>0</v>
      </c>
      <c r="U57" s="209">
        <f t="shared" si="16"/>
        <v>6</v>
      </c>
      <c r="V57" s="209">
        <f t="shared" si="16"/>
        <v>5</v>
      </c>
      <c r="W57" s="209">
        <f t="shared" si="16"/>
        <v>0</v>
      </c>
      <c r="X57" s="209">
        <f t="shared" si="16"/>
        <v>0</v>
      </c>
      <c r="Y57" s="209">
        <f t="shared" si="16"/>
        <v>0</v>
      </c>
      <c r="Z57" s="69" t="s">
        <v>254</v>
      </c>
      <c r="AA57" s="75"/>
    </row>
    <row r="58" spans="1:27" ht="16.5" customHeight="1">
      <c r="A58" s="77"/>
      <c r="B58" s="78" t="s">
        <v>135</v>
      </c>
      <c r="C58" s="212">
        <f t="shared" si="2"/>
        <v>6</v>
      </c>
      <c r="D58" s="213">
        <f>F58+H58+J58+L58+N58+P58+R58+T58+V58+X58</f>
        <v>4</v>
      </c>
      <c r="E58" s="213">
        <f>G58+I58+K58+M58+O58+Q58+S58+U58+W58+Y58</f>
        <v>2</v>
      </c>
      <c r="F58" s="185">
        <v>2</v>
      </c>
      <c r="G58" s="185">
        <v>0</v>
      </c>
      <c r="H58" s="185">
        <v>0</v>
      </c>
      <c r="I58" s="185">
        <v>0</v>
      </c>
      <c r="J58" s="185">
        <v>0</v>
      </c>
      <c r="K58" s="185">
        <v>0</v>
      </c>
      <c r="L58" s="185">
        <v>0</v>
      </c>
      <c r="M58" s="185">
        <v>2</v>
      </c>
      <c r="N58" s="185">
        <v>0</v>
      </c>
      <c r="O58" s="185">
        <v>0</v>
      </c>
      <c r="P58" s="185">
        <v>0</v>
      </c>
      <c r="Q58" s="185">
        <v>0</v>
      </c>
      <c r="R58" s="185">
        <v>0</v>
      </c>
      <c r="S58" s="185">
        <v>0</v>
      </c>
      <c r="T58" s="185">
        <v>0</v>
      </c>
      <c r="U58" s="185">
        <v>0</v>
      </c>
      <c r="V58" s="185">
        <v>2</v>
      </c>
      <c r="W58" s="185">
        <v>0</v>
      </c>
      <c r="X58" s="185">
        <v>0</v>
      </c>
      <c r="Y58" s="185">
        <v>0</v>
      </c>
      <c r="Z58" s="65" t="s">
        <v>135</v>
      </c>
      <c r="AA58" s="3"/>
    </row>
    <row r="59" spans="1:27" ht="16.5" customHeight="1">
      <c r="A59" s="77"/>
      <c r="B59" s="78" t="s">
        <v>231</v>
      </c>
      <c r="C59" s="212">
        <f t="shared" si="2"/>
        <v>15</v>
      </c>
      <c r="D59" s="213">
        <f>F59+H59+J59+L59+N59+P59+R59+T59+V59+X59</f>
        <v>5</v>
      </c>
      <c r="E59" s="213">
        <f>G59+I59+K59+M59+O59+Q59+S59+U59+W59+Y59</f>
        <v>10</v>
      </c>
      <c r="F59" s="185">
        <v>2</v>
      </c>
      <c r="G59" s="185">
        <v>1</v>
      </c>
      <c r="H59" s="185">
        <v>0</v>
      </c>
      <c r="I59" s="185">
        <v>0</v>
      </c>
      <c r="J59" s="185">
        <v>0</v>
      </c>
      <c r="K59" s="185">
        <v>0</v>
      </c>
      <c r="L59" s="185">
        <v>0</v>
      </c>
      <c r="M59" s="185">
        <v>0</v>
      </c>
      <c r="N59" s="185">
        <v>0</v>
      </c>
      <c r="O59" s="185">
        <v>1</v>
      </c>
      <c r="P59" s="185">
        <v>0</v>
      </c>
      <c r="Q59" s="185">
        <v>0</v>
      </c>
      <c r="R59" s="185">
        <v>0</v>
      </c>
      <c r="S59" s="185">
        <v>2</v>
      </c>
      <c r="T59" s="185">
        <v>0</v>
      </c>
      <c r="U59" s="185">
        <v>6</v>
      </c>
      <c r="V59" s="185">
        <v>3</v>
      </c>
      <c r="W59" s="185">
        <v>0</v>
      </c>
      <c r="X59" s="185">
        <v>0</v>
      </c>
      <c r="Y59" s="185">
        <v>0</v>
      </c>
      <c r="Z59" s="65" t="s">
        <v>231</v>
      </c>
      <c r="AA59" s="3"/>
    </row>
    <row r="60" spans="1:27" s="172" customFormat="1" ht="16.5" customHeight="1">
      <c r="A60" s="71" t="s">
        <v>255</v>
      </c>
      <c r="B60" s="72"/>
      <c r="C60" s="208">
        <f t="shared" si="2"/>
        <v>5</v>
      </c>
      <c r="D60" s="209">
        <f aca="true" t="shared" si="17" ref="D60:Y60">D61</f>
        <v>4</v>
      </c>
      <c r="E60" s="209">
        <f t="shared" si="17"/>
        <v>1</v>
      </c>
      <c r="F60" s="209">
        <f t="shared" si="17"/>
        <v>3</v>
      </c>
      <c r="G60" s="209">
        <f t="shared" si="17"/>
        <v>0</v>
      </c>
      <c r="H60" s="209">
        <f t="shared" si="17"/>
        <v>0</v>
      </c>
      <c r="I60" s="209">
        <f t="shared" si="17"/>
        <v>1</v>
      </c>
      <c r="J60" s="209">
        <f t="shared" si="17"/>
        <v>0</v>
      </c>
      <c r="K60" s="209">
        <f t="shared" si="17"/>
        <v>0</v>
      </c>
      <c r="L60" s="209">
        <f t="shared" si="17"/>
        <v>0</v>
      </c>
      <c r="M60" s="209">
        <f t="shared" si="17"/>
        <v>0</v>
      </c>
      <c r="N60" s="209">
        <f t="shared" si="17"/>
        <v>0</v>
      </c>
      <c r="O60" s="209">
        <f t="shared" si="17"/>
        <v>0</v>
      </c>
      <c r="P60" s="209">
        <f t="shared" si="17"/>
        <v>0</v>
      </c>
      <c r="Q60" s="209">
        <f t="shared" si="17"/>
        <v>0</v>
      </c>
      <c r="R60" s="209">
        <f t="shared" si="17"/>
        <v>0</v>
      </c>
      <c r="S60" s="209">
        <f t="shared" si="17"/>
        <v>0</v>
      </c>
      <c r="T60" s="209">
        <f t="shared" si="17"/>
        <v>0</v>
      </c>
      <c r="U60" s="209">
        <f t="shared" si="17"/>
        <v>0</v>
      </c>
      <c r="V60" s="209">
        <f t="shared" si="17"/>
        <v>1</v>
      </c>
      <c r="W60" s="209">
        <f t="shared" si="17"/>
        <v>0</v>
      </c>
      <c r="X60" s="209">
        <f t="shared" si="17"/>
        <v>0</v>
      </c>
      <c r="Y60" s="209">
        <f t="shared" si="17"/>
        <v>0</v>
      </c>
      <c r="Z60" s="69" t="s">
        <v>255</v>
      </c>
      <c r="AA60" s="216"/>
    </row>
    <row r="61" spans="1:27" ht="16.5" customHeight="1">
      <c r="A61" s="77"/>
      <c r="B61" s="78" t="s">
        <v>136</v>
      </c>
      <c r="C61" s="212">
        <f t="shared" si="2"/>
        <v>5</v>
      </c>
      <c r="D61" s="213">
        <f>F61+H61+J61+L61+N61+P61+R61+T61+V61+X61</f>
        <v>4</v>
      </c>
      <c r="E61" s="213">
        <f>G61+I61+K61+M61+O61+Q61+S61+U61+W61+Y61</f>
        <v>1</v>
      </c>
      <c r="F61" s="185">
        <v>3</v>
      </c>
      <c r="G61" s="185">
        <v>0</v>
      </c>
      <c r="H61" s="185">
        <v>0</v>
      </c>
      <c r="I61" s="185">
        <v>1</v>
      </c>
      <c r="J61" s="185">
        <v>0</v>
      </c>
      <c r="K61" s="185">
        <v>0</v>
      </c>
      <c r="L61" s="185">
        <v>0</v>
      </c>
      <c r="M61" s="185">
        <v>0</v>
      </c>
      <c r="N61" s="185">
        <v>0</v>
      </c>
      <c r="O61" s="185">
        <v>0</v>
      </c>
      <c r="P61" s="185">
        <v>0</v>
      </c>
      <c r="Q61" s="185">
        <v>0</v>
      </c>
      <c r="R61" s="185">
        <v>0</v>
      </c>
      <c r="S61" s="185">
        <v>0</v>
      </c>
      <c r="T61" s="185">
        <v>0</v>
      </c>
      <c r="U61" s="185">
        <v>0</v>
      </c>
      <c r="V61" s="185">
        <v>1</v>
      </c>
      <c r="W61" s="185">
        <v>0</v>
      </c>
      <c r="X61" s="185">
        <v>0</v>
      </c>
      <c r="Y61" s="185">
        <v>0</v>
      </c>
      <c r="Z61" s="65" t="s">
        <v>136</v>
      </c>
      <c r="AA61" s="3"/>
    </row>
    <row r="62" spans="1:27" s="173" customFormat="1" ht="16.5" customHeight="1">
      <c r="A62" s="71" t="s">
        <v>256</v>
      </c>
      <c r="B62" s="175"/>
      <c r="C62" s="208">
        <f t="shared" si="2"/>
        <v>14</v>
      </c>
      <c r="D62" s="209">
        <f aca="true" t="shared" si="18" ref="D62:Y62">SUM(D63:D64)</f>
        <v>6</v>
      </c>
      <c r="E62" s="209">
        <f t="shared" si="18"/>
        <v>8</v>
      </c>
      <c r="F62" s="209">
        <f t="shared" si="18"/>
        <v>5</v>
      </c>
      <c r="G62" s="209">
        <f t="shared" si="18"/>
        <v>2</v>
      </c>
      <c r="H62" s="209">
        <f t="shared" si="18"/>
        <v>0</v>
      </c>
      <c r="I62" s="209">
        <f t="shared" si="18"/>
        <v>0</v>
      </c>
      <c r="J62" s="209">
        <f t="shared" si="18"/>
        <v>0</v>
      </c>
      <c r="K62" s="209">
        <f t="shared" si="18"/>
        <v>0</v>
      </c>
      <c r="L62" s="209">
        <f t="shared" si="18"/>
        <v>0</v>
      </c>
      <c r="M62" s="209">
        <f t="shared" si="18"/>
        <v>0</v>
      </c>
      <c r="N62" s="209">
        <f t="shared" si="18"/>
        <v>0</v>
      </c>
      <c r="O62" s="209">
        <f t="shared" si="18"/>
        <v>0</v>
      </c>
      <c r="P62" s="209">
        <f t="shared" si="18"/>
        <v>0</v>
      </c>
      <c r="Q62" s="209">
        <f t="shared" si="18"/>
        <v>0</v>
      </c>
      <c r="R62" s="209">
        <f t="shared" si="18"/>
        <v>0</v>
      </c>
      <c r="S62" s="209">
        <f t="shared" si="18"/>
        <v>0</v>
      </c>
      <c r="T62" s="209">
        <f t="shared" si="18"/>
        <v>0</v>
      </c>
      <c r="U62" s="209">
        <f t="shared" si="18"/>
        <v>0</v>
      </c>
      <c r="V62" s="209">
        <f t="shared" si="18"/>
        <v>1</v>
      </c>
      <c r="W62" s="209">
        <f t="shared" si="18"/>
        <v>6</v>
      </c>
      <c r="X62" s="209">
        <f t="shared" si="18"/>
        <v>0</v>
      </c>
      <c r="Y62" s="209">
        <f t="shared" si="18"/>
        <v>0</v>
      </c>
      <c r="Z62" s="69" t="s">
        <v>256</v>
      </c>
      <c r="AA62" s="75"/>
    </row>
    <row r="63" spans="1:27" ht="16.5" customHeight="1">
      <c r="A63" s="77"/>
      <c r="B63" s="78" t="s">
        <v>232</v>
      </c>
      <c r="C63" s="212">
        <f t="shared" si="2"/>
        <v>6</v>
      </c>
      <c r="D63" s="213">
        <f>F63+H63+J63+L63+N63+P63+R63+T63+V63+X63</f>
        <v>2</v>
      </c>
      <c r="E63" s="213">
        <f>G63+I63+K63+M63+O63+Q63+S63+U63+W63+Y63</f>
        <v>4</v>
      </c>
      <c r="F63" s="185">
        <v>2</v>
      </c>
      <c r="G63" s="185">
        <v>1</v>
      </c>
      <c r="H63" s="185">
        <v>0</v>
      </c>
      <c r="I63" s="185">
        <v>0</v>
      </c>
      <c r="J63" s="185">
        <v>0</v>
      </c>
      <c r="K63" s="185">
        <v>0</v>
      </c>
      <c r="L63" s="185">
        <v>0</v>
      </c>
      <c r="M63" s="185">
        <v>0</v>
      </c>
      <c r="N63" s="185">
        <v>0</v>
      </c>
      <c r="O63" s="185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3</v>
      </c>
      <c r="X63" s="185">
        <v>0</v>
      </c>
      <c r="Y63" s="185">
        <v>0</v>
      </c>
      <c r="Z63" s="65" t="s">
        <v>232</v>
      </c>
      <c r="AA63" s="3"/>
    </row>
    <row r="64" spans="1:27" s="135" customFormat="1" ht="16.5" customHeight="1">
      <c r="A64" s="77"/>
      <c r="B64" s="78" t="s">
        <v>233</v>
      </c>
      <c r="C64" s="212">
        <f t="shared" si="2"/>
        <v>8</v>
      </c>
      <c r="D64" s="213">
        <f>F64+H64+J64+L64+N64+P64+R64+T64+V64+X64</f>
        <v>4</v>
      </c>
      <c r="E64" s="213">
        <f>G64+I64+K64+M64+O64+Q64+S64+U64+W64+Y64</f>
        <v>4</v>
      </c>
      <c r="F64" s="185">
        <v>3</v>
      </c>
      <c r="G64" s="185">
        <v>1</v>
      </c>
      <c r="H64" s="185">
        <v>0</v>
      </c>
      <c r="I64" s="185">
        <v>0</v>
      </c>
      <c r="J64" s="185">
        <v>0</v>
      </c>
      <c r="K64" s="185">
        <v>0</v>
      </c>
      <c r="L64" s="185">
        <v>0</v>
      </c>
      <c r="M64" s="185">
        <v>0</v>
      </c>
      <c r="N64" s="185">
        <v>0</v>
      </c>
      <c r="O64" s="185">
        <v>0</v>
      </c>
      <c r="P64" s="185">
        <v>0</v>
      </c>
      <c r="Q64" s="185">
        <v>0</v>
      </c>
      <c r="R64" s="185">
        <v>0</v>
      </c>
      <c r="S64" s="185">
        <v>0</v>
      </c>
      <c r="T64" s="185">
        <v>0</v>
      </c>
      <c r="U64" s="185">
        <v>0</v>
      </c>
      <c r="V64" s="185">
        <v>1</v>
      </c>
      <c r="W64" s="185">
        <v>3</v>
      </c>
      <c r="X64" s="185">
        <v>0</v>
      </c>
      <c r="Y64" s="185">
        <v>0</v>
      </c>
      <c r="Z64" s="65" t="s">
        <v>233</v>
      </c>
      <c r="AA64" s="3"/>
    </row>
    <row r="65" spans="1:27" s="135" customFormat="1" ht="16.5" customHeight="1">
      <c r="A65" s="122"/>
      <c r="B65" s="176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205"/>
      <c r="AA65" s="122"/>
    </row>
    <row r="66" spans="2:25" ht="11.25" customHeight="1">
      <c r="B66" s="179"/>
      <c r="C66" s="179"/>
      <c r="D66" s="179"/>
      <c r="E66" s="179"/>
      <c r="F66" s="179"/>
      <c r="G66" s="179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</row>
    <row r="67" spans="2:25" ht="11.25" customHeight="1" hidden="1">
      <c r="B67" s="159" t="s">
        <v>106</v>
      </c>
      <c r="C67" s="160">
        <v>682</v>
      </c>
      <c r="D67" s="161">
        <v>340</v>
      </c>
      <c r="E67" s="161">
        <v>342</v>
      </c>
      <c r="F67" s="182">
        <v>138</v>
      </c>
      <c r="G67" s="182">
        <v>92</v>
      </c>
      <c r="H67" s="182">
        <v>0</v>
      </c>
      <c r="I67" s="182">
        <v>21</v>
      </c>
      <c r="J67" s="182">
        <v>2</v>
      </c>
      <c r="K67" s="182">
        <v>1</v>
      </c>
      <c r="L67" s="182">
        <v>2</v>
      </c>
      <c r="M67" s="182">
        <v>11</v>
      </c>
      <c r="N67" s="182">
        <v>1</v>
      </c>
      <c r="O67" s="182">
        <v>8</v>
      </c>
      <c r="P67" s="182">
        <v>0</v>
      </c>
      <c r="Q67" s="182">
        <v>0</v>
      </c>
      <c r="R67" s="182">
        <v>0</v>
      </c>
      <c r="S67" s="182">
        <v>16</v>
      </c>
      <c r="T67" s="182">
        <v>24</v>
      </c>
      <c r="U67" s="182">
        <v>72</v>
      </c>
      <c r="V67" s="182">
        <v>172</v>
      </c>
      <c r="W67" s="182">
        <v>115</v>
      </c>
      <c r="X67" s="182">
        <v>1</v>
      </c>
      <c r="Y67" s="182">
        <v>6</v>
      </c>
    </row>
    <row r="68" spans="2:25" ht="11.25" customHeight="1" hidden="1">
      <c r="B68" s="223"/>
      <c r="C68" s="161"/>
      <c r="D68" s="161"/>
      <c r="E68" s="161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</row>
    <row r="69" spans="2:5" ht="11.25" customHeight="1" hidden="1">
      <c r="B69" s="187"/>
      <c r="C69" s="187" t="s">
        <v>342</v>
      </c>
      <c r="D69" s="187"/>
      <c r="E69" s="187"/>
    </row>
    <row r="70" spans="2:5" ht="11.25" customHeight="1" hidden="1">
      <c r="B70" s="187"/>
      <c r="C70" s="187"/>
      <c r="D70" s="187"/>
      <c r="E70" s="187"/>
    </row>
    <row r="71" spans="2:5" ht="11.25" customHeight="1">
      <c r="B71" s="187"/>
      <c r="C71" s="187"/>
      <c r="D71" s="187"/>
      <c r="E71" s="187"/>
    </row>
    <row r="72" spans="2:5" ht="11.25" customHeight="1">
      <c r="B72" s="187"/>
      <c r="C72" s="187"/>
      <c r="D72" s="187"/>
      <c r="E72" s="187"/>
    </row>
    <row r="73" spans="2:5" ht="11.25" customHeight="1">
      <c r="B73" s="187"/>
      <c r="C73" s="187"/>
      <c r="D73" s="187"/>
      <c r="E73" s="187"/>
    </row>
    <row r="74" spans="2:5" ht="11.25" customHeight="1">
      <c r="B74" s="187"/>
      <c r="C74" s="187"/>
      <c r="D74" s="187"/>
      <c r="E74" s="187"/>
    </row>
    <row r="75" spans="2:5" ht="11.25" customHeight="1">
      <c r="B75" s="187"/>
      <c r="C75" s="187"/>
      <c r="D75" s="187"/>
      <c r="E75" s="187"/>
    </row>
    <row r="76" spans="2:5" ht="11.25" customHeight="1">
      <c r="B76" s="187"/>
      <c r="C76" s="187"/>
      <c r="D76" s="187"/>
      <c r="E76" s="187"/>
    </row>
    <row r="77" spans="2:5" ht="11.25" customHeight="1">
      <c r="B77" s="187"/>
      <c r="C77" s="187"/>
      <c r="D77" s="187"/>
      <c r="E77" s="187"/>
    </row>
    <row r="78" spans="2:5" ht="11.25" customHeight="1">
      <c r="B78" s="187"/>
      <c r="C78" s="187"/>
      <c r="D78" s="187"/>
      <c r="E78" s="187"/>
    </row>
    <row r="79" spans="2:5" ht="11.25" customHeight="1">
      <c r="B79" s="187"/>
      <c r="C79" s="187"/>
      <c r="D79" s="187"/>
      <c r="E79" s="187"/>
    </row>
    <row r="80" spans="2:5" ht="11.25" customHeight="1">
      <c r="B80" s="187"/>
      <c r="C80" s="187"/>
      <c r="D80" s="187"/>
      <c r="E80" s="187"/>
    </row>
    <row r="81" spans="2:5" ht="11.25" customHeight="1">
      <c r="B81" s="187"/>
      <c r="C81" s="187"/>
      <c r="D81" s="187"/>
      <c r="E81" s="187"/>
    </row>
  </sheetData>
  <mergeCells count="35">
    <mergeCell ref="Z57:AA57"/>
    <mergeCell ref="Z60:AA60"/>
    <mergeCell ref="Z62:AA62"/>
    <mergeCell ref="Z42:AA42"/>
    <mergeCell ref="Z45:AA45"/>
    <mergeCell ref="Z49:AA49"/>
    <mergeCell ref="Z54:AA54"/>
    <mergeCell ref="Z13:AA13"/>
    <mergeCell ref="Z32:AA32"/>
    <mergeCell ref="Z35:AA35"/>
    <mergeCell ref="Z40:AA40"/>
    <mergeCell ref="A1:M1"/>
    <mergeCell ref="F4:G5"/>
    <mergeCell ref="H4:I5"/>
    <mergeCell ref="J4:Y4"/>
    <mergeCell ref="J5:K5"/>
    <mergeCell ref="A60:B60"/>
    <mergeCell ref="A62:B62"/>
    <mergeCell ref="P5:Q5"/>
    <mergeCell ref="N5:O5"/>
    <mergeCell ref="L5:M5"/>
    <mergeCell ref="R5:S5"/>
    <mergeCell ref="T5:U5"/>
    <mergeCell ref="V5:W5"/>
    <mergeCell ref="X5:Y5"/>
    <mergeCell ref="A57:B57"/>
    <mergeCell ref="A13:B13"/>
    <mergeCell ref="A32:B32"/>
    <mergeCell ref="A35:B35"/>
    <mergeCell ref="A40:B40"/>
    <mergeCell ref="C4:E5"/>
    <mergeCell ref="A42:B42"/>
    <mergeCell ref="A45:B45"/>
    <mergeCell ref="A49:B49"/>
    <mergeCell ref="A54:B5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0"/>
  <sheetViews>
    <sheetView showGridLines="0" workbookViewId="0" topLeftCell="A30">
      <selection activeCell="A50" sqref="A50:IV50"/>
    </sheetView>
  </sheetViews>
  <sheetFormatPr defaultColWidth="8.75" defaultRowHeight="13.5" customHeight="1"/>
  <cols>
    <col min="1" max="1" width="8.58203125" style="226" customWidth="1"/>
    <col min="2" max="11" width="5.58203125" style="226" customWidth="1"/>
    <col min="12" max="12" width="9.58203125" style="226" customWidth="1"/>
    <col min="13" max="13" width="6.33203125" style="226" hidden="1" customWidth="1"/>
    <col min="14" max="14" width="9.58203125" style="226" hidden="1" customWidth="1"/>
    <col min="15" max="16384" width="9.58203125" style="226" customWidth="1"/>
  </cols>
  <sheetData>
    <row r="1" spans="1:12" ht="13.5" customHeight="1">
      <c r="A1" s="224" t="s">
        <v>202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5"/>
    </row>
    <row r="2" spans="1:12" ht="13.5" customHeight="1">
      <c r="A2" s="227" t="s">
        <v>180</v>
      </c>
      <c r="B2" s="228"/>
      <c r="C2" s="228"/>
      <c r="D2" s="228"/>
      <c r="E2" s="228"/>
      <c r="F2" s="229"/>
      <c r="G2" s="230"/>
      <c r="H2" s="230"/>
      <c r="I2" s="230"/>
      <c r="J2" s="230"/>
      <c r="K2" s="229" t="s">
        <v>13</v>
      </c>
      <c r="L2" s="225"/>
    </row>
    <row r="3" spans="1:12" ht="13.5" customHeight="1">
      <c r="A3" s="231" t="s">
        <v>7</v>
      </c>
      <c r="B3" s="232" t="s">
        <v>234</v>
      </c>
      <c r="C3" s="233"/>
      <c r="D3" s="232" t="s">
        <v>345</v>
      </c>
      <c r="E3" s="234"/>
      <c r="F3" s="232" t="s">
        <v>14</v>
      </c>
      <c r="G3" s="234"/>
      <c r="H3" s="232" t="s">
        <v>15</v>
      </c>
      <c r="I3" s="234"/>
      <c r="J3" s="235" t="s">
        <v>16</v>
      </c>
      <c r="K3" s="233"/>
      <c r="L3" s="236"/>
    </row>
    <row r="4" spans="1:12" ht="13.5" customHeight="1">
      <c r="A4" s="236"/>
      <c r="B4" s="237"/>
      <c r="C4" s="236"/>
      <c r="D4" s="236"/>
      <c r="E4" s="236"/>
      <c r="F4" s="236"/>
      <c r="G4" s="236"/>
      <c r="H4" s="236"/>
      <c r="I4" s="236"/>
      <c r="J4" s="236"/>
      <c r="K4" s="236"/>
      <c r="L4" s="225"/>
    </row>
    <row r="5" spans="1:13" ht="13.5" customHeight="1">
      <c r="A5" s="238" t="s">
        <v>4</v>
      </c>
      <c r="B5" s="239"/>
      <c r="C5" s="240">
        <v>2353</v>
      </c>
      <c r="D5" s="240"/>
      <c r="E5" s="240">
        <f>SUM(G5:K5)</f>
        <v>2379</v>
      </c>
      <c r="F5" s="240"/>
      <c r="G5" s="240">
        <f>SUM(G7:G19)</f>
        <v>12</v>
      </c>
      <c r="H5" s="240"/>
      <c r="I5" s="240">
        <f>SUM(I7:I19)</f>
        <v>2322</v>
      </c>
      <c r="J5" s="240"/>
      <c r="K5" s="240">
        <f>SUM(K7:K19)</f>
        <v>45</v>
      </c>
      <c r="L5" s="225"/>
      <c r="M5" s="226" t="s">
        <v>346</v>
      </c>
    </row>
    <row r="6" spans="1:13" ht="13.5" customHeight="1">
      <c r="A6" s="236"/>
      <c r="B6" s="237"/>
      <c r="C6" s="241"/>
      <c r="D6" s="241"/>
      <c r="E6" s="240"/>
      <c r="F6" s="240"/>
      <c r="G6" s="241"/>
      <c r="H6" s="241"/>
      <c r="I6" s="241"/>
      <c r="J6" s="241"/>
      <c r="K6" s="241"/>
      <c r="L6" s="225"/>
      <c r="M6" s="226" t="s">
        <v>347</v>
      </c>
    </row>
    <row r="7" spans="1:13" ht="13.5" customHeight="1">
      <c r="A7" s="242" t="s">
        <v>17</v>
      </c>
      <c r="B7" s="243"/>
      <c r="C7" s="240">
        <v>330</v>
      </c>
      <c r="D7" s="240"/>
      <c r="E7" s="240">
        <f aca="true" t="shared" si="0" ref="E7:E19">SUM(G7:K7)</f>
        <v>346</v>
      </c>
      <c r="F7" s="240"/>
      <c r="G7" s="275">
        <v>0</v>
      </c>
      <c r="H7" s="275"/>
      <c r="I7" s="275">
        <v>346</v>
      </c>
      <c r="J7" s="275"/>
      <c r="K7" s="275">
        <v>0</v>
      </c>
      <c r="L7" s="225"/>
      <c r="M7" s="226" t="s">
        <v>348</v>
      </c>
    </row>
    <row r="8" spans="1:12" ht="13.5" customHeight="1">
      <c r="A8" s="242" t="s">
        <v>18</v>
      </c>
      <c r="B8" s="243"/>
      <c r="C8" s="240">
        <v>16</v>
      </c>
      <c r="D8" s="240"/>
      <c r="E8" s="240">
        <f t="shared" si="0"/>
        <v>18</v>
      </c>
      <c r="F8" s="240"/>
      <c r="G8" s="275">
        <v>0</v>
      </c>
      <c r="H8" s="275"/>
      <c r="I8" s="275">
        <v>18</v>
      </c>
      <c r="J8" s="275"/>
      <c r="K8" s="275">
        <v>0</v>
      </c>
      <c r="L8" s="225"/>
    </row>
    <row r="9" spans="1:12" ht="13.5" customHeight="1">
      <c r="A9" s="242" t="s">
        <v>19</v>
      </c>
      <c r="B9" s="243"/>
      <c r="C9" s="240">
        <v>38</v>
      </c>
      <c r="D9" s="240"/>
      <c r="E9" s="240">
        <f t="shared" si="0"/>
        <v>37</v>
      </c>
      <c r="F9" s="240"/>
      <c r="G9" s="275">
        <v>0</v>
      </c>
      <c r="H9" s="275"/>
      <c r="I9" s="275">
        <v>34</v>
      </c>
      <c r="J9" s="275"/>
      <c r="K9" s="275">
        <v>3</v>
      </c>
      <c r="L9" s="225"/>
    </row>
    <row r="10" spans="1:12" ht="13.5" customHeight="1">
      <c r="A10" s="242" t="s">
        <v>20</v>
      </c>
      <c r="B10" s="243"/>
      <c r="C10" s="240">
        <v>74</v>
      </c>
      <c r="D10" s="240"/>
      <c r="E10" s="240">
        <f t="shared" si="0"/>
        <v>88</v>
      </c>
      <c r="F10" s="240"/>
      <c r="G10" s="275">
        <v>0</v>
      </c>
      <c r="H10" s="275"/>
      <c r="I10" s="275">
        <v>83</v>
      </c>
      <c r="J10" s="275"/>
      <c r="K10" s="275">
        <v>5</v>
      </c>
      <c r="L10" s="225"/>
    </row>
    <row r="11" spans="1:12" ht="13.5" customHeight="1">
      <c r="A11" s="242" t="s">
        <v>21</v>
      </c>
      <c r="B11" s="243"/>
      <c r="C11" s="240">
        <v>287</v>
      </c>
      <c r="D11" s="240"/>
      <c r="E11" s="240">
        <f t="shared" si="0"/>
        <v>323</v>
      </c>
      <c r="F11" s="240"/>
      <c r="G11" s="275">
        <v>0</v>
      </c>
      <c r="H11" s="275"/>
      <c r="I11" s="275">
        <v>315</v>
      </c>
      <c r="J11" s="275"/>
      <c r="K11" s="275">
        <v>8</v>
      </c>
      <c r="L11" s="225"/>
    </row>
    <row r="12" spans="1:12" ht="13.5" customHeight="1">
      <c r="A12" s="242" t="s">
        <v>22</v>
      </c>
      <c r="B12" s="243"/>
      <c r="C12" s="240">
        <v>830</v>
      </c>
      <c r="D12" s="240"/>
      <c r="E12" s="240">
        <f t="shared" si="0"/>
        <v>909</v>
      </c>
      <c r="F12" s="240"/>
      <c r="G12" s="275">
        <v>0</v>
      </c>
      <c r="H12" s="275"/>
      <c r="I12" s="275">
        <v>893</v>
      </c>
      <c r="J12" s="275"/>
      <c r="K12" s="275">
        <v>16</v>
      </c>
      <c r="L12" s="225"/>
    </row>
    <row r="13" spans="1:12" ht="13.5" customHeight="1">
      <c r="A13" s="242" t="s">
        <v>23</v>
      </c>
      <c r="B13" s="243"/>
      <c r="C13" s="240">
        <v>778</v>
      </c>
      <c r="D13" s="240"/>
      <c r="E13" s="240">
        <f t="shared" si="0"/>
        <v>658</v>
      </c>
      <c r="F13" s="240"/>
      <c r="G13" s="275">
        <v>12</v>
      </c>
      <c r="H13" s="275"/>
      <c r="I13" s="275">
        <v>633</v>
      </c>
      <c r="J13" s="275"/>
      <c r="K13" s="275">
        <v>13</v>
      </c>
      <c r="L13" s="225"/>
    </row>
    <row r="14" spans="1:12" ht="13.5" customHeight="1">
      <c r="A14" s="242" t="s">
        <v>24</v>
      </c>
      <c r="B14" s="243"/>
      <c r="C14" s="240">
        <v>0</v>
      </c>
      <c r="D14" s="240"/>
      <c r="E14" s="240">
        <f t="shared" si="0"/>
        <v>0</v>
      </c>
      <c r="F14" s="240"/>
      <c r="G14" s="275">
        <v>0</v>
      </c>
      <c r="H14" s="275"/>
      <c r="I14" s="275">
        <v>0</v>
      </c>
      <c r="J14" s="275"/>
      <c r="K14" s="275">
        <v>0</v>
      </c>
      <c r="L14" s="225"/>
    </row>
    <row r="15" spans="1:12" ht="13.5" customHeight="1">
      <c r="A15" s="242" t="s">
        <v>25</v>
      </c>
      <c r="B15" s="243"/>
      <c r="C15" s="240">
        <v>0</v>
      </c>
      <c r="D15" s="240"/>
      <c r="E15" s="240">
        <f t="shared" si="0"/>
        <v>0</v>
      </c>
      <c r="F15" s="240"/>
      <c r="G15" s="275">
        <v>0</v>
      </c>
      <c r="H15" s="275"/>
      <c r="I15" s="275">
        <v>0</v>
      </c>
      <c r="J15" s="275"/>
      <c r="K15" s="275">
        <v>0</v>
      </c>
      <c r="L15" s="225"/>
    </row>
    <row r="16" spans="1:12" ht="13.5" customHeight="1">
      <c r="A16" s="242" t="s">
        <v>26</v>
      </c>
      <c r="B16" s="243"/>
      <c r="C16" s="240">
        <v>0</v>
      </c>
      <c r="D16" s="240"/>
      <c r="E16" s="240">
        <f t="shared" si="0"/>
        <v>0</v>
      </c>
      <c r="F16" s="240"/>
      <c r="G16" s="275">
        <v>0</v>
      </c>
      <c r="H16" s="275"/>
      <c r="I16" s="275">
        <v>0</v>
      </c>
      <c r="J16" s="275"/>
      <c r="K16" s="275">
        <v>0</v>
      </c>
      <c r="L16" s="225"/>
    </row>
    <row r="17" spans="1:12" ht="13.5" customHeight="1">
      <c r="A17" s="242" t="s">
        <v>27</v>
      </c>
      <c r="B17" s="243"/>
      <c r="C17" s="240">
        <v>0</v>
      </c>
      <c r="D17" s="240"/>
      <c r="E17" s="240">
        <f t="shared" si="0"/>
        <v>0</v>
      </c>
      <c r="F17" s="240"/>
      <c r="G17" s="275">
        <v>0</v>
      </c>
      <c r="H17" s="275"/>
      <c r="I17" s="275">
        <v>0</v>
      </c>
      <c r="J17" s="275"/>
      <c r="K17" s="275">
        <v>0</v>
      </c>
      <c r="L17" s="225"/>
    </row>
    <row r="18" spans="1:12" ht="13.5" customHeight="1">
      <c r="A18" s="242" t="s">
        <v>28</v>
      </c>
      <c r="B18" s="243"/>
      <c r="C18" s="240">
        <v>0</v>
      </c>
      <c r="D18" s="240"/>
      <c r="E18" s="240">
        <f t="shared" si="0"/>
        <v>0</v>
      </c>
      <c r="F18" s="240"/>
      <c r="G18" s="275">
        <v>0</v>
      </c>
      <c r="H18" s="275"/>
      <c r="I18" s="275">
        <v>0</v>
      </c>
      <c r="J18" s="275"/>
      <c r="K18" s="275">
        <v>0</v>
      </c>
      <c r="L18" s="225"/>
    </row>
    <row r="19" spans="1:12" ht="13.5" customHeight="1">
      <c r="A19" s="244" t="s">
        <v>29</v>
      </c>
      <c r="B19" s="245"/>
      <c r="C19" s="246">
        <v>0</v>
      </c>
      <c r="D19" s="246"/>
      <c r="E19" s="246">
        <f t="shared" si="0"/>
        <v>0</v>
      </c>
      <c r="F19" s="246"/>
      <c r="G19" s="276">
        <v>0</v>
      </c>
      <c r="H19" s="276"/>
      <c r="I19" s="276">
        <v>0</v>
      </c>
      <c r="J19" s="276"/>
      <c r="K19" s="276">
        <v>0</v>
      </c>
      <c r="L19" s="225"/>
    </row>
    <row r="20" spans="1:12" ht="13.5" customHeight="1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</row>
    <row r="21" spans="1:12" ht="13.5" customHeight="1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</row>
    <row r="22" spans="1:12" ht="13.5" customHeight="1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</row>
    <row r="25" spans="1:11" ht="13.5" customHeight="1">
      <c r="A25" s="247" t="s">
        <v>225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</row>
    <row r="26" spans="1:11" ht="13.5" customHeight="1">
      <c r="A26" s="248" t="s">
        <v>204</v>
      </c>
      <c r="B26" s="249"/>
      <c r="C26" s="249"/>
      <c r="D26" s="249"/>
      <c r="E26" s="249"/>
      <c r="F26" s="249"/>
      <c r="G26" s="249"/>
      <c r="H26" s="249"/>
      <c r="I26" s="250" t="s">
        <v>277</v>
      </c>
      <c r="J26" s="251"/>
      <c r="K26" s="251"/>
    </row>
    <row r="27" spans="1:11" ht="13.5" customHeight="1">
      <c r="A27" s="252"/>
      <c r="B27" s="253" t="s">
        <v>234</v>
      </c>
      <c r="C27" s="254"/>
      <c r="D27" s="253" t="s">
        <v>345</v>
      </c>
      <c r="E27" s="255"/>
      <c r="F27" s="256" t="s">
        <v>46</v>
      </c>
      <c r="G27" s="257"/>
      <c r="H27" s="256" t="s">
        <v>205</v>
      </c>
      <c r="I27" s="257"/>
      <c r="J27" s="258" t="s">
        <v>206</v>
      </c>
      <c r="K27" s="259"/>
    </row>
    <row r="28" spans="1:11" ht="13.5" customHeight="1">
      <c r="A28" s="260" t="s">
        <v>207</v>
      </c>
      <c r="B28" s="261" t="s">
        <v>208</v>
      </c>
      <c r="C28" s="262" t="s">
        <v>209</v>
      </c>
      <c r="D28" s="261" t="s">
        <v>208</v>
      </c>
      <c r="E28" s="262" t="s">
        <v>209</v>
      </c>
      <c r="F28" s="261" t="s">
        <v>208</v>
      </c>
      <c r="G28" s="262" t="s">
        <v>209</v>
      </c>
      <c r="H28" s="261" t="s">
        <v>208</v>
      </c>
      <c r="I28" s="262" t="s">
        <v>209</v>
      </c>
      <c r="J28" s="262" t="s">
        <v>208</v>
      </c>
      <c r="K28" s="263" t="s">
        <v>209</v>
      </c>
    </row>
    <row r="29" spans="1:11" ht="13.5" customHeight="1">
      <c r="A29" s="264"/>
      <c r="B29" s="265"/>
      <c r="C29" s="266"/>
      <c r="D29" s="266"/>
      <c r="E29" s="266"/>
      <c r="F29" s="266"/>
      <c r="G29" s="266"/>
      <c r="H29" s="266"/>
      <c r="I29" s="266"/>
      <c r="J29" s="266"/>
      <c r="K29" s="266"/>
    </row>
    <row r="30" spans="1:11" ht="13.5" customHeight="1">
      <c r="A30" s="267" t="s">
        <v>4</v>
      </c>
      <c r="B30" s="277">
        <v>2353</v>
      </c>
      <c r="C30" s="268">
        <v>68399</v>
      </c>
      <c r="D30" s="268">
        <f aca="true" t="shared" si="1" ref="D30:K30">D32+D37+D40</f>
        <v>2379</v>
      </c>
      <c r="E30" s="268">
        <f t="shared" si="1"/>
        <v>67692</v>
      </c>
      <c r="F30" s="268">
        <f t="shared" si="1"/>
        <v>12</v>
      </c>
      <c r="G30" s="268">
        <f t="shared" si="1"/>
        <v>475</v>
      </c>
      <c r="H30" s="268">
        <f t="shared" si="1"/>
        <v>2322</v>
      </c>
      <c r="I30" s="268">
        <f t="shared" si="1"/>
        <v>65791</v>
      </c>
      <c r="J30" s="268">
        <f t="shared" si="1"/>
        <v>45</v>
      </c>
      <c r="K30" s="268">
        <f t="shared" si="1"/>
        <v>1426</v>
      </c>
    </row>
    <row r="31" spans="1:11" ht="13.5" customHeight="1">
      <c r="A31" s="264"/>
      <c r="B31" s="278"/>
      <c r="C31" s="264"/>
      <c r="D31" s="264"/>
      <c r="E31" s="264"/>
      <c r="F31" s="264"/>
      <c r="G31" s="264"/>
      <c r="H31" s="264"/>
      <c r="I31" s="264"/>
      <c r="J31" s="264"/>
      <c r="K31" s="264"/>
    </row>
    <row r="32" spans="1:11" ht="13.5" customHeight="1">
      <c r="A32" s="269" t="s">
        <v>30</v>
      </c>
      <c r="B32" s="277">
        <v>2039</v>
      </c>
      <c r="C32" s="268">
        <v>67736</v>
      </c>
      <c r="D32" s="268">
        <f aca="true" t="shared" si="2" ref="D32:K32">SUM(D33:D35)</f>
        <v>2045</v>
      </c>
      <c r="E32" s="268">
        <f t="shared" si="2"/>
        <v>66969</v>
      </c>
      <c r="F32" s="268">
        <f t="shared" si="2"/>
        <v>12</v>
      </c>
      <c r="G32" s="268">
        <f t="shared" si="2"/>
        <v>475</v>
      </c>
      <c r="H32" s="268">
        <f t="shared" si="2"/>
        <v>1988</v>
      </c>
      <c r="I32" s="268">
        <f t="shared" si="2"/>
        <v>65068</v>
      </c>
      <c r="J32" s="268">
        <f t="shared" si="2"/>
        <v>45</v>
      </c>
      <c r="K32" s="268">
        <f t="shared" si="2"/>
        <v>1426</v>
      </c>
    </row>
    <row r="33" spans="1:11" ht="13.5" customHeight="1">
      <c r="A33" s="270" t="s">
        <v>31</v>
      </c>
      <c r="B33" s="277">
        <v>656</v>
      </c>
      <c r="C33" s="268">
        <v>21788</v>
      </c>
      <c r="D33" s="268">
        <f>F33+H33+J33</f>
        <v>701</v>
      </c>
      <c r="E33" s="268">
        <f>+K33+I33+G33</f>
        <v>22502</v>
      </c>
      <c r="F33" s="279">
        <v>4</v>
      </c>
      <c r="G33" s="279">
        <v>159</v>
      </c>
      <c r="H33" s="279">
        <v>682</v>
      </c>
      <c r="I33" s="279">
        <v>21832</v>
      </c>
      <c r="J33" s="279">
        <v>15</v>
      </c>
      <c r="K33" s="279">
        <v>511</v>
      </c>
    </row>
    <row r="34" spans="1:11" ht="13.5" customHeight="1">
      <c r="A34" s="270" t="s">
        <v>32</v>
      </c>
      <c r="B34" s="277">
        <v>690</v>
      </c>
      <c r="C34" s="268">
        <v>22742</v>
      </c>
      <c r="D34" s="268">
        <f>F34+H34+J34</f>
        <v>656</v>
      </c>
      <c r="E34" s="268">
        <f>+K34+I34+G34</f>
        <v>21731</v>
      </c>
      <c r="F34" s="279">
        <v>4</v>
      </c>
      <c r="G34" s="279">
        <v>157</v>
      </c>
      <c r="H34" s="279">
        <v>637</v>
      </c>
      <c r="I34" s="279">
        <v>21102</v>
      </c>
      <c r="J34" s="279">
        <v>15</v>
      </c>
      <c r="K34" s="279">
        <v>472</v>
      </c>
    </row>
    <row r="35" spans="1:11" ht="13.5" customHeight="1">
      <c r="A35" s="270" t="s">
        <v>33</v>
      </c>
      <c r="B35" s="277">
        <v>693</v>
      </c>
      <c r="C35" s="268">
        <v>23206</v>
      </c>
      <c r="D35" s="268">
        <f>F35+H35+J35</f>
        <v>688</v>
      </c>
      <c r="E35" s="268">
        <f>+K35+I35+G35</f>
        <v>22736</v>
      </c>
      <c r="F35" s="279">
        <v>4</v>
      </c>
      <c r="G35" s="279">
        <v>159</v>
      </c>
      <c r="H35" s="279">
        <v>669</v>
      </c>
      <c r="I35" s="279">
        <v>22134</v>
      </c>
      <c r="J35" s="279">
        <v>15</v>
      </c>
      <c r="K35" s="279">
        <v>443</v>
      </c>
    </row>
    <row r="36" spans="1:11" ht="13.5" customHeight="1">
      <c r="A36" s="264"/>
      <c r="B36" s="278"/>
      <c r="C36" s="264"/>
      <c r="D36" s="264"/>
      <c r="E36" s="264"/>
      <c r="F36" s="279"/>
      <c r="G36" s="279"/>
      <c r="H36" s="279"/>
      <c r="I36" s="279"/>
      <c r="J36" s="279"/>
      <c r="K36" s="279"/>
    </row>
    <row r="37" spans="1:11" ht="13.5" customHeight="1">
      <c r="A37" s="269" t="s">
        <v>34</v>
      </c>
      <c r="B37" s="277">
        <v>1</v>
      </c>
      <c r="C37" s="268">
        <v>4</v>
      </c>
      <c r="D37" s="268">
        <f aca="true" t="shared" si="3" ref="D37:K37">D38</f>
        <v>1</v>
      </c>
      <c r="E37" s="268">
        <f t="shared" si="3"/>
        <v>10</v>
      </c>
      <c r="F37" s="268">
        <f t="shared" si="3"/>
        <v>0</v>
      </c>
      <c r="G37" s="268">
        <f t="shared" si="3"/>
        <v>0</v>
      </c>
      <c r="H37" s="268">
        <f t="shared" si="3"/>
        <v>1</v>
      </c>
      <c r="I37" s="268">
        <f t="shared" si="3"/>
        <v>10</v>
      </c>
      <c r="J37" s="268">
        <f t="shared" si="3"/>
        <v>0</v>
      </c>
      <c r="K37" s="268">
        <f t="shared" si="3"/>
        <v>0</v>
      </c>
    </row>
    <row r="38" spans="1:11" ht="13.5" customHeight="1">
      <c r="A38" s="270" t="s">
        <v>35</v>
      </c>
      <c r="B38" s="277">
        <v>1</v>
      </c>
      <c r="C38" s="268">
        <v>4</v>
      </c>
      <c r="D38" s="268">
        <f>F38+H38+J38</f>
        <v>1</v>
      </c>
      <c r="E38" s="268">
        <f>G38+I38+K38</f>
        <v>10</v>
      </c>
      <c r="F38" s="279">
        <v>0</v>
      </c>
      <c r="G38" s="279">
        <v>0</v>
      </c>
      <c r="H38" s="279">
        <v>1</v>
      </c>
      <c r="I38" s="279">
        <v>10</v>
      </c>
      <c r="J38" s="279">
        <v>0</v>
      </c>
      <c r="K38" s="279">
        <v>0</v>
      </c>
    </row>
    <row r="39" spans="1:11" ht="13.5" customHeight="1">
      <c r="A39" s="264"/>
      <c r="B39" s="278"/>
      <c r="C39" s="264"/>
      <c r="D39" s="264"/>
      <c r="E39" s="264"/>
      <c r="F39" s="264"/>
      <c r="G39" s="264"/>
      <c r="H39" s="264"/>
      <c r="I39" s="264"/>
      <c r="J39" s="264"/>
      <c r="K39" s="264"/>
    </row>
    <row r="40" spans="1:11" ht="13.5" customHeight="1">
      <c r="A40" s="269" t="s">
        <v>36</v>
      </c>
      <c r="B40" s="277">
        <v>313</v>
      </c>
      <c r="C40" s="268">
        <v>659</v>
      </c>
      <c r="D40" s="268">
        <f aca="true" t="shared" si="4" ref="D40:K40">SUM(D41:D47)</f>
        <v>333</v>
      </c>
      <c r="E40" s="268">
        <f t="shared" si="4"/>
        <v>713</v>
      </c>
      <c r="F40" s="268">
        <f t="shared" si="4"/>
        <v>0</v>
      </c>
      <c r="G40" s="268">
        <f t="shared" si="4"/>
        <v>0</v>
      </c>
      <c r="H40" s="268">
        <f t="shared" si="4"/>
        <v>333</v>
      </c>
      <c r="I40" s="268">
        <f t="shared" si="4"/>
        <v>713</v>
      </c>
      <c r="J40" s="268">
        <f t="shared" si="4"/>
        <v>0</v>
      </c>
      <c r="K40" s="268">
        <f t="shared" si="4"/>
        <v>0</v>
      </c>
    </row>
    <row r="41" spans="1:11" ht="13.5" customHeight="1">
      <c r="A41" s="270" t="s">
        <v>44</v>
      </c>
      <c r="B41" s="277">
        <v>162</v>
      </c>
      <c r="C41" s="268">
        <v>411</v>
      </c>
      <c r="D41" s="268">
        <f aca="true" t="shared" si="5" ref="D41:E47">F41+H41+J41</f>
        <v>174</v>
      </c>
      <c r="E41" s="268">
        <f t="shared" si="5"/>
        <v>443</v>
      </c>
      <c r="F41" s="279">
        <v>0</v>
      </c>
      <c r="G41" s="279">
        <v>0</v>
      </c>
      <c r="H41" s="279">
        <v>174</v>
      </c>
      <c r="I41" s="279">
        <v>443</v>
      </c>
      <c r="J41" s="279">
        <v>0</v>
      </c>
      <c r="K41" s="279">
        <v>0</v>
      </c>
    </row>
    <row r="42" spans="1:11" ht="13.5" customHeight="1">
      <c r="A42" s="270" t="s">
        <v>37</v>
      </c>
      <c r="B42" s="277">
        <v>26</v>
      </c>
      <c r="C42" s="268">
        <v>28</v>
      </c>
      <c r="D42" s="268">
        <f t="shared" si="5"/>
        <v>22</v>
      </c>
      <c r="E42" s="268">
        <f t="shared" si="5"/>
        <v>28</v>
      </c>
      <c r="F42" s="279">
        <v>0</v>
      </c>
      <c r="G42" s="279">
        <v>0</v>
      </c>
      <c r="H42" s="279">
        <v>22</v>
      </c>
      <c r="I42" s="279">
        <v>28</v>
      </c>
      <c r="J42" s="279">
        <v>0</v>
      </c>
      <c r="K42" s="279">
        <v>0</v>
      </c>
    </row>
    <row r="43" spans="1:11" ht="13.5" customHeight="1">
      <c r="A43" s="270" t="s">
        <v>38</v>
      </c>
      <c r="B43" s="277">
        <v>17</v>
      </c>
      <c r="C43" s="268">
        <v>23</v>
      </c>
      <c r="D43" s="268">
        <f t="shared" si="5"/>
        <v>20</v>
      </c>
      <c r="E43" s="268">
        <f t="shared" si="5"/>
        <v>28</v>
      </c>
      <c r="F43" s="279">
        <v>0</v>
      </c>
      <c r="G43" s="279">
        <v>0</v>
      </c>
      <c r="H43" s="279">
        <v>20</v>
      </c>
      <c r="I43" s="279">
        <v>28</v>
      </c>
      <c r="J43" s="279">
        <v>0</v>
      </c>
      <c r="K43" s="279">
        <v>0</v>
      </c>
    </row>
    <row r="44" spans="1:11" ht="13.5" customHeight="1">
      <c r="A44" s="270" t="s">
        <v>39</v>
      </c>
      <c r="B44" s="277">
        <v>3</v>
      </c>
      <c r="C44" s="268">
        <v>3</v>
      </c>
      <c r="D44" s="268">
        <f t="shared" si="5"/>
        <v>1</v>
      </c>
      <c r="E44" s="268">
        <f t="shared" si="5"/>
        <v>1</v>
      </c>
      <c r="F44" s="279">
        <v>0</v>
      </c>
      <c r="G44" s="279">
        <v>0</v>
      </c>
      <c r="H44" s="279">
        <v>1</v>
      </c>
      <c r="I44" s="279">
        <v>1</v>
      </c>
      <c r="J44" s="279">
        <v>0</v>
      </c>
      <c r="K44" s="279">
        <v>0</v>
      </c>
    </row>
    <row r="45" spans="1:11" ht="13.5" customHeight="1">
      <c r="A45" s="270" t="s">
        <v>40</v>
      </c>
      <c r="B45" s="277">
        <v>6</v>
      </c>
      <c r="C45" s="268">
        <v>6</v>
      </c>
      <c r="D45" s="268">
        <f t="shared" si="5"/>
        <v>5</v>
      </c>
      <c r="E45" s="268">
        <f t="shared" si="5"/>
        <v>5</v>
      </c>
      <c r="F45" s="279">
        <v>0</v>
      </c>
      <c r="G45" s="279">
        <v>0</v>
      </c>
      <c r="H45" s="279">
        <v>5</v>
      </c>
      <c r="I45" s="279">
        <v>5</v>
      </c>
      <c r="J45" s="279">
        <v>0</v>
      </c>
      <c r="K45" s="279">
        <v>0</v>
      </c>
    </row>
    <row r="46" spans="1:11" ht="13.5" customHeight="1">
      <c r="A46" s="270" t="s">
        <v>41</v>
      </c>
      <c r="B46" s="277">
        <v>1</v>
      </c>
      <c r="C46" s="268">
        <v>1</v>
      </c>
      <c r="D46" s="268">
        <f t="shared" si="5"/>
        <v>1</v>
      </c>
      <c r="E46" s="268">
        <f t="shared" si="5"/>
        <v>1</v>
      </c>
      <c r="F46" s="279">
        <v>0</v>
      </c>
      <c r="G46" s="279">
        <v>0</v>
      </c>
      <c r="H46" s="279">
        <v>1</v>
      </c>
      <c r="I46" s="279">
        <v>1</v>
      </c>
      <c r="J46" s="279">
        <v>0</v>
      </c>
      <c r="K46" s="279">
        <v>0</v>
      </c>
    </row>
    <row r="47" spans="1:11" ht="13.5" customHeight="1">
      <c r="A47" s="270" t="s">
        <v>43</v>
      </c>
      <c r="B47" s="277">
        <v>98</v>
      </c>
      <c r="C47" s="268">
        <v>187</v>
      </c>
      <c r="D47" s="268">
        <f t="shared" si="5"/>
        <v>110</v>
      </c>
      <c r="E47" s="268">
        <f t="shared" si="5"/>
        <v>207</v>
      </c>
      <c r="F47" s="279">
        <v>0</v>
      </c>
      <c r="G47" s="279">
        <v>0</v>
      </c>
      <c r="H47" s="279">
        <v>110</v>
      </c>
      <c r="I47" s="279">
        <v>207</v>
      </c>
      <c r="J47" s="279">
        <v>0</v>
      </c>
      <c r="K47" s="279">
        <v>0</v>
      </c>
    </row>
    <row r="48" spans="1:11" ht="13.5" customHeight="1">
      <c r="A48" s="271"/>
      <c r="B48" s="272"/>
      <c r="C48" s="273"/>
      <c r="D48" s="273"/>
      <c r="E48" s="273"/>
      <c r="F48" s="273"/>
      <c r="G48" s="273"/>
      <c r="H48" s="273"/>
      <c r="I48" s="273"/>
      <c r="J48" s="273"/>
      <c r="K48" s="273"/>
    </row>
    <row r="50" spans="6:11" ht="36.75" customHeight="1" hidden="1">
      <c r="F50" s="274" t="s">
        <v>349</v>
      </c>
      <c r="G50" s="274" t="s">
        <v>350</v>
      </c>
      <c r="H50" s="274" t="s">
        <v>351</v>
      </c>
      <c r="I50" s="274" t="s">
        <v>352</v>
      </c>
      <c r="J50" s="274" t="s">
        <v>353</v>
      </c>
      <c r="K50" s="274" t="s">
        <v>354</v>
      </c>
    </row>
  </sheetData>
  <mergeCells count="10">
    <mergeCell ref="B27:C27"/>
    <mergeCell ref="D27:E27"/>
    <mergeCell ref="A1:K1"/>
    <mergeCell ref="A25:K25"/>
    <mergeCell ref="I26:K26"/>
    <mergeCell ref="B3:C3"/>
    <mergeCell ref="D3:E3"/>
    <mergeCell ref="F3:G3"/>
    <mergeCell ref="H3:I3"/>
    <mergeCell ref="J3:K3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2"/>
  <sheetViews>
    <sheetView showGridLines="0" tabSelected="1" workbookViewId="0" topLeftCell="A36">
      <selection activeCell="M52" sqref="M52"/>
    </sheetView>
  </sheetViews>
  <sheetFormatPr defaultColWidth="16.75" defaultRowHeight="11.25" customHeight="1"/>
  <cols>
    <col min="1" max="1" width="10.5" style="282" bestFit="1" customWidth="1"/>
    <col min="2" max="2" width="8.83203125" style="282" customWidth="1"/>
    <col min="3" max="6" width="6.58203125" style="282" customWidth="1"/>
    <col min="7" max="7" width="5.08203125" style="282" customWidth="1"/>
    <col min="8" max="16384" width="7.58203125" style="282" customWidth="1"/>
  </cols>
  <sheetData>
    <row r="1" spans="1:7" ht="11.25" customHeight="1">
      <c r="A1" s="280" t="s">
        <v>203</v>
      </c>
      <c r="B1" s="280"/>
      <c r="C1" s="280"/>
      <c r="D1" s="280"/>
      <c r="E1" s="280"/>
      <c r="F1" s="280"/>
      <c r="G1" s="281"/>
    </row>
    <row r="2" spans="1:7" ht="11.25" customHeight="1">
      <c r="A2" s="283" t="s">
        <v>181</v>
      </c>
      <c r="B2" s="284"/>
      <c r="C2" s="284"/>
      <c r="D2" s="284"/>
      <c r="E2" s="285"/>
      <c r="F2" s="286" t="s">
        <v>278</v>
      </c>
      <c r="G2" s="287"/>
    </row>
    <row r="3" spans="1:10" ht="11.25" customHeight="1">
      <c r="A3" s="288"/>
      <c r="B3" s="289" t="s">
        <v>224</v>
      </c>
      <c r="C3" s="290" t="s">
        <v>228</v>
      </c>
      <c r="D3" s="291"/>
      <c r="E3" s="291"/>
      <c r="F3" s="291"/>
      <c r="G3" s="287"/>
      <c r="I3" s="287"/>
      <c r="J3" s="287"/>
    </row>
    <row r="4" spans="1:7" ht="11.25" customHeight="1">
      <c r="A4" s="292" t="s">
        <v>7</v>
      </c>
      <c r="B4" s="293"/>
      <c r="C4" s="294" t="s">
        <v>149</v>
      </c>
      <c r="D4" s="295" t="s">
        <v>157</v>
      </c>
      <c r="E4" s="295" t="s">
        <v>158</v>
      </c>
      <c r="F4" s="296" t="s">
        <v>159</v>
      </c>
      <c r="G4" s="297" t="s">
        <v>279</v>
      </c>
    </row>
    <row r="5" spans="1:7" ht="11.25" customHeight="1">
      <c r="A5" s="284"/>
      <c r="B5" s="298"/>
      <c r="C5" s="284"/>
      <c r="D5" s="284"/>
      <c r="E5" s="284"/>
      <c r="F5" s="284"/>
      <c r="G5" s="287"/>
    </row>
    <row r="6" spans="1:7" ht="11.25" customHeight="1">
      <c r="A6" s="285" t="s">
        <v>280</v>
      </c>
      <c r="B6" s="323">
        <v>124</v>
      </c>
      <c r="C6" s="305">
        <v>15</v>
      </c>
      <c r="D6" s="305">
        <v>11</v>
      </c>
      <c r="E6" s="305">
        <v>2</v>
      </c>
      <c r="F6" s="305">
        <v>2</v>
      </c>
      <c r="G6" s="299"/>
    </row>
    <row r="7" spans="1:7" s="304" customFormat="1" ht="11.25" customHeight="1">
      <c r="A7" s="300" t="s">
        <v>357</v>
      </c>
      <c r="B7" s="301">
        <f>SUM(B9:B10)</f>
        <v>122</v>
      </c>
      <c r="C7" s="302">
        <f>SUM(C9:C10)</f>
        <v>8</v>
      </c>
      <c r="D7" s="302">
        <f>SUM(D9:D10)</f>
        <v>1</v>
      </c>
      <c r="E7" s="302">
        <f>SUM(E9:E10)</f>
        <v>4</v>
      </c>
      <c r="F7" s="302">
        <f>SUM(F9:F10)</f>
        <v>3</v>
      </c>
      <c r="G7" s="303"/>
    </row>
    <row r="8" spans="1:7" ht="11.25" customHeight="1">
      <c r="A8" s="285"/>
      <c r="B8" s="323"/>
      <c r="C8" s="305"/>
      <c r="D8" s="305"/>
      <c r="E8" s="305"/>
      <c r="F8" s="305"/>
      <c r="G8" s="306"/>
    </row>
    <row r="9" spans="1:11" ht="11.25" customHeight="1">
      <c r="A9" s="285" t="s">
        <v>10</v>
      </c>
      <c r="B9" s="323">
        <v>120</v>
      </c>
      <c r="C9" s="305">
        <f>SUM(D9:F9)</f>
        <v>8</v>
      </c>
      <c r="D9" s="305">
        <v>1</v>
      </c>
      <c r="E9" s="305">
        <v>4</v>
      </c>
      <c r="F9" s="305">
        <v>3</v>
      </c>
      <c r="G9" s="306"/>
      <c r="K9" s="282" t="s">
        <v>355</v>
      </c>
    </row>
    <row r="10" spans="1:7" ht="11.25" customHeight="1">
      <c r="A10" s="307" t="s">
        <v>11</v>
      </c>
      <c r="B10" s="324">
        <v>2</v>
      </c>
      <c r="C10" s="308">
        <f>SUM(D10:F10)</f>
        <v>0</v>
      </c>
      <c r="D10" s="325">
        <v>0</v>
      </c>
      <c r="E10" s="325">
        <v>0</v>
      </c>
      <c r="F10" s="325">
        <v>0</v>
      </c>
      <c r="G10" s="309"/>
    </row>
    <row r="11" spans="1:7" ht="11.25" customHeight="1">
      <c r="A11" s="285" t="s">
        <v>223</v>
      </c>
      <c r="B11" s="285"/>
      <c r="C11" s="326"/>
      <c r="D11" s="326"/>
      <c r="E11" s="326"/>
      <c r="F11" s="326"/>
      <c r="G11" s="285"/>
    </row>
    <row r="12" spans="1:7" ht="11.25" customHeight="1">
      <c r="A12" s="310"/>
      <c r="B12" s="285"/>
      <c r="C12" s="326"/>
      <c r="D12" s="326"/>
      <c r="E12" s="326"/>
      <c r="F12" s="326"/>
      <c r="G12" s="285"/>
    </row>
    <row r="13" spans="1:7" ht="11.25" customHeight="1">
      <c r="A13" s="311"/>
      <c r="B13" s="311"/>
      <c r="C13" s="311"/>
      <c r="D13" s="311"/>
      <c r="E13" s="326"/>
      <c r="F13" s="326"/>
      <c r="G13" s="285"/>
    </row>
    <row r="14" spans="1:7" ht="11.25" customHeight="1">
      <c r="A14" s="287"/>
      <c r="B14" s="287"/>
      <c r="C14" s="287"/>
      <c r="D14" s="287"/>
      <c r="E14" s="287"/>
      <c r="F14" s="287"/>
      <c r="G14" s="287"/>
    </row>
    <row r="15" spans="1:7" ht="11.25" customHeight="1">
      <c r="A15" s="287"/>
      <c r="B15" s="287"/>
      <c r="C15" s="287"/>
      <c r="D15" s="287"/>
      <c r="E15" s="287"/>
      <c r="F15" s="287"/>
      <c r="G15" s="287"/>
    </row>
    <row r="16" spans="1:7" ht="11.25" customHeight="1">
      <c r="A16" s="287"/>
      <c r="B16" s="287"/>
      <c r="C16" s="287"/>
      <c r="D16" s="287"/>
      <c r="E16" s="287"/>
      <c r="F16" s="287"/>
      <c r="G16" s="287"/>
    </row>
    <row r="17" spans="1:7" ht="11.25" customHeight="1">
      <c r="A17" s="287"/>
      <c r="B17" s="287"/>
      <c r="C17" s="287"/>
      <c r="D17" s="287"/>
      <c r="E17" s="287"/>
      <c r="F17" s="287"/>
      <c r="G17" s="287"/>
    </row>
    <row r="18" spans="1:7" ht="11.25" customHeight="1">
      <c r="A18" s="280" t="s">
        <v>219</v>
      </c>
      <c r="B18" s="312"/>
      <c r="C18" s="312"/>
      <c r="D18" s="312"/>
      <c r="E18" s="312"/>
      <c r="F18" s="312"/>
      <c r="G18" s="287"/>
    </row>
    <row r="19" spans="1:7" ht="11.25" customHeight="1">
      <c r="A19" s="283" t="s">
        <v>181</v>
      </c>
      <c r="B19" s="284"/>
      <c r="C19" s="284"/>
      <c r="D19" s="284"/>
      <c r="E19" s="285"/>
      <c r="F19" s="286" t="s">
        <v>278</v>
      </c>
      <c r="G19" s="287"/>
    </row>
    <row r="20" spans="1:7" ht="11.25" customHeight="1">
      <c r="A20" s="288"/>
      <c r="B20" s="313"/>
      <c r="C20" s="314" t="s">
        <v>281</v>
      </c>
      <c r="D20" s="315"/>
      <c r="E20" s="316"/>
      <c r="F20" s="316"/>
      <c r="G20" s="287"/>
    </row>
    <row r="21" spans="1:11" ht="11.25" customHeight="1">
      <c r="A21" s="292" t="s">
        <v>7</v>
      </c>
      <c r="B21" s="317" t="s">
        <v>4</v>
      </c>
      <c r="C21" s="318" t="s">
        <v>8</v>
      </c>
      <c r="D21" s="319" t="s">
        <v>9</v>
      </c>
      <c r="E21" s="319" t="s">
        <v>12</v>
      </c>
      <c r="F21" s="320" t="s">
        <v>1</v>
      </c>
      <c r="G21" s="287"/>
      <c r="K21" s="321" t="s">
        <v>356</v>
      </c>
    </row>
    <row r="22" spans="1:7" ht="11.25" customHeight="1">
      <c r="A22" s="284"/>
      <c r="B22" s="298"/>
      <c r="C22" s="284"/>
      <c r="D22" s="284"/>
      <c r="E22" s="284"/>
      <c r="F22" s="284"/>
      <c r="G22" s="287"/>
    </row>
    <row r="23" spans="1:7" ht="11.25" customHeight="1">
      <c r="A23" s="285" t="s">
        <v>282</v>
      </c>
      <c r="B23" s="323">
        <v>2469</v>
      </c>
      <c r="C23" s="305">
        <v>450</v>
      </c>
      <c r="D23" s="305">
        <v>0</v>
      </c>
      <c r="E23" s="305">
        <v>1938</v>
      </c>
      <c r="F23" s="305">
        <v>81</v>
      </c>
      <c r="G23" s="287"/>
    </row>
    <row r="24" spans="1:6" s="304" customFormat="1" ht="11.25" customHeight="1">
      <c r="A24" s="300" t="s">
        <v>358</v>
      </c>
      <c r="B24" s="301">
        <f>SUM(B26:B27)</f>
        <v>2554</v>
      </c>
      <c r="C24" s="302">
        <f>SUM(C26:C27)</f>
        <v>397</v>
      </c>
      <c r="D24" s="302">
        <f>SUM(D26:D27)</f>
        <v>1</v>
      </c>
      <c r="E24" s="302">
        <f>SUM(E26:E27)</f>
        <v>2097</v>
      </c>
      <c r="F24" s="302">
        <f>SUM(F26:F27)</f>
        <v>59</v>
      </c>
    </row>
    <row r="25" spans="1:7" ht="11.25" customHeight="1">
      <c r="A25" s="284"/>
      <c r="B25" s="322"/>
      <c r="C25" s="286"/>
      <c r="D25" s="286"/>
      <c r="E25" s="286"/>
      <c r="F25" s="286"/>
      <c r="G25" s="287"/>
    </row>
    <row r="26" spans="1:7" ht="11.25" customHeight="1">
      <c r="A26" s="285" t="s">
        <v>10</v>
      </c>
      <c r="B26" s="323">
        <f>SUM(C26:F26)</f>
        <v>2507</v>
      </c>
      <c r="C26" s="327">
        <v>391</v>
      </c>
      <c r="D26" s="327">
        <v>1</v>
      </c>
      <c r="E26" s="327">
        <v>2059</v>
      </c>
      <c r="F26" s="327">
        <v>56</v>
      </c>
      <c r="G26" s="287"/>
    </row>
    <row r="27" spans="1:7" ht="11.25" customHeight="1">
      <c r="A27" s="307" t="s">
        <v>11</v>
      </c>
      <c r="B27" s="324">
        <f>SUM(C27:F27)</f>
        <v>47</v>
      </c>
      <c r="C27" s="325">
        <v>6</v>
      </c>
      <c r="D27" s="325">
        <v>0</v>
      </c>
      <c r="E27" s="325">
        <v>38</v>
      </c>
      <c r="F27" s="325">
        <v>3</v>
      </c>
      <c r="G27" s="287"/>
    </row>
    <row r="28" spans="1:7" ht="11.25" customHeight="1">
      <c r="A28" s="287"/>
      <c r="B28" s="287"/>
      <c r="C28" s="287"/>
      <c r="D28" s="287"/>
      <c r="E28" s="287"/>
      <c r="F28" s="287"/>
      <c r="G28" s="287"/>
    </row>
    <row r="29" spans="1:7" ht="11.25" customHeight="1">
      <c r="A29" s="287"/>
      <c r="B29" s="287"/>
      <c r="C29" s="287"/>
      <c r="D29" s="287"/>
      <c r="E29" s="287"/>
      <c r="F29" s="287"/>
      <c r="G29" s="287"/>
    </row>
    <row r="30" spans="1:7" ht="11.25" customHeight="1">
      <c r="A30" s="287"/>
      <c r="B30" s="287"/>
      <c r="C30" s="287"/>
      <c r="D30" s="287"/>
      <c r="E30" s="287"/>
      <c r="F30" s="287"/>
      <c r="G30" s="287"/>
    </row>
    <row r="31" spans="1:7" ht="11.25" customHeight="1">
      <c r="A31" s="287"/>
      <c r="B31" s="287"/>
      <c r="C31" s="287"/>
      <c r="D31" s="287"/>
      <c r="E31" s="287"/>
      <c r="F31" s="287"/>
      <c r="G31" s="287"/>
    </row>
    <row r="32" spans="1:7" ht="11.25" customHeight="1">
      <c r="A32" s="287"/>
      <c r="B32" s="287"/>
      <c r="C32" s="287"/>
      <c r="D32" s="287"/>
      <c r="E32" s="287"/>
      <c r="F32" s="287"/>
      <c r="G32" s="287"/>
    </row>
    <row r="33" spans="1:7" ht="11.25" customHeight="1">
      <c r="A33" s="287"/>
      <c r="B33" s="287"/>
      <c r="C33" s="287"/>
      <c r="D33" s="287"/>
      <c r="E33" s="287"/>
      <c r="F33" s="287"/>
      <c r="G33" s="287"/>
    </row>
    <row r="34" spans="1:7" ht="11.25" customHeight="1">
      <c r="A34" s="287"/>
      <c r="B34" s="287"/>
      <c r="C34" s="287"/>
      <c r="D34" s="287"/>
      <c r="E34" s="287"/>
      <c r="F34" s="287"/>
      <c r="G34" s="287"/>
    </row>
    <row r="35" spans="1:7" ht="11.25" customHeight="1">
      <c r="A35" s="287"/>
      <c r="B35" s="287"/>
      <c r="C35" s="287"/>
      <c r="D35" s="287"/>
      <c r="E35" s="287"/>
      <c r="F35" s="287"/>
      <c r="G35" s="287"/>
    </row>
    <row r="36" spans="1:7" ht="11.25" customHeight="1">
      <c r="A36" s="287"/>
      <c r="B36" s="287"/>
      <c r="C36" s="287"/>
      <c r="D36" s="287"/>
      <c r="E36" s="287"/>
      <c r="F36" s="287"/>
      <c r="G36" s="287"/>
    </row>
    <row r="37" spans="1:7" ht="11.25" customHeight="1">
      <c r="A37" s="287"/>
      <c r="B37" s="287"/>
      <c r="C37" s="287"/>
      <c r="D37" s="287"/>
      <c r="E37" s="287"/>
      <c r="F37" s="287"/>
      <c r="G37" s="287"/>
    </row>
    <row r="38" spans="1:7" ht="11.25" customHeight="1">
      <c r="A38" s="287"/>
      <c r="B38" s="287"/>
      <c r="C38" s="287"/>
      <c r="D38" s="287"/>
      <c r="E38" s="287"/>
      <c r="F38" s="287"/>
      <c r="G38" s="287"/>
    </row>
    <row r="39" spans="1:7" ht="11.25" customHeight="1">
      <c r="A39" s="287"/>
      <c r="B39" s="287"/>
      <c r="C39" s="287"/>
      <c r="D39" s="287"/>
      <c r="E39" s="287"/>
      <c r="F39" s="287"/>
      <c r="G39" s="287"/>
    </row>
    <row r="40" spans="1:7" ht="11.25" customHeight="1">
      <c r="A40" s="287"/>
      <c r="B40" s="287"/>
      <c r="C40" s="287"/>
      <c r="D40" s="287"/>
      <c r="E40" s="287"/>
      <c r="F40" s="287"/>
      <c r="G40" s="287"/>
    </row>
    <row r="41" spans="1:7" ht="11.25" customHeight="1">
      <c r="A41" s="287"/>
      <c r="B41" s="287"/>
      <c r="C41" s="287"/>
      <c r="D41" s="287"/>
      <c r="E41" s="287"/>
      <c r="F41" s="287"/>
      <c r="G41" s="287"/>
    </row>
    <row r="42" spans="1:7" ht="11.25" customHeight="1">
      <c r="A42" s="287"/>
      <c r="B42" s="287"/>
      <c r="C42" s="287"/>
      <c r="D42" s="287"/>
      <c r="E42" s="287"/>
      <c r="F42" s="287"/>
      <c r="G42" s="287"/>
    </row>
    <row r="43" spans="1:7" ht="11.25" customHeight="1">
      <c r="A43" s="287"/>
      <c r="B43" s="287"/>
      <c r="C43" s="287"/>
      <c r="D43" s="287"/>
      <c r="E43" s="287"/>
      <c r="F43" s="287"/>
      <c r="G43" s="287"/>
    </row>
    <row r="44" spans="1:7" ht="11.25" customHeight="1">
      <c r="A44" s="287"/>
      <c r="B44" s="287"/>
      <c r="C44" s="287"/>
      <c r="D44" s="287"/>
      <c r="E44" s="287"/>
      <c r="F44" s="287"/>
      <c r="G44" s="287"/>
    </row>
    <row r="45" spans="1:7" ht="11.25" customHeight="1">
      <c r="A45" s="287"/>
      <c r="B45" s="287"/>
      <c r="C45" s="287"/>
      <c r="D45" s="287"/>
      <c r="E45" s="287"/>
      <c r="F45" s="287"/>
      <c r="G45" s="287"/>
    </row>
    <row r="46" spans="1:7" ht="11.25" customHeight="1">
      <c r="A46" s="287"/>
      <c r="B46" s="287"/>
      <c r="C46" s="287"/>
      <c r="D46" s="287"/>
      <c r="E46" s="287"/>
      <c r="F46" s="287"/>
      <c r="G46" s="287"/>
    </row>
    <row r="47" spans="1:7" ht="11.25" customHeight="1">
      <c r="A47" s="287"/>
      <c r="B47" s="287"/>
      <c r="C47" s="287"/>
      <c r="D47" s="287"/>
      <c r="E47" s="287"/>
      <c r="F47" s="287"/>
      <c r="G47" s="287"/>
    </row>
    <row r="48" spans="1:7" ht="11.25" customHeight="1">
      <c r="A48" s="287"/>
      <c r="B48" s="287"/>
      <c r="C48" s="287"/>
      <c r="D48" s="287"/>
      <c r="E48" s="287"/>
      <c r="F48" s="287"/>
      <c r="G48" s="287"/>
    </row>
    <row r="49" spans="1:7" ht="11.25" customHeight="1">
      <c r="A49" s="287"/>
      <c r="B49" s="287"/>
      <c r="C49" s="287"/>
      <c r="D49" s="287"/>
      <c r="E49" s="287"/>
      <c r="F49" s="287"/>
      <c r="G49" s="287"/>
    </row>
    <row r="50" spans="1:7" ht="11.25" customHeight="1">
      <c r="A50" s="287"/>
      <c r="B50" s="287"/>
      <c r="C50" s="287"/>
      <c r="D50" s="287"/>
      <c r="E50" s="287"/>
      <c r="F50" s="287"/>
      <c r="G50" s="287"/>
    </row>
    <row r="51" spans="1:7" ht="11.25" customHeight="1">
      <c r="A51" s="287"/>
      <c r="B51" s="287"/>
      <c r="C51" s="287"/>
      <c r="D51" s="287"/>
      <c r="E51" s="287"/>
      <c r="F51" s="287"/>
      <c r="G51" s="287"/>
    </row>
    <row r="52" spans="1:7" ht="11.25" customHeight="1">
      <c r="A52" s="287"/>
      <c r="B52" s="287"/>
      <c r="C52" s="287"/>
      <c r="D52" s="287"/>
      <c r="E52" s="287"/>
      <c r="F52" s="287"/>
      <c r="G52" s="287"/>
    </row>
  </sheetData>
  <mergeCells count="4">
    <mergeCell ref="C3:F3"/>
    <mergeCell ref="B3:B4"/>
    <mergeCell ref="A1:F1"/>
    <mergeCell ref="A18:F18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2006-02-16T05:05:11Z</cp:lastPrinted>
  <dcterms:created xsi:type="dcterms:W3CDTF">2003-10-02T07:37:54Z</dcterms:created>
  <dcterms:modified xsi:type="dcterms:W3CDTF">2008-01-21T02:34:33Z</dcterms:modified>
  <cp:category/>
  <cp:version/>
  <cp:contentType/>
  <cp:contentStatus/>
</cp:coreProperties>
</file>