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firstSheet="3" activeTab="6"/>
  </bookViews>
  <sheets>
    <sheet name="学校数，学級数" sheetId="1" r:id="rId1"/>
    <sheet name="在園・入園者数" sheetId="2" r:id="rId2"/>
    <sheet name="在園・入園者数（公立）" sheetId="3" r:id="rId3"/>
    <sheet name="収容人員別学級数，設置者別在園・入園者数" sheetId="4" r:id="rId4"/>
    <sheet name="教員数" sheetId="5" r:id="rId5"/>
    <sheet name="教員数（公立）" sheetId="6" r:id="rId6"/>
    <sheet name="職員数" sheetId="7" r:id="rId7"/>
  </sheets>
  <externalReferences>
    <externalReference r:id="rId10"/>
  </externalReferences>
  <definedNames>
    <definedName name="_1NEN" localSheetId="4">'教員数'!$F$1:$F$78</definedName>
    <definedName name="_1NEN" localSheetId="5">'教員数（公立）'!$F$1:$F$75</definedName>
    <definedName name="_1NEN" localSheetId="1">'在園・入園者数'!$F$1:$F$77</definedName>
    <definedName name="_1NEN" localSheetId="2">'在園・入園者数（公立）'!$F$1:$F$74</definedName>
    <definedName name="_1NEN" localSheetId="6">'職員数'!#REF!</definedName>
    <definedName name="_1NEN">'[1]第３表'!$F$1:$F$104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6" hidden="1">1</definedName>
    <definedName name="_xlnm.Print_Area" localSheetId="0">'学校数，学級数'!$A$1:$AC$76</definedName>
    <definedName name="_xlnm.Print_Area" localSheetId="4">'教員数'!$A$1:$AI$79</definedName>
    <definedName name="_xlnm.Print_Area" localSheetId="5">'教員数（公立）'!$A$1:$AI$76</definedName>
    <definedName name="_xlnm.Print_Area" localSheetId="1">'在園・入園者数'!$A$1:$AJ$78</definedName>
    <definedName name="_xlnm.Print_Area" localSheetId="2">'在園・入園者数（公立）'!$A$1:$AI$75</definedName>
    <definedName name="_xlnm.Print_Area" localSheetId="3">'収容人員別学級数，設置者別在園・入園者数'!$A$1:$S$47</definedName>
    <definedName name="_xlnm.Print_Area" localSheetId="6">'職員数'!$A$1:$V$77</definedName>
    <definedName name="Print_Area_MI" localSheetId="0">'学校数，学級数'!$B$8:$K$75</definedName>
    <definedName name="Print_Area_MI" localSheetId="4">'教員数'!$A$8:$W$78</definedName>
    <definedName name="Print_Area_MI" localSheetId="5">'教員数（公立）'!$A$8:$W$75</definedName>
    <definedName name="Print_Area_MI" localSheetId="1">'在園・入園者数'!$A$7:$W$77</definedName>
    <definedName name="Print_Area_MI" localSheetId="2">'在園・入園者数（公立）'!$A$7:$W$74</definedName>
    <definedName name="Print_Area_MI" localSheetId="3">'収容人員別学級数，設置者別在園・入園者数'!$A$1:$J$20</definedName>
    <definedName name="Print_Area_MI" localSheetId="6">'職員数'!$A$6:$K$76</definedName>
    <definedName name="Print_Area_MI">'[1]第１表'!$B$1:$N$59</definedName>
    <definedName name="_xlnm.Print_Titles" localSheetId="0">'学校数，学級数'!$1:$8</definedName>
    <definedName name="_xlnm.Print_Titles" localSheetId="4">'教員数'!$1:$8</definedName>
    <definedName name="_xlnm.Print_Titles" localSheetId="5">'教員数（公立）'!$1:$8</definedName>
    <definedName name="_xlnm.Print_Titles" localSheetId="1">'在園・入園者数'!$1:$7</definedName>
    <definedName name="_xlnm.Print_Titles" localSheetId="2">'在園・入園者数（公立）'!$1:$7</definedName>
    <definedName name="_xlnm.Print_Titles" localSheetId="6">'職員数'!$1:$6</definedName>
    <definedName name="Print_Titles_MI" localSheetId="0">'学校数，学級数'!$1:$8</definedName>
    <definedName name="Print_Titles_MI" localSheetId="4">'教員数'!$1:$8</definedName>
    <definedName name="Print_Titles_MI" localSheetId="5">'教員数（公立）'!$1:$8</definedName>
    <definedName name="Print_Titles_MI" localSheetId="1">'在園・入園者数'!$1:$7</definedName>
    <definedName name="Print_Titles_MI" localSheetId="2">'在園・入園者数（公立）'!$1:$7</definedName>
    <definedName name="Print_Titles_MI" localSheetId="6">'職員数'!$1:$6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<sst xmlns="http://schemas.openxmlformats.org/spreadsheetml/2006/main" count="1155" uniqueCount="242">
  <si>
    <t>第４５表　　　市　町　村　別　学　校　数　及　び　学　級　数</t>
  </si>
  <si>
    <t>&lt;幼稚園&gt;</t>
  </si>
  <si>
    <t xml:space="preserve">   (単位：園，学級)</t>
  </si>
  <si>
    <t>学校数</t>
  </si>
  <si>
    <t>学級数</t>
  </si>
  <si>
    <t>計</t>
  </si>
  <si>
    <t>国　　立</t>
  </si>
  <si>
    <t>公　　立</t>
  </si>
  <si>
    <t>私　　立</t>
  </si>
  <si>
    <t>国立</t>
  </si>
  <si>
    <t>公立</t>
  </si>
  <si>
    <t>私立</t>
  </si>
  <si>
    <t>学校法人立</t>
  </si>
  <si>
    <t>宗教法人立</t>
  </si>
  <si>
    <t>個人立</t>
  </si>
  <si>
    <t>学校
法人立</t>
  </si>
  <si>
    <t>宗教
法人立</t>
  </si>
  <si>
    <t>計</t>
  </si>
  <si>
    <t>本園</t>
  </si>
  <si>
    <t>分園</t>
  </si>
  <si>
    <t>青葉区</t>
  </si>
  <si>
    <t>宮城野区</t>
  </si>
  <si>
    <t>若林区</t>
  </si>
  <si>
    <t>太白区</t>
  </si>
  <si>
    <t>泉区</t>
  </si>
  <si>
    <t>石巻市</t>
  </si>
  <si>
    <t>塩竈市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</si>
  <si>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</si>
  <si>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</si>
  <si>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</si>
  <si>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</si>
  <si>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</si>
  <si>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</si>
  <si>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</si>
  <si>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</si>
  <si>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登米市</t>
  </si>
  <si>
    <t>栗原市</t>
  </si>
  <si>
    <t>栗原市</t>
  </si>
  <si>
    <t>東松島市</t>
  </si>
  <si>
    <t>東松島市</t>
  </si>
  <si>
    <t>蔵王町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</si>
  <si>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</si>
  <si>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</si>
  <si>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</si>
  <si>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</si>
  <si>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</si>
  <si>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</si>
  <si>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</si>
  <si>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</si>
  <si>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</si>
  <si>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</si>
  <si>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</si>
  <si>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</si>
  <si>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</si>
  <si>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</si>
  <si>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</si>
  <si>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</si>
  <si>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</si>
  <si>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</si>
  <si>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</si>
  <si>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</si>
  <si>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</si>
  <si>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</si>
  <si>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</si>
  <si>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</si>
  <si>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 xml:space="preserve">  国  立</t>
  </si>
  <si>
    <t xml:space="preserve">  公  立</t>
  </si>
  <si>
    <t xml:space="preserve">  私  立</t>
  </si>
  <si>
    <t>第４６表　　　市　町　村　別　在　園　者　数　及　び　入　園　者　数　（２－１）</t>
  </si>
  <si>
    <t>&lt;幼稚園&gt;（国公私計）</t>
  </si>
  <si>
    <t>(単位：人)</t>
  </si>
  <si>
    <t>３歳児</t>
  </si>
  <si>
    <t>４歳児</t>
  </si>
  <si>
    <t>５歳児</t>
  </si>
  <si>
    <t>修了者数（前年度間）</t>
  </si>
  <si>
    <t>認可
定員数</t>
  </si>
  <si>
    <t>就園率
（％）</t>
  </si>
  <si>
    <t>男</t>
  </si>
  <si>
    <t>女</t>
  </si>
  <si>
    <t>３歳児入園</t>
  </si>
  <si>
    <t>４歳児入園</t>
  </si>
  <si>
    <t>国  立</t>
  </si>
  <si>
    <t>公  立</t>
  </si>
  <si>
    <t>私  立</t>
  </si>
  <si>
    <t>大河原町</t>
  </si>
  <si>
    <t>第４６表　　　市　町　村　別　在　園　者　数　及　び　入　園　者　数　（２－２）</t>
  </si>
  <si>
    <t>&lt;幼稚園&gt;（公立）</t>
  </si>
  <si>
    <t xml:space="preserve"> 第４７表　　　収　容　人　員　別　学　級　数</t>
  </si>
  <si>
    <t>(単位：学級)</t>
  </si>
  <si>
    <t>区分</t>
  </si>
  <si>
    <t>0人</t>
  </si>
  <si>
    <t>1～15人</t>
  </si>
  <si>
    <t>16～20人</t>
  </si>
  <si>
    <t>21～25人</t>
  </si>
  <si>
    <t>26～30人</t>
  </si>
  <si>
    <t>31～35人</t>
  </si>
  <si>
    <t>36～40人</t>
  </si>
  <si>
    <t>41～55人</t>
  </si>
  <si>
    <t>私立内訳</t>
  </si>
  <si>
    <t>学校法人</t>
  </si>
  <si>
    <t>財団法人</t>
  </si>
  <si>
    <t>社団法人</t>
  </si>
  <si>
    <t>宗教法人</t>
  </si>
  <si>
    <t>その他の法人</t>
  </si>
  <si>
    <t>個    人</t>
  </si>
  <si>
    <t>第４８表　　　設　置　者　別　在　園　者　数　及　び　入　園　者　数</t>
  </si>
  <si>
    <t>〈幼稚園〉</t>
  </si>
  <si>
    <t>（単位：人）</t>
  </si>
  <si>
    <t>在        園        者        数</t>
  </si>
  <si>
    <t>入        園        者        数　（　本　年　度　）</t>
  </si>
  <si>
    <t>区  分</t>
  </si>
  <si>
    <t>３ 歳 児</t>
  </si>
  <si>
    <t>４ 歳 児</t>
  </si>
  <si>
    <t>５ 歳 児</t>
  </si>
  <si>
    <t>私立内訳</t>
  </si>
  <si>
    <t>　社団法人</t>
  </si>
  <si>
    <t>第４９表　　　市　町　村　別　職　名　別　教　員　数　（２－１）</t>
  </si>
  <si>
    <t>本　　　　　務　　　　　者</t>
  </si>
  <si>
    <t>教育
補助員
(本務者）</t>
  </si>
  <si>
    <t>兼務者</t>
  </si>
  <si>
    <t>園長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</si>
  <si>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</si>
  <si>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</si>
  <si>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</si>
  <si>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</si>
  <si>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</si>
  <si>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</si>
  <si>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</si>
  <si>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第４９表　　　市　町　村　別　職　名　別　教　員　数　（２－２）</t>
  </si>
  <si>
    <t>第５０表　　　市　町　村　別　職　員　数　（　本　務　者　）（２－１）</t>
  </si>
  <si>
    <t>第５０表  　市　町　村　別　職　員　数　（　本　務　者　）（２－２）</t>
  </si>
  <si>
    <t>区分</t>
  </si>
  <si>
    <t>事務職員</t>
  </si>
  <si>
    <t>養護職員</t>
  </si>
  <si>
    <t>用務員・警備員・その他</t>
  </si>
  <si>
    <t>大崎市</t>
  </si>
  <si>
    <t>大崎市</t>
  </si>
  <si>
    <t>美里町</t>
  </si>
  <si>
    <t>本吉町</t>
  </si>
  <si>
    <t>南三陸町</t>
  </si>
  <si>
    <t>平成18年度</t>
  </si>
  <si>
    <t>市町村名</t>
  </si>
  <si>
    <t>刈 田 郡 計</t>
  </si>
  <si>
    <t>刈 田 郡 計</t>
  </si>
  <si>
    <t>柴 田 郡 計</t>
  </si>
  <si>
    <t>柴 田 郡 計</t>
  </si>
  <si>
    <t>伊 具 郡 計</t>
  </si>
  <si>
    <t>亘 理 郡 計</t>
  </si>
  <si>
    <t>伊 具 郡 計</t>
  </si>
  <si>
    <t>宮 城 郡 計</t>
  </si>
  <si>
    <t>黒 川 郡 計</t>
  </si>
  <si>
    <t>加 美 郡 計</t>
  </si>
  <si>
    <t>遠 田 郡 計</t>
  </si>
  <si>
    <t>遠 田 郡 計</t>
  </si>
  <si>
    <t>牡 鹿 郡 計</t>
  </si>
  <si>
    <t>本 吉 郡 計</t>
  </si>
  <si>
    <t>市 部 計</t>
  </si>
  <si>
    <t>仙台市計</t>
  </si>
  <si>
    <t xml:space="preserve"> </t>
  </si>
  <si>
    <t xml:space="preserve">   区分</t>
  </si>
  <si>
    <t>市町村名</t>
  </si>
  <si>
    <t xml:space="preserve">   市町村名</t>
  </si>
  <si>
    <t xml:space="preserve">  </t>
  </si>
  <si>
    <t>平成18年度</t>
  </si>
  <si>
    <t>市 部 計</t>
  </si>
  <si>
    <t>仙台市計</t>
  </si>
  <si>
    <t>（つづき）</t>
  </si>
  <si>
    <t xml:space="preserve">   区分</t>
  </si>
  <si>
    <t>(つづき）</t>
  </si>
  <si>
    <t xml:space="preserve">   区分</t>
  </si>
  <si>
    <t xml:space="preserve">   区分</t>
  </si>
  <si>
    <t>市町村名</t>
  </si>
  <si>
    <t xml:space="preserve">  </t>
  </si>
  <si>
    <t>平成18年度</t>
  </si>
  <si>
    <t>…</t>
  </si>
  <si>
    <t>市 部 計</t>
  </si>
  <si>
    <t>仙台市計</t>
  </si>
  <si>
    <t xml:space="preserve">   区分</t>
  </si>
  <si>
    <t>市町村名</t>
  </si>
  <si>
    <t xml:space="preserve"> &lt;幼稚園&gt;</t>
  </si>
  <si>
    <t>56人以上</t>
  </si>
  <si>
    <t>平成18年度</t>
  </si>
  <si>
    <t>（つづき）</t>
  </si>
  <si>
    <t>私立</t>
  </si>
  <si>
    <t>　学校法人</t>
  </si>
  <si>
    <t>　財団法人</t>
  </si>
  <si>
    <t>-</t>
  </si>
  <si>
    <t>　宗教法人</t>
  </si>
  <si>
    <t>　個    人</t>
  </si>
  <si>
    <t xml:space="preserve">   区分</t>
  </si>
  <si>
    <t>市町村名</t>
  </si>
  <si>
    <t>平成18年度</t>
  </si>
  <si>
    <t>市 部 計</t>
  </si>
  <si>
    <t>仙台市計</t>
  </si>
  <si>
    <t xml:space="preserve">    -</t>
  </si>
  <si>
    <t>…</t>
  </si>
  <si>
    <t>001-01-01--06</t>
  </si>
  <si>
    <t>005-01-01--02</t>
  </si>
  <si>
    <t>平成19年度</t>
  </si>
  <si>
    <t>４歳児入園
（本年度入園者）</t>
  </si>
  <si>
    <t>５歳児入園
（本年度入園者）</t>
  </si>
  <si>
    <t>(前年度間)</t>
  </si>
  <si>
    <t>小学校１年児童数</t>
  </si>
  <si>
    <t>修了者数</t>
  </si>
  <si>
    <t>平成18年度　</t>
  </si>
  <si>
    <t>平成19年度　　</t>
  </si>
  <si>
    <t>平成19年度</t>
  </si>
  <si>
    <t/>
  </si>
  <si>
    <t>011-02-01--03/012-01-01/019-01-01</t>
  </si>
  <si>
    <t>011-03-01--03/012-01-01/019-01-01</t>
  </si>
  <si>
    <t>011-04-01--03/012-01-01/019-01-01</t>
  </si>
  <si>
    <t>011-01-01--07</t>
  </si>
  <si>
    <t>110-01-01～02</t>
  </si>
  <si>
    <t>012-01-01--02</t>
  </si>
  <si>
    <t>019-01-01--02</t>
  </si>
  <si>
    <t>011-03-01--07</t>
  </si>
  <si>
    <t>平成18年度　</t>
  </si>
  <si>
    <t>平成18年度</t>
  </si>
  <si>
    <t>平成19年度　　</t>
  </si>
  <si>
    <t>平成19年度</t>
  </si>
  <si>
    <t>市 部 計</t>
  </si>
  <si>
    <t>仙台市計</t>
  </si>
  <si>
    <t>006-01-01</t>
  </si>
  <si>
    <t>009-01-01</t>
  </si>
  <si>
    <t>010-01-01</t>
  </si>
  <si>
    <t>平成19年度</t>
  </si>
  <si>
    <t>平成19年度</t>
  </si>
  <si>
    <t>013-02-01--03/014-02-01</t>
  </si>
  <si>
    <t>013-03-01--03/014-03-01</t>
  </si>
  <si>
    <t>013-04-01--03/014-04-01</t>
  </si>
  <si>
    <t>014-01-01.04</t>
  </si>
  <si>
    <t>013-01-01--06</t>
  </si>
  <si>
    <t>平成18年度　</t>
  </si>
  <si>
    <t>平成19年度　　</t>
  </si>
  <si>
    <t>平成19年度</t>
  </si>
  <si>
    <t>013-03-01--06</t>
  </si>
  <si>
    <t>014-03-01.04</t>
  </si>
  <si>
    <t>017-01-01--02</t>
  </si>
  <si>
    <t>017-03-01/017-04-01</t>
  </si>
  <si>
    <t>017-03-01--02</t>
  </si>
  <si>
    <t>平成18年度　</t>
  </si>
  <si>
    <t>平成19年度　　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</si>
</sst>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書院細明朝体"/>
      <family val="1"/>
    </font>
    <font>
      <sz val="10"/>
      <name val="明朝"/>
      <family val="1"/>
    </font>
    <font>
      <sz val="9"/>
      <name val="書院細明朝体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9"/>
      <name val="書院細明朝体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176" fontId="10" fillId="0" borderId="0" xfId="22" applyNumberFormat="1" applyFont="1">
      <alignment/>
      <protection/>
    </xf>
    <xf numFmtId="176" fontId="10" fillId="0" borderId="0" xfId="22" applyNumberFormat="1" applyFont="1" applyBorder="1">
      <alignment/>
      <protection/>
    </xf>
    <xf numFmtId="176" fontId="9" fillId="0" borderId="1" xfId="22" applyNumberFormat="1" applyFont="1" applyBorder="1" applyAlignment="1" applyProtection="1">
      <alignment horizontal="center"/>
      <protection/>
    </xf>
    <xf numFmtId="176" fontId="11" fillId="0" borderId="2" xfId="22" applyNumberFormat="1" applyFont="1" applyBorder="1" applyProtection="1">
      <alignment/>
      <protection/>
    </xf>
    <xf numFmtId="176" fontId="11" fillId="0" borderId="0" xfId="22" applyNumberFormat="1" applyFont="1" applyBorder="1" applyProtection="1">
      <alignment/>
      <protection/>
    </xf>
    <xf numFmtId="176" fontId="11" fillId="0" borderId="0" xfId="22" applyNumberFormat="1" applyFont="1" applyBorder="1" applyProtection="1">
      <alignment/>
      <protection locked="0"/>
    </xf>
    <xf numFmtId="176" fontId="10" fillId="0" borderId="1" xfId="22" applyNumberFormat="1" applyFont="1" applyBorder="1">
      <alignment/>
      <protection/>
    </xf>
    <xf numFmtId="176" fontId="9" fillId="0" borderId="0" xfId="22" applyNumberFormat="1" applyFont="1" applyBorder="1" applyAlignment="1" applyProtection="1">
      <alignment horizontal="center"/>
      <protection/>
    </xf>
    <xf numFmtId="176" fontId="10" fillId="0" borderId="0" xfId="22" applyNumberFormat="1" applyFont="1" applyBorder="1" applyProtection="1">
      <alignment/>
      <protection locked="0"/>
    </xf>
    <xf numFmtId="176" fontId="10" fillId="0" borderId="0" xfId="22" applyNumberFormat="1" applyFont="1" applyProtection="1">
      <alignment/>
      <protection locked="0"/>
    </xf>
    <xf numFmtId="176" fontId="12" fillId="0" borderId="0" xfId="21" applyNumberFormat="1" applyFont="1" applyAlignment="1">
      <alignment horizontal="center"/>
      <protection/>
    </xf>
    <xf numFmtId="176" fontId="13" fillId="0" borderId="0" xfId="21" applyNumberFormat="1" applyFont="1" applyAlignment="1">
      <alignment horizontal="centerContinuous"/>
      <protection/>
    </xf>
    <xf numFmtId="176" fontId="13" fillId="0" borderId="0" xfId="21" applyNumberFormat="1" applyFont="1" applyBorder="1">
      <alignment/>
      <protection/>
    </xf>
    <xf numFmtId="176" fontId="13" fillId="0" borderId="0" xfId="21" applyNumberFormat="1" applyFont="1">
      <alignment/>
      <protection/>
    </xf>
    <xf numFmtId="176" fontId="12" fillId="0" borderId="0" xfId="21" applyNumberFormat="1" applyFont="1" applyAlignment="1">
      <alignment horizontal="center"/>
      <protection/>
    </xf>
    <xf numFmtId="176" fontId="12" fillId="0" borderId="3" xfId="21" applyNumberFormat="1" applyFont="1" applyBorder="1" applyAlignment="1" applyProtection="1">
      <alignment horizontal="left"/>
      <protection locked="0"/>
    </xf>
    <xf numFmtId="176" fontId="13" fillId="0" borderId="3" xfId="21" applyNumberFormat="1" applyFont="1" applyBorder="1">
      <alignment/>
      <protection/>
    </xf>
    <xf numFmtId="37" fontId="14" fillId="0" borderId="3" xfId="21" applyFont="1" applyBorder="1">
      <alignment/>
      <protection/>
    </xf>
    <xf numFmtId="37" fontId="14" fillId="0" borderId="0" xfId="21" applyFont="1" applyBorder="1" applyAlignment="1">
      <alignment horizontal="right"/>
      <protection/>
    </xf>
    <xf numFmtId="176" fontId="12" fillId="0" borderId="4" xfId="21" applyNumberFormat="1" applyFont="1" applyBorder="1" applyAlignment="1">
      <alignment horizontal="left"/>
      <protection/>
    </xf>
    <xf numFmtId="176" fontId="12" fillId="0" borderId="3" xfId="21" applyNumberFormat="1" applyFont="1" applyBorder="1" applyAlignment="1" applyProtection="1">
      <alignment horizontal="right"/>
      <protection/>
    </xf>
    <xf numFmtId="176" fontId="12" fillId="0" borderId="0" xfId="21" applyNumberFormat="1" applyFont="1" applyBorder="1" applyAlignment="1" applyProtection="1">
      <alignment horizontal="left"/>
      <protection/>
    </xf>
    <xf numFmtId="176" fontId="12" fillId="0" borderId="5" xfId="21" applyNumberFormat="1" applyFont="1" applyBorder="1" applyAlignment="1" applyProtection="1">
      <alignment horizontal="center" vertical="center"/>
      <protection/>
    </xf>
    <xf numFmtId="176" fontId="12" fillId="0" borderId="6" xfId="21" applyNumberFormat="1" applyFont="1" applyBorder="1" applyAlignment="1" applyProtection="1">
      <alignment horizontal="center" vertical="center"/>
      <protection/>
    </xf>
    <xf numFmtId="176" fontId="12" fillId="0" borderId="7" xfId="21" applyNumberFormat="1" applyFont="1" applyBorder="1" applyAlignment="1" applyProtection="1">
      <alignment horizontal="center" vertical="center"/>
      <protection/>
    </xf>
    <xf numFmtId="176" fontId="12" fillId="0" borderId="5" xfId="21" applyNumberFormat="1" applyFont="1" applyBorder="1" applyAlignment="1">
      <alignment horizontal="center" vertical="center"/>
      <protection/>
    </xf>
    <xf numFmtId="176" fontId="12" fillId="0" borderId="6" xfId="21" applyNumberFormat="1" applyFont="1" applyBorder="1" applyAlignment="1">
      <alignment horizontal="center" vertical="center"/>
      <protection/>
    </xf>
    <xf numFmtId="176" fontId="12" fillId="0" borderId="7" xfId="21" applyNumberFormat="1" applyFont="1" applyBorder="1" applyAlignment="1">
      <alignment horizontal="center" vertical="center"/>
      <protection/>
    </xf>
    <xf numFmtId="176" fontId="12" fillId="0" borderId="8" xfId="21" applyNumberFormat="1" applyFont="1" applyBorder="1" applyAlignment="1" applyProtection="1">
      <alignment horizontal="left"/>
      <protection/>
    </xf>
    <xf numFmtId="176" fontId="13" fillId="0" borderId="8" xfId="21" applyNumberFormat="1" applyFont="1" applyBorder="1">
      <alignment/>
      <protection/>
    </xf>
    <xf numFmtId="176" fontId="12" fillId="0" borderId="9" xfId="21" applyNumberFormat="1" applyFont="1" applyBorder="1" applyAlignment="1" applyProtection="1">
      <alignment horizontal="center" vertical="center"/>
      <protection/>
    </xf>
    <xf numFmtId="176" fontId="12" fillId="0" borderId="8" xfId="21" applyNumberFormat="1" applyFont="1" applyBorder="1" applyAlignment="1" applyProtection="1">
      <alignment horizontal="center" vertical="center"/>
      <protection/>
    </xf>
    <xf numFmtId="176" fontId="12" fillId="0" borderId="10" xfId="21" applyNumberFormat="1" applyFont="1" applyBorder="1" applyAlignment="1" applyProtection="1">
      <alignment horizontal="center" vertical="center"/>
      <protection/>
    </xf>
    <xf numFmtId="176" fontId="12" fillId="0" borderId="2" xfId="21" applyNumberFormat="1" applyFont="1" applyBorder="1" applyAlignment="1">
      <alignment horizontal="center" vertical="center"/>
      <protection/>
    </xf>
    <xf numFmtId="176" fontId="12" fillId="0" borderId="0" xfId="21" applyNumberFormat="1" applyFont="1" applyBorder="1" applyAlignment="1">
      <alignment horizontal="center" vertical="center"/>
      <protection/>
    </xf>
    <xf numFmtId="176" fontId="12" fillId="0" borderId="1" xfId="21" applyNumberFormat="1" applyFont="1" applyBorder="1" applyAlignment="1">
      <alignment horizontal="center" vertical="center"/>
      <protection/>
    </xf>
    <xf numFmtId="176" fontId="12" fillId="0" borderId="3" xfId="21" applyNumberFormat="1" applyFont="1" applyBorder="1" applyAlignment="1">
      <alignment horizontal="center" vertical="center"/>
      <protection/>
    </xf>
    <xf numFmtId="176" fontId="12" fillId="0" borderId="11" xfId="21" applyNumberFormat="1" applyFont="1" applyBorder="1" applyAlignment="1">
      <alignment horizontal="center" vertical="center"/>
      <protection/>
    </xf>
    <xf numFmtId="176" fontId="12" fillId="0" borderId="12" xfId="21" applyNumberFormat="1" applyFont="1" applyBorder="1" applyAlignment="1">
      <alignment horizontal="center" vertical="center"/>
      <protection/>
    </xf>
    <xf numFmtId="176" fontId="12" fillId="0" borderId="12" xfId="21" applyNumberFormat="1" applyFont="1" applyBorder="1" applyAlignment="1">
      <alignment horizontal="center" vertical="center" wrapText="1"/>
      <protection/>
    </xf>
    <xf numFmtId="176" fontId="12" fillId="0" borderId="13" xfId="21" applyNumberFormat="1" applyFont="1" applyBorder="1" applyAlignment="1" applyProtection="1">
      <alignment horizontal="center" vertical="center"/>
      <protection/>
    </xf>
    <xf numFmtId="176" fontId="12" fillId="0" borderId="3" xfId="21" applyNumberFormat="1" applyFont="1" applyBorder="1" applyAlignment="1" applyProtection="1">
      <alignment horizontal="center" vertical="center"/>
      <protection/>
    </xf>
    <xf numFmtId="176" fontId="12" fillId="0" borderId="11" xfId="21" applyNumberFormat="1" applyFont="1" applyBorder="1" applyAlignment="1" applyProtection="1">
      <alignment horizontal="center" vertical="center"/>
      <protection/>
    </xf>
    <xf numFmtId="176" fontId="12" fillId="0" borderId="13" xfId="21" applyNumberFormat="1" applyFont="1" applyBorder="1" applyAlignment="1">
      <alignment horizontal="center" vertical="center"/>
      <protection/>
    </xf>
    <xf numFmtId="176" fontId="12" fillId="0" borderId="3" xfId="21" applyNumberFormat="1" applyFont="1" applyBorder="1" applyAlignment="1">
      <alignment horizontal="center" vertical="center"/>
      <protection/>
    </xf>
    <xf numFmtId="176" fontId="12" fillId="0" borderId="11" xfId="21" applyNumberFormat="1" applyFont="1" applyBorder="1" applyAlignment="1">
      <alignment horizontal="center" vertical="center"/>
      <protection/>
    </xf>
    <xf numFmtId="176" fontId="12" fillId="0" borderId="5" xfId="21" applyNumberFormat="1" applyFont="1" applyBorder="1" applyAlignment="1">
      <alignment horizontal="center" vertical="center" wrapText="1"/>
      <protection/>
    </xf>
    <xf numFmtId="176" fontId="12" fillId="0" borderId="6" xfId="21" applyNumberFormat="1" applyFont="1" applyBorder="1" applyAlignment="1">
      <alignment horizontal="center" vertical="center" wrapText="1"/>
      <protection/>
    </xf>
    <xf numFmtId="176" fontId="12" fillId="0" borderId="7" xfId="21" applyNumberFormat="1" applyFont="1" applyBorder="1" applyAlignment="1">
      <alignment horizontal="center" vertical="center" wrapText="1"/>
      <protection/>
    </xf>
    <xf numFmtId="176" fontId="12" fillId="0" borderId="14" xfId="21" applyNumberFormat="1" applyFont="1" applyBorder="1" applyAlignment="1">
      <alignment horizontal="center" vertical="center"/>
      <protection/>
    </xf>
    <xf numFmtId="176" fontId="12" fillId="0" borderId="15" xfId="21" applyNumberFormat="1" applyFont="1" applyBorder="1" applyAlignment="1">
      <alignment horizontal="center" vertical="center"/>
      <protection/>
    </xf>
    <xf numFmtId="176" fontId="12" fillId="0" borderId="15" xfId="21" applyNumberFormat="1" applyFont="1" applyBorder="1" applyAlignment="1">
      <alignment horizontal="center" vertical="center" wrapText="1"/>
      <protection/>
    </xf>
    <xf numFmtId="176" fontId="12" fillId="0" borderId="3" xfId="21" applyNumberFormat="1" applyFont="1" applyBorder="1" applyAlignment="1" applyProtection="1">
      <alignment horizontal="left"/>
      <protection/>
    </xf>
    <xf numFmtId="176" fontId="12" fillId="0" borderId="13" xfId="21" applyNumberFormat="1" applyFont="1" applyBorder="1" applyAlignment="1" applyProtection="1">
      <alignment horizontal="center"/>
      <protection/>
    </xf>
    <xf numFmtId="176" fontId="12" fillId="0" borderId="14" xfId="21" applyNumberFormat="1" applyFont="1" applyBorder="1" applyAlignment="1" applyProtection="1">
      <alignment horizontal="center"/>
      <protection/>
    </xf>
    <xf numFmtId="176" fontId="12" fillId="0" borderId="16" xfId="21" applyNumberFormat="1" applyFont="1" applyBorder="1" applyAlignment="1">
      <alignment horizontal="center" vertical="center"/>
      <protection/>
    </xf>
    <xf numFmtId="176" fontId="12" fillId="0" borderId="16" xfId="21" applyNumberFormat="1" applyFont="1" applyBorder="1" applyAlignment="1">
      <alignment horizontal="center" vertical="center" wrapText="1"/>
      <protection/>
    </xf>
    <xf numFmtId="176" fontId="12" fillId="0" borderId="3" xfId="21" applyNumberFormat="1" applyFont="1" applyBorder="1" applyAlignment="1" applyProtection="1">
      <alignment horizontal="center"/>
      <protection/>
    </xf>
    <xf numFmtId="176" fontId="12" fillId="0" borderId="0" xfId="21" applyNumberFormat="1" applyFont="1" applyBorder="1">
      <alignment/>
      <protection/>
    </xf>
    <xf numFmtId="176" fontId="12" fillId="0" borderId="2" xfId="21" applyNumberFormat="1" applyFont="1" applyBorder="1">
      <alignment/>
      <protection/>
    </xf>
    <xf numFmtId="176" fontId="15" fillId="0" borderId="0" xfId="21" applyNumberFormat="1" applyFont="1">
      <alignment/>
      <protection/>
    </xf>
    <xf numFmtId="176" fontId="15" fillId="0" borderId="0" xfId="21" applyNumberFormat="1" applyFont="1" applyBorder="1" applyAlignment="1" applyProtection="1">
      <alignment horizontal="center"/>
      <protection/>
    </xf>
    <xf numFmtId="176" fontId="15" fillId="0" borderId="2" xfId="21" applyNumberFormat="1" applyFont="1" applyBorder="1" applyAlignment="1" applyProtection="1">
      <alignment horizontal="right"/>
      <protection/>
    </xf>
    <xf numFmtId="176" fontId="15" fillId="0" borderId="0" xfId="21" applyNumberFormat="1" applyFont="1" applyBorder="1" applyAlignment="1" applyProtection="1">
      <alignment horizontal="right"/>
      <protection/>
    </xf>
    <xf numFmtId="176" fontId="15" fillId="0" borderId="2" xfId="21" applyNumberFormat="1" applyFont="1" applyBorder="1" applyAlignment="1" applyProtection="1">
      <alignment horizontal="center"/>
      <protection/>
    </xf>
    <xf numFmtId="176" fontId="15" fillId="0" borderId="0" xfId="21" applyNumberFormat="1" applyFont="1" applyBorder="1">
      <alignment/>
      <protection/>
    </xf>
    <xf numFmtId="176" fontId="12" fillId="0" borderId="2" xfId="21" applyNumberFormat="1" applyFont="1" applyBorder="1" applyAlignment="1" applyProtection="1">
      <alignment horizontal="right"/>
      <protection/>
    </xf>
    <xf numFmtId="176" fontId="12" fillId="0" borderId="0" xfId="21" applyNumberFormat="1" applyFont="1" applyBorder="1" applyAlignment="1" applyProtection="1">
      <alignment horizontal="right"/>
      <protection/>
    </xf>
    <xf numFmtId="176" fontId="13" fillId="0" borderId="2" xfId="21" applyNumberFormat="1" applyFont="1" applyBorder="1">
      <alignment/>
      <protection/>
    </xf>
    <xf numFmtId="176" fontId="13" fillId="0" borderId="1" xfId="21" applyNumberFormat="1" applyFont="1" applyBorder="1">
      <alignment/>
      <protection/>
    </xf>
    <xf numFmtId="176" fontId="12" fillId="0" borderId="0" xfId="21" applyNumberFormat="1" applyFont="1">
      <alignment/>
      <protection/>
    </xf>
    <xf numFmtId="176" fontId="15" fillId="0" borderId="0" xfId="21" applyNumberFormat="1" applyFont="1" applyBorder="1" applyAlignment="1" applyProtection="1">
      <alignment horizontal="left"/>
      <protection/>
    </xf>
    <xf numFmtId="37" fontId="16" fillId="0" borderId="1" xfId="21" applyFont="1" applyBorder="1" applyAlignment="1">
      <alignment/>
      <protection/>
    </xf>
    <xf numFmtId="176" fontId="15" fillId="0" borderId="2" xfId="21" applyNumberFormat="1" applyFont="1" applyBorder="1" applyAlignment="1" applyProtection="1">
      <alignment horizontal="right"/>
      <protection/>
    </xf>
    <xf numFmtId="37" fontId="16" fillId="0" borderId="0" xfId="21" applyFont="1" applyBorder="1" applyAlignment="1">
      <alignment horizontal="right"/>
      <protection/>
    </xf>
    <xf numFmtId="176" fontId="15" fillId="0" borderId="0" xfId="21" applyNumberFormat="1" applyFont="1" applyAlignment="1">
      <alignment vertical="center"/>
      <protection/>
    </xf>
    <xf numFmtId="176" fontId="15" fillId="0" borderId="0" xfId="21" applyNumberFormat="1" applyFont="1" applyBorder="1" applyAlignment="1" applyProtection="1">
      <alignment horizontal="distributed" vertic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176" fontId="15" fillId="0" borderId="2" xfId="21" applyNumberFormat="1" applyFont="1" applyBorder="1" applyAlignment="1" applyProtection="1">
      <alignment horizontal="distributed" vertical="center"/>
      <protection/>
    </xf>
    <xf numFmtId="176" fontId="15" fillId="0" borderId="0" xfId="21" applyNumberFormat="1" applyFont="1" applyBorder="1" applyAlignment="1">
      <alignment vertical="center"/>
      <protection/>
    </xf>
    <xf numFmtId="176" fontId="13" fillId="0" borderId="0" xfId="21" applyNumberFormat="1" applyFont="1" applyAlignment="1">
      <alignment horizontal="right"/>
      <protection/>
    </xf>
    <xf numFmtId="176" fontId="12" fillId="0" borderId="0" xfId="21" applyNumberFormat="1" applyFont="1" applyBorder="1" applyAlignment="1" applyProtection="1">
      <alignment horizontal="right"/>
      <protection locked="0"/>
    </xf>
    <xf numFmtId="176" fontId="12" fillId="0" borderId="2" xfId="21" applyNumberFormat="1" applyFont="1" applyBorder="1" applyAlignment="1" applyProtection="1">
      <alignment horizontal="left"/>
      <protection/>
    </xf>
    <xf numFmtId="176" fontId="12" fillId="0" borderId="0" xfId="21" applyNumberFormat="1" applyFont="1" applyBorder="1" applyAlignment="1" applyProtection="1">
      <alignment horizontal="distributed"/>
      <protection/>
    </xf>
    <xf numFmtId="176" fontId="12" fillId="0" borderId="2" xfId="21" applyNumberFormat="1" applyFont="1" applyBorder="1" applyAlignment="1" applyProtection="1">
      <alignment horizontal="distributed"/>
      <protection/>
    </xf>
    <xf numFmtId="176" fontId="15" fillId="0" borderId="0" xfId="21" applyNumberFormat="1" applyFont="1" applyBorder="1" applyAlignment="1" applyProtection="1">
      <alignment vertical="center"/>
      <protection/>
    </xf>
    <xf numFmtId="0" fontId="16" fillId="0" borderId="1" xfId="0" applyFont="1" applyBorder="1" applyAlignment="1">
      <alignment/>
    </xf>
    <xf numFmtId="176" fontId="15" fillId="0" borderId="0" xfId="21" applyNumberFormat="1" applyFont="1" applyBorder="1" applyAlignment="1" applyProtection="1">
      <alignment horizontal="right"/>
      <protection locked="0"/>
    </xf>
    <xf numFmtId="176" fontId="15" fillId="0" borderId="2" xfId="21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horizontal="right"/>
    </xf>
    <xf numFmtId="176" fontId="15" fillId="0" borderId="0" xfId="21" applyNumberFormat="1" applyFont="1" applyBorder="1" applyAlignment="1" applyProtection="1">
      <alignment horizontal="left" vertical="center"/>
      <protection/>
    </xf>
    <xf numFmtId="0" fontId="16" fillId="0" borderId="1" xfId="0" applyFont="1" applyBorder="1" applyAlignment="1">
      <alignment horizontal="left"/>
    </xf>
    <xf numFmtId="37" fontId="15" fillId="0" borderId="1" xfId="21" applyFont="1" applyBorder="1" applyAlignment="1">
      <alignment horizontal="left" vertical="center"/>
      <protection/>
    </xf>
    <xf numFmtId="176" fontId="15" fillId="0" borderId="2" xfId="21" applyNumberFormat="1" applyFont="1" applyBorder="1" applyAlignment="1">
      <alignment horizontal="right" vertical="center"/>
      <protection/>
    </xf>
    <xf numFmtId="0" fontId="16" fillId="0" borderId="0" xfId="0" applyFont="1" applyBorder="1" applyAlignment="1">
      <alignment horizontal="right" vertical="center"/>
    </xf>
    <xf numFmtId="37" fontId="15" fillId="0" borderId="0" xfId="21" applyFont="1" applyBorder="1" applyAlignment="1">
      <alignment horizontal="right" vertical="center"/>
      <protection/>
    </xf>
    <xf numFmtId="176" fontId="13" fillId="0" borderId="0" xfId="21" applyNumberFormat="1" applyFont="1" applyBorder="1" applyAlignment="1">
      <alignment horizontal="right"/>
      <protection/>
    </xf>
    <xf numFmtId="176" fontId="13" fillId="0" borderId="0" xfId="21" applyNumberFormat="1" applyFont="1" applyBorder="1" applyAlignment="1">
      <alignment horizontal="left"/>
      <protection/>
    </xf>
    <xf numFmtId="176" fontId="12" fillId="0" borderId="1" xfId="21" applyNumberFormat="1" applyFont="1" applyBorder="1" applyAlignment="1" applyProtection="1">
      <alignment horizontal="distributed"/>
      <protection/>
    </xf>
    <xf numFmtId="176" fontId="13" fillId="0" borderId="11" xfId="21" applyNumberFormat="1" applyFont="1" applyBorder="1">
      <alignment/>
      <protection/>
    </xf>
    <xf numFmtId="176" fontId="13" fillId="0" borderId="13" xfId="21" applyNumberFormat="1" applyFont="1" applyBorder="1">
      <alignment/>
      <protection/>
    </xf>
    <xf numFmtId="176" fontId="13" fillId="0" borderId="0" xfId="21" applyNumberFormat="1" applyFont="1" applyBorder="1" applyProtection="1">
      <alignment/>
      <protection locked="0"/>
    </xf>
    <xf numFmtId="176" fontId="13" fillId="0" borderId="0" xfId="21" applyNumberFormat="1" applyFont="1" applyBorder="1" applyAlignment="1" applyProtection="1">
      <alignment/>
      <protection locked="0"/>
    </xf>
    <xf numFmtId="176" fontId="12" fillId="0" borderId="0" xfId="21" applyNumberFormat="1" applyFont="1" applyBorder="1" applyProtection="1">
      <alignment/>
      <protection locked="0"/>
    </xf>
    <xf numFmtId="176" fontId="12" fillId="0" borderId="0" xfId="21" applyNumberFormat="1" applyFont="1" applyBorder="1" applyAlignment="1" applyProtection="1">
      <alignment horizontal="center"/>
      <protection/>
    </xf>
    <xf numFmtId="176" fontId="12" fillId="0" borderId="2" xfId="21" applyNumberFormat="1" applyFont="1" applyBorder="1" applyAlignment="1" applyProtection="1">
      <alignment horizontal="center"/>
      <protection/>
    </xf>
    <xf numFmtId="176" fontId="13" fillId="0" borderId="0" xfId="21" applyNumberFormat="1" applyFont="1" applyProtection="1">
      <alignment/>
      <protection locked="0"/>
    </xf>
    <xf numFmtId="176" fontId="12" fillId="0" borderId="0" xfId="22" applyNumberFormat="1" applyFont="1" applyAlignment="1" applyProtection="1">
      <alignment horizontal="center"/>
      <protection/>
    </xf>
    <xf numFmtId="176" fontId="12" fillId="0" borderId="0" xfId="22" applyNumberFormat="1" applyFont="1" applyAlignment="1">
      <alignment horizontal="centerContinuous"/>
      <protection/>
    </xf>
    <xf numFmtId="176" fontId="12" fillId="0" borderId="0" xfId="22" applyNumberFormat="1" applyFont="1" applyBorder="1" applyAlignment="1" applyProtection="1">
      <alignment horizontal="left"/>
      <protection/>
    </xf>
    <xf numFmtId="215" fontId="12" fillId="0" borderId="0" xfId="22" applyNumberFormat="1" applyFont="1" applyAlignment="1">
      <alignment horizontal="centerContinuous"/>
      <protection/>
    </xf>
    <xf numFmtId="176" fontId="13" fillId="0" borderId="0" xfId="22" applyNumberFormat="1" applyFont="1">
      <alignment/>
      <protection/>
    </xf>
    <xf numFmtId="176" fontId="12" fillId="0" borderId="0" xfId="22" applyNumberFormat="1" applyFont="1" applyAlignment="1" applyProtection="1">
      <alignment horizontal="center"/>
      <protection/>
    </xf>
    <xf numFmtId="176" fontId="12" fillId="0" borderId="3" xfId="22" applyNumberFormat="1" applyFont="1" applyBorder="1" applyAlignment="1" applyProtection="1">
      <alignment horizontal="left"/>
      <protection/>
    </xf>
    <xf numFmtId="176" fontId="12" fillId="0" borderId="3" xfId="22" applyNumberFormat="1" applyFont="1" applyBorder="1">
      <alignment/>
      <protection/>
    </xf>
    <xf numFmtId="176" fontId="13" fillId="0" borderId="3" xfId="22" applyNumberFormat="1" applyFont="1" applyBorder="1">
      <alignment/>
      <protection/>
    </xf>
    <xf numFmtId="176" fontId="12" fillId="0" borderId="0" xfId="22" applyNumberFormat="1" applyFont="1" applyBorder="1">
      <alignment/>
      <protection/>
    </xf>
    <xf numFmtId="176" fontId="13" fillId="0" borderId="0" xfId="22" applyNumberFormat="1" applyFont="1" applyBorder="1">
      <alignment/>
      <protection/>
    </xf>
    <xf numFmtId="215" fontId="12" fillId="0" borderId="0" xfId="22" applyNumberFormat="1" applyFont="1" applyBorder="1">
      <alignment/>
      <protection/>
    </xf>
    <xf numFmtId="176" fontId="12" fillId="0" borderId="3" xfId="22" applyNumberFormat="1" applyFont="1" applyBorder="1" applyAlignment="1" applyProtection="1">
      <alignment horizontal="right"/>
      <protection/>
    </xf>
    <xf numFmtId="176" fontId="12" fillId="0" borderId="10" xfId="22" applyNumberFormat="1" applyFont="1" applyBorder="1" applyAlignment="1" applyProtection="1">
      <alignment horizontal="left"/>
      <protection/>
    </xf>
    <xf numFmtId="176" fontId="12" fillId="0" borderId="13" xfId="22" applyNumberFormat="1" applyFont="1" applyBorder="1">
      <alignment/>
      <protection/>
    </xf>
    <xf numFmtId="176" fontId="12" fillId="0" borderId="3" xfId="22" applyNumberFormat="1" applyFont="1" applyBorder="1" applyAlignment="1" applyProtection="1">
      <alignment horizontal="center"/>
      <protection/>
    </xf>
    <xf numFmtId="176" fontId="12" fillId="0" borderId="13" xfId="22" applyNumberFormat="1" applyFont="1" applyBorder="1" applyAlignment="1" applyProtection="1">
      <alignment horizontal="center"/>
      <protection/>
    </xf>
    <xf numFmtId="176" fontId="12" fillId="0" borderId="3" xfId="22" applyNumberFormat="1" applyFont="1" applyBorder="1" applyAlignment="1" applyProtection="1">
      <alignment horizontal="center"/>
      <protection/>
    </xf>
    <xf numFmtId="176" fontId="12" fillId="0" borderId="11" xfId="22" applyNumberFormat="1" applyFont="1" applyBorder="1" applyAlignment="1" applyProtection="1">
      <alignment horizontal="center"/>
      <protection/>
    </xf>
    <xf numFmtId="176" fontId="12" fillId="0" borderId="5" xfId="22" applyNumberFormat="1" applyFont="1" applyBorder="1" applyAlignment="1" applyProtection="1">
      <alignment horizontal="center"/>
      <protection/>
    </xf>
    <xf numFmtId="176" fontId="12" fillId="0" borderId="6" xfId="22" applyNumberFormat="1" applyFont="1" applyBorder="1" applyAlignment="1" applyProtection="1">
      <alignment horizontal="center"/>
      <protection/>
    </xf>
    <xf numFmtId="176" fontId="12" fillId="0" borderId="7" xfId="22" applyNumberFormat="1" applyFont="1" applyBorder="1" applyAlignment="1" applyProtection="1">
      <alignment horizontal="center"/>
      <protection/>
    </xf>
    <xf numFmtId="176" fontId="12" fillId="0" borderId="9" xfId="22" applyNumberFormat="1" applyFont="1" applyBorder="1" applyAlignment="1" applyProtection="1">
      <alignment horizontal="center"/>
      <protection/>
    </xf>
    <xf numFmtId="176" fontId="12" fillId="0" borderId="8" xfId="22" applyNumberFormat="1" applyFont="1" applyBorder="1" applyAlignment="1" applyProtection="1">
      <alignment horizontal="center"/>
      <protection/>
    </xf>
    <xf numFmtId="176" fontId="12" fillId="0" borderId="10" xfId="22" applyNumberFormat="1" applyFont="1" applyBorder="1" applyAlignment="1" applyProtection="1">
      <alignment horizontal="center"/>
      <protection/>
    </xf>
    <xf numFmtId="176" fontId="12" fillId="0" borderId="12" xfId="22" applyNumberFormat="1" applyFont="1" applyBorder="1" applyAlignment="1" applyProtection="1">
      <alignment horizontal="center" wrapText="1"/>
      <protection/>
    </xf>
    <xf numFmtId="215" fontId="12" fillId="0" borderId="12" xfId="22" applyNumberFormat="1" applyFont="1" applyBorder="1" applyAlignment="1" applyProtection="1">
      <alignment horizontal="center" wrapText="1"/>
      <protection/>
    </xf>
    <xf numFmtId="176" fontId="12" fillId="0" borderId="9" xfId="22" applyNumberFormat="1" applyFont="1" applyBorder="1" applyAlignment="1" applyProtection="1">
      <alignment horizontal="left"/>
      <protection/>
    </xf>
    <xf numFmtId="176" fontId="12" fillId="0" borderId="1" xfId="22" applyNumberFormat="1" applyFont="1" applyBorder="1" applyAlignment="1" applyProtection="1">
      <alignment horizontal="left"/>
      <protection/>
    </xf>
    <xf numFmtId="176" fontId="12" fillId="0" borderId="2" xfId="22" applyNumberFormat="1" applyFont="1" applyBorder="1">
      <alignment/>
      <protection/>
    </xf>
    <xf numFmtId="176" fontId="12" fillId="0" borderId="14" xfId="22" applyNumberFormat="1" applyFont="1" applyBorder="1" applyAlignment="1">
      <alignment horizontal="center"/>
      <protection/>
    </xf>
    <xf numFmtId="176" fontId="12" fillId="0" borderId="14" xfId="22" applyNumberFormat="1" applyFont="1" applyBorder="1" applyAlignment="1" applyProtection="1">
      <alignment horizontal="center"/>
      <protection/>
    </xf>
    <xf numFmtId="176" fontId="12" fillId="0" borderId="5" xfId="22" applyNumberFormat="1" applyFont="1" applyBorder="1" applyAlignment="1">
      <alignment horizontal="center"/>
      <protection/>
    </xf>
    <xf numFmtId="176" fontId="12" fillId="0" borderId="6" xfId="22" applyNumberFormat="1" applyFont="1" applyBorder="1" applyAlignment="1">
      <alignment horizontal="center"/>
      <protection/>
    </xf>
    <xf numFmtId="176" fontId="12" fillId="0" borderId="7" xfId="22" applyNumberFormat="1" applyFont="1" applyBorder="1" applyAlignment="1">
      <alignment horizontal="center"/>
      <protection/>
    </xf>
    <xf numFmtId="176" fontId="12" fillId="0" borderId="5" xfId="22" applyNumberFormat="1" applyFont="1" applyBorder="1" applyAlignment="1">
      <alignment horizontal="center" wrapText="1"/>
      <protection/>
    </xf>
    <xf numFmtId="176" fontId="12" fillId="0" borderId="15" xfId="22" applyNumberFormat="1" applyFont="1" applyBorder="1" applyAlignment="1" applyProtection="1">
      <alignment horizontal="center"/>
      <protection/>
    </xf>
    <xf numFmtId="215" fontId="12" fillId="0" borderId="15" xfId="22" applyNumberFormat="1" applyFont="1" applyBorder="1" applyAlignment="1" applyProtection="1">
      <alignment horizontal="center"/>
      <protection/>
    </xf>
    <xf numFmtId="176" fontId="12" fillId="0" borderId="2" xfId="22" applyNumberFormat="1" applyFont="1" applyBorder="1" applyAlignment="1" applyProtection="1">
      <alignment horizontal="left"/>
      <protection/>
    </xf>
    <xf numFmtId="176" fontId="12" fillId="0" borderId="11" xfId="22" applyNumberFormat="1" applyFont="1" applyBorder="1" applyAlignment="1" applyProtection="1">
      <alignment horizontal="left"/>
      <protection/>
    </xf>
    <xf numFmtId="176" fontId="12" fillId="0" borderId="13" xfId="22" applyNumberFormat="1" applyFont="1" applyBorder="1" applyAlignment="1" applyProtection="1">
      <alignment horizontal="center"/>
      <protection/>
    </xf>
    <xf numFmtId="176" fontId="12" fillId="0" borderId="16" xfId="22" applyNumberFormat="1" applyFont="1" applyBorder="1" applyAlignment="1" applyProtection="1">
      <alignment horizontal="center"/>
      <protection/>
    </xf>
    <xf numFmtId="176" fontId="12" fillId="0" borderId="14" xfId="22" applyNumberFormat="1" applyFont="1" applyBorder="1" applyAlignment="1" applyProtection="1">
      <alignment horizontal="center"/>
      <protection/>
    </xf>
    <xf numFmtId="176" fontId="12" fillId="0" borderId="16" xfId="22" applyNumberFormat="1" applyFont="1" applyBorder="1" applyAlignment="1" applyProtection="1">
      <alignment horizontal="center"/>
      <protection/>
    </xf>
    <xf numFmtId="215" fontId="12" fillId="0" borderId="16" xfId="22" applyNumberFormat="1" applyFont="1" applyBorder="1" applyAlignment="1" applyProtection="1">
      <alignment horizontal="center"/>
      <protection/>
    </xf>
    <xf numFmtId="176" fontId="13" fillId="0" borderId="13" xfId="22" applyNumberFormat="1" applyFont="1" applyBorder="1">
      <alignment/>
      <protection/>
    </xf>
    <xf numFmtId="176" fontId="13" fillId="0" borderId="12" xfId="22" applyNumberFormat="1" applyFont="1" applyBorder="1" applyAlignment="1">
      <alignment horizontal="center"/>
      <protection/>
    </xf>
    <xf numFmtId="176" fontId="13" fillId="0" borderId="9" xfId="22" applyNumberFormat="1" applyFont="1" applyBorder="1" applyAlignment="1">
      <alignment horizontal="center"/>
      <protection/>
    </xf>
    <xf numFmtId="176" fontId="13" fillId="0" borderId="8" xfId="22" applyNumberFormat="1" applyFont="1" applyBorder="1" applyAlignment="1">
      <alignment horizontal="center"/>
      <protection/>
    </xf>
    <xf numFmtId="176" fontId="13" fillId="0" borderId="10" xfId="22" applyNumberFormat="1" applyFont="1" applyBorder="1" applyAlignment="1">
      <alignment horizontal="center"/>
      <protection/>
    </xf>
    <xf numFmtId="176" fontId="12" fillId="0" borderId="1" xfId="22" applyNumberFormat="1" applyFont="1" applyBorder="1">
      <alignment/>
      <protection/>
    </xf>
    <xf numFmtId="176" fontId="12" fillId="0" borderId="9" xfId="21" applyNumberFormat="1" applyFont="1" applyBorder="1">
      <alignment/>
      <protection/>
    </xf>
    <xf numFmtId="176" fontId="13" fillId="0" borderId="16" xfId="22" applyNumberFormat="1" applyFont="1" applyBorder="1" applyAlignment="1">
      <alignment horizontal="center"/>
      <protection/>
    </xf>
    <xf numFmtId="176" fontId="13" fillId="0" borderId="13" xfId="22" applyNumberFormat="1" applyFont="1" applyBorder="1" applyAlignment="1">
      <alignment horizontal="center"/>
      <protection/>
    </xf>
    <xf numFmtId="176" fontId="13" fillId="0" borderId="3" xfId="22" applyNumberFormat="1" applyFont="1" applyBorder="1" applyAlignment="1">
      <alignment horizontal="center"/>
      <protection/>
    </xf>
    <xf numFmtId="176" fontId="13" fillId="0" borderId="11" xfId="22" applyNumberFormat="1" applyFont="1" applyBorder="1" applyAlignment="1">
      <alignment horizontal="center"/>
      <protection/>
    </xf>
    <xf numFmtId="176" fontId="17" fillId="0" borderId="2" xfId="22" applyNumberFormat="1" applyFont="1" applyBorder="1" applyProtection="1">
      <alignment/>
      <protection/>
    </xf>
    <xf numFmtId="176" fontId="17" fillId="0" borderId="0" xfId="22" applyNumberFormat="1" applyFont="1" applyBorder="1" applyProtection="1">
      <alignment/>
      <protection/>
    </xf>
    <xf numFmtId="215" fontId="17" fillId="0" borderId="0" xfId="22" applyNumberFormat="1" applyFont="1" applyBorder="1" applyProtection="1">
      <alignment/>
      <protection/>
    </xf>
    <xf numFmtId="176" fontId="15" fillId="0" borderId="0" xfId="22" applyNumberFormat="1" applyFont="1">
      <alignment/>
      <protection/>
    </xf>
    <xf numFmtId="176" fontId="17" fillId="0" borderId="15" xfId="22" applyNumberFormat="1" applyFont="1" applyBorder="1" applyProtection="1">
      <alignment/>
      <protection/>
    </xf>
    <xf numFmtId="176" fontId="15" fillId="0" borderId="2" xfId="22" applyNumberFormat="1" applyFont="1" applyBorder="1">
      <alignment/>
      <protection/>
    </xf>
    <xf numFmtId="176" fontId="15" fillId="0" borderId="1" xfId="21" applyNumberFormat="1" applyFont="1" applyBorder="1">
      <alignment/>
      <protection/>
    </xf>
    <xf numFmtId="176" fontId="18" fillId="0" borderId="2" xfId="22" applyNumberFormat="1" applyFont="1" applyBorder="1">
      <alignment/>
      <protection/>
    </xf>
    <xf numFmtId="176" fontId="18" fillId="0" borderId="0" xfId="22" applyNumberFormat="1" applyFont="1" applyBorder="1">
      <alignment/>
      <protection/>
    </xf>
    <xf numFmtId="176" fontId="18" fillId="0" borderId="15" xfId="22" applyNumberFormat="1" applyFont="1" applyBorder="1">
      <alignment/>
      <protection/>
    </xf>
    <xf numFmtId="176" fontId="13" fillId="0" borderId="2" xfId="22" applyNumberFormat="1" applyFont="1" applyBorder="1">
      <alignment/>
      <protection/>
    </xf>
    <xf numFmtId="176" fontId="12" fillId="0" borderId="1" xfId="22" applyNumberFormat="1" applyFont="1" applyBorder="1" applyAlignment="1" applyProtection="1">
      <alignment horizontal="center"/>
      <protection/>
    </xf>
    <xf numFmtId="176" fontId="18" fillId="0" borderId="2" xfId="22" applyNumberFormat="1" applyFont="1" applyBorder="1" applyProtection="1">
      <alignment/>
      <protection/>
    </xf>
    <xf numFmtId="176" fontId="18" fillId="0" borderId="0" xfId="22" applyNumberFormat="1" applyFont="1" applyBorder="1" applyProtection="1">
      <alignment/>
      <protection/>
    </xf>
    <xf numFmtId="176" fontId="18" fillId="0" borderId="0" xfId="22" applyNumberFormat="1" applyFont="1" applyBorder="1" applyProtection="1">
      <alignment/>
      <protection locked="0"/>
    </xf>
    <xf numFmtId="176" fontId="18" fillId="0" borderId="15" xfId="22" applyNumberFormat="1" applyFont="1" applyBorder="1" applyProtection="1">
      <alignment/>
      <protection/>
    </xf>
    <xf numFmtId="176" fontId="13" fillId="0" borderId="1" xfId="22" applyNumberFormat="1" applyFont="1" applyBorder="1">
      <alignment/>
      <protection/>
    </xf>
    <xf numFmtId="176" fontId="12" fillId="0" borderId="0" xfId="22" applyNumberFormat="1" applyFont="1">
      <alignment/>
      <protection/>
    </xf>
    <xf numFmtId="176" fontId="12" fillId="0" borderId="15" xfId="22" applyNumberFormat="1" applyFont="1" applyBorder="1">
      <alignment/>
      <protection/>
    </xf>
    <xf numFmtId="176" fontId="17" fillId="0" borderId="2" xfId="22" applyNumberFormat="1" applyFont="1" applyBorder="1" applyAlignment="1" applyProtection="1">
      <alignment vertical="center"/>
      <protection/>
    </xf>
    <xf numFmtId="176" fontId="17" fillId="0" borderId="0" xfId="22" applyNumberFormat="1" applyFont="1" applyBorder="1" applyAlignment="1" applyProtection="1">
      <alignment vertical="center"/>
      <protection/>
    </xf>
    <xf numFmtId="215" fontId="17" fillId="0" borderId="0" xfId="22" applyNumberFormat="1" applyFont="1" applyBorder="1" applyProtection="1">
      <alignment/>
      <protection locked="0"/>
    </xf>
    <xf numFmtId="176" fontId="15" fillId="0" borderId="0" xfId="22" applyNumberFormat="1" applyFont="1" applyAlignment="1">
      <alignment vertical="center"/>
      <protection/>
    </xf>
    <xf numFmtId="176" fontId="17" fillId="0" borderId="15" xfId="22" applyNumberFormat="1" applyFont="1" applyBorder="1" applyAlignment="1" applyProtection="1">
      <alignment vertical="center"/>
      <protection/>
    </xf>
    <xf numFmtId="37" fontId="16" fillId="0" borderId="1" xfId="21" applyFont="1" applyBorder="1" applyAlignment="1">
      <alignment horizontal="right"/>
      <protection/>
    </xf>
    <xf numFmtId="176" fontId="15" fillId="0" borderId="1" xfId="21" applyNumberFormat="1" applyFont="1" applyBorder="1" applyAlignment="1" applyProtection="1">
      <alignment horizontal="distributed" vertical="center"/>
      <protection/>
    </xf>
    <xf numFmtId="176" fontId="15" fillId="0" borderId="1" xfId="21" applyNumberFormat="1" applyFont="1" applyBorder="1" applyAlignment="1">
      <alignment vertical="center"/>
      <protection/>
    </xf>
    <xf numFmtId="176" fontId="12" fillId="0" borderId="1" xfId="21" applyNumberFormat="1" applyFont="1" applyBorder="1" applyAlignment="1" applyProtection="1">
      <alignment horizontal="right"/>
      <protection/>
    </xf>
    <xf numFmtId="176" fontId="18" fillId="0" borderId="2" xfId="22" applyNumberFormat="1" applyFont="1" applyBorder="1" applyAlignment="1" applyProtection="1">
      <alignment vertical="center"/>
      <protection/>
    </xf>
    <xf numFmtId="176" fontId="18" fillId="0" borderId="0" xfId="22" applyNumberFormat="1" applyFont="1" applyBorder="1" applyAlignment="1" applyProtection="1">
      <alignment vertical="center"/>
      <protection/>
    </xf>
    <xf numFmtId="215" fontId="18" fillId="0" borderId="0" xfId="22" applyNumberFormat="1" applyFont="1" applyBorder="1" applyProtection="1">
      <alignment/>
      <protection locked="0"/>
    </xf>
    <xf numFmtId="176" fontId="18" fillId="0" borderId="15" xfId="22" applyNumberFormat="1" applyFont="1" applyBorder="1" applyAlignment="1" applyProtection="1">
      <alignment vertical="center"/>
      <protection/>
    </xf>
    <xf numFmtId="176" fontId="15" fillId="0" borderId="1" xfId="21" applyNumberFormat="1" applyFont="1" applyBorder="1" applyAlignment="1" applyProtection="1">
      <alignment vertic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176" fontId="15" fillId="0" borderId="1" xfId="21" applyNumberFormat="1" applyFont="1" applyBorder="1" applyAlignment="1" applyProtection="1">
      <alignment horizontal="right" vertical="center"/>
      <protection/>
    </xf>
    <xf numFmtId="176" fontId="15" fillId="0" borderId="1" xfId="21" applyNumberFormat="1" applyFont="1" applyBorder="1" applyAlignment="1" applyProtection="1">
      <alignment horizontal="left" vertical="center"/>
      <protection/>
    </xf>
    <xf numFmtId="176" fontId="15" fillId="0" borderId="0" xfId="21" applyNumberFormat="1" applyFont="1" applyBorder="1" applyAlignment="1">
      <alignment horizontal="right" vertical="center"/>
      <protection/>
    </xf>
    <xf numFmtId="176" fontId="15" fillId="0" borderId="1" xfId="21" applyNumberFormat="1" applyFont="1" applyBorder="1" applyAlignment="1">
      <alignment horizontal="right" vertical="center"/>
      <protection/>
    </xf>
    <xf numFmtId="176" fontId="15" fillId="0" borderId="0" xfId="22" applyNumberFormat="1" applyFont="1" applyBorder="1" applyAlignment="1">
      <alignment vertical="center"/>
      <protection/>
    </xf>
    <xf numFmtId="37" fontId="15" fillId="0" borderId="1" xfId="21" applyFont="1" applyBorder="1" applyAlignment="1">
      <alignment horizontal="right" vertical="center"/>
      <protection/>
    </xf>
    <xf numFmtId="176" fontId="13" fillId="0" borderId="11" xfId="22" applyNumberFormat="1" applyFont="1" applyBorder="1">
      <alignment/>
      <protection/>
    </xf>
    <xf numFmtId="215" fontId="13" fillId="0" borderId="3" xfId="22" applyNumberFormat="1" applyFont="1" applyBorder="1">
      <alignment/>
      <protection/>
    </xf>
    <xf numFmtId="176" fontId="13" fillId="0" borderId="16" xfId="22" applyNumberFormat="1" applyFont="1" applyBorder="1">
      <alignment/>
      <protection/>
    </xf>
    <xf numFmtId="215" fontId="13" fillId="0" borderId="0" xfId="22" applyNumberFormat="1" applyFont="1">
      <alignment/>
      <protection/>
    </xf>
    <xf numFmtId="176" fontId="12" fillId="0" borderId="3" xfId="22" applyNumberFormat="1" applyFont="1" applyBorder="1" applyProtection="1">
      <alignment/>
      <protection locked="0"/>
    </xf>
    <xf numFmtId="176" fontId="12" fillId="0" borderId="0" xfId="22" applyNumberFormat="1" applyFont="1" applyBorder="1" applyProtection="1">
      <alignment/>
      <protection locked="0"/>
    </xf>
    <xf numFmtId="215" fontId="12" fillId="0" borderId="0" xfId="22" applyNumberFormat="1" applyFont="1" applyBorder="1" applyProtection="1">
      <alignment/>
      <protection locked="0"/>
    </xf>
    <xf numFmtId="176" fontId="13" fillId="0" borderId="0" xfId="22" applyNumberFormat="1" applyFont="1" applyBorder="1" applyProtection="1">
      <alignment/>
      <protection locked="0"/>
    </xf>
    <xf numFmtId="176" fontId="12" fillId="0" borderId="1" xfId="22" applyNumberFormat="1" applyFont="1" applyBorder="1" applyAlignment="1" applyProtection="1">
      <alignment horizontal="left"/>
      <protection locked="0"/>
    </xf>
    <xf numFmtId="176" fontId="18" fillId="0" borderId="2" xfId="22" applyNumberFormat="1" applyFont="1" applyBorder="1" applyProtection="1">
      <alignment/>
      <protection locked="0"/>
    </xf>
    <xf numFmtId="176" fontId="18" fillId="0" borderId="12" xfId="22" applyNumberFormat="1" applyFont="1" applyBorder="1" applyProtection="1">
      <alignment/>
      <protection locked="0"/>
    </xf>
    <xf numFmtId="176" fontId="15" fillId="0" borderId="0" xfId="22" applyNumberFormat="1" applyFont="1" applyBorder="1" applyProtection="1">
      <alignment/>
      <protection locked="0"/>
    </xf>
    <xf numFmtId="176" fontId="15" fillId="0" borderId="1" xfId="22" applyNumberFormat="1" applyFont="1" applyBorder="1" applyAlignment="1" applyProtection="1">
      <alignment horizontal="left"/>
      <protection locked="0"/>
    </xf>
    <xf numFmtId="215" fontId="18" fillId="0" borderId="0" xfId="22" applyNumberFormat="1" applyFont="1" applyBorder="1" applyAlignment="1" applyProtection="1">
      <alignment horizontal="right"/>
      <protection locked="0"/>
    </xf>
    <xf numFmtId="176" fontId="13" fillId="0" borderId="0" xfId="22" applyNumberFormat="1" applyFont="1" applyProtection="1">
      <alignment/>
      <protection locked="0"/>
    </xf>
    <xf numFmtId="215" fontId="13" fillId="0" borderId="0" xfId="22" applyNumberFormat="1" applyFont="1" applyProtection="1">
      <alignment/>
      <protection locked="0"/>
    </xf>
    <xf numFmtId="176" fontId="12" fillId="0" borderId="12" xfId="22" applyNumberFormat="1" applyFont="1" applyBorder="1" applyAlignment="1">
      <alignment horizontal="center"/>
      <protection/>
    </xf>
    <xf numFmtId="176" fontId="12" fillId="0" borderId="12" xfId="22" applyNumberFormat="1" applyFont="1" applyBorder="1" applyAlignment="1" applyProtection="1">
      <alignment horizontal="center"/>
      <protection/>
    </xf>
    <xf numFmtId="176" fontId="12" fillId="0" borderId="16" xfId="22" applyNumberFormat="1" applyFont="1" applyBorder="1" applyAlignment="1">
      <alignment horizontal="center"/>
      <protection/>
    </xf>
    <xf numFmtId="178" fontId="12" fillId="0" borderId="0" xfId="24" applyNumberFormat="1" applyFont="1" applyAlignment="1" applyProtection="1">
      <alignment horizontal="center" vertical="center"/>
      <protection/>
    </xf>
    <xf numFmtId="178" fontId="13" fillId="0" borderId="0" xfId="24" applyNumberFormat="1" applyFont="1" applyAlignment="1">
      <alignment vertical="center"/>
      <protection/>
    </xf>
    <xf numFmtId="178" fontId="12" fillId="0" borderId="0" xfId="24" applyNumberFormat="1" applyFont="1" applyBorder="1" applyAlignment="1" quotePrefix="1">
      <alignment horizontal="lef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2" fillId="0" borderId="0" xfId="24" applyNumberFormat="1" applyFont="1" applyAlignment="1">
      <alignment vertical="center"/>
      <protection/>
    </xf>
    <xf numFmtId="178" fontId="12" fillId="0" borderId="0" xfId="24" applyNumberFormat="1" applyFont="1" applyBorder="1" applyAlignment="1" applyProtection="1">
      <alignment horizontal="lef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178" fontId="12" fillId="0" borderId="6" xfId="24" applyNumberFormat="1" applyFont="1" applyBorder="1" applyAlignment="1" applyProtection="1">
      <alignment horizontal="center" vertical="center"/>
      <protection/>
    </xf>
    <xf numFmtId="178" fontId="12" fillId="0" borderId="5" xfId="24" applyNumberFormat="1" applyFont="1" applyBorder="1" applyAlignment="1" applyProtection="1">
      <alignment horizontal="center" vertical="center"/>
      <protection/>
    </xf>
    <xf numFmtId="178" fontId="12" fillId="0" borderId="14" xfId="24" applyNumberFormat="1" applyFont="1" applyBorder="1" applyAlignment="1" applyProtection="1">
      <alignment horizontal="center" vertical="center"/>
      <protection/>
    </xf>
    <xf numFmtId="178" fontId="18" fillId="0" borderId="14" xfId="24" applyNumberFormat="1" applyFont="1" applyBorder="1" applyAlignment="1" applyProtection="1">
      <alignment horizontal="center" vertical="center"/>
      <protection/>
    </xf>
    <xf numFmtId="178" fontId="18" fillId="0" borderId="6" xfId="24" applyNumberFormat="1" applyFont="1" applyBorder="1" applyAlignment="1" applyProtection="1">
      <alignment horizontal="center" vertical="center"/>
      <protection/>
    </xf>
    <xf numFmtId="178" fontId="12" fillId="0" borderId="2" xfId="24" applyNumberFormat="1" applyFont="1" applyBorder="1" applyAlignment="1">
      <alignment vertical="center"/>
      <protection/>
    </xf>
    <xf numFmtId="178" fontId="15" fillId="0" borderId="2" xfId="24" applyNumberFormat="1" applyFont="1" applyBorder="1" applyAlignment="1" applyProtection="1">
      <alignment vertical="center"/>
      <protection/>
    </xf>
    <xf numFmtId="178" fontId="15" fillId="0" borderId="0" xfId="24" applyNumberFormat="1" applyFont="1" applyBorder="1" applyAlignment="1" applyProtection="1">
      <alignment vertical="center"/>
      <protection/>
    </xf>
    <xf numFmtId="178" fontId="15" fillId="0" borderId="0" xfId="24" applyNumberFormat="1" applyFont="1" applyAlignment="1">
      <alignment vertical="center"/>
      <protection/>
    </xf>
    <xf numFmtId="178" fontId="12" fillId="0" borderId="0" xfId="24" applyNumberFormat="1" applyFont="1" applyBorder="1" applyAlignment="1" applyProtection="1">
      <alignment horizontal="center" vertical="center"/>
      <protection/>
    </xf>
    <xf numFmtId="178" fontId="12" fillId="0" borderId="2" xfId="24" applyNumberFormat="1" applyFont="1" applyBorder="1" applyAlignment="1" applyProtection="1">
      <alignment vertical="center"/>
      <protection/>
    </xf>
    <xf numFmtId="178" fontId="12" fillId="0" borderId="0" xfId="24" applyNumberFormat="1" applyFont="1" applyBorder="1" applyAlignment="1" applyProtection="1">
      <alignment vertical="center"/>
      <protection/>
    </xf>
    <xf numFmtId="178" fontId="12" fillId="0" borderId="0" xfId="24" applyNumberFormat="1" applyFont="1" applyBorder="1" applyAlignment="1" applyProtection="1">
      <alignment horizontal="right" vertical="center"/>
      <protection/>
    </xf>
    <xf numFmtId="178" fontId="12" fillId="0" borderId="0" xfId="23" applyNumberFormat="1" applyFont="1" applyBorder="1" applyAlignment="1" applyProtection="1">
      <alignment horizontal="right"/>
      <protection/>
    </xf>
    <xf numFmtId="178" fontId="12" fillId="0" borderId="3" xfId="24" applyNumberFormat="1" applyFont="1" applyBorder="1" applyAlignment="1">
      <alignment vertical="center"/>
      <protection/>
    </xf>
    <xf numFmtId="178" fontId="12" fillId="0" borderId="13" xfId="24" applyNumberFormat="1" applyFont="1" applyBorder="1" applyAlignment="1">
      <alignment vertical="center"/>
      <protection/>
    </xf>
    <xf numFmtId="178" fontId="12" fillId="0" borderId="0" xfId="23" applyNumberFormat="1" applyFont="1" applyAlignment="1">
      <alignment horizontal="center"/>
      <protection/>
    </xf>
    <xf numFmtId="178" fontId="12" fillId="0" borderId="0" xfId="23" applyNumberFormat="1" applyFont="1" applyAlignment="1">
      <alignment horizontal="center"/>
      <protection/>
    </xf>
    <xf numFmtId="178" fontId="12" fillId="0" borderId="0" xfId="23" applyNumberFormat="1" applyFont="1" applyBorder="1" applyAlignment="1" applyProtection="1">
      <alignment horizontal="left"/>
      <protection/>
    </xf>
    <xf numFmtId="178" fontId="12" fillId="0" borderId="0" xfId="23" applyNumberFormat="1" applyFont="1" applyBorder="1">
      <alignment/>
      <protection/>
    </xf>
    <xf numFmtId="176" fontId="12" fillId="0" borderId="0" xfId="21" applyNumberFormat="1" applyFont="1" applyBorder="1" applyAlignment="1">
      <alignment horizontal="left"/>
      <protection/>
    </xf>
    <xf numFmtId="178" fontId="12" fillId="0" borderId="0" xfId="0" applyNumberFormat="1" applyFont="1" applyBorder="1" applyAlignment="1">
      <alignment horizontal="right" vertical="center"/>
    </xf>
    <xf numFmtId="178" fontId="12" fillId="0" borderId="8" xfId="23" applyNumberFormat="1" applyFont="1" applyBorder="1">
      <alignment/>
      <protection/>
    </xf>
    <xf numFmtId="178" fontId="12" fillId="0" borderId="9" xfId="23" applyNumberFormat="1" applyFont="1" applyBorder="1" applyAlignment="1">
      <alignment horizontal="centerContinuous"/>
      <protection/>
    </xf>
    <xf numFmtId="178" fontId="12" fillId="0" borderId="8" xfId="23" applyNumberFormat="1" applyFont="1" applyBorder="1" applyAlignment="1">
      <alignment horizontal="centerContinuous"/>
      <protection/>
    </xf>
    <xf numFmtId="178" fontId="12" fillId="0" borderId="8" xfId="23" applyNumberFormat="1" applyFont="1" applyBorder="1" applyAlignment="1" applyProtection="1">
      <alignment horizontal="centerContinuous"/>
      <protection/>
    </xf>
    <xf numFmtId="178" fontId="12" fillId="0" borderId="9" xfId="23" applyNumberFormat="1" applyFont="1" applyBorder="1">
      <alignment/>
      <protection/>
    </xf>
    <xf numFmtId="178" fontId="12" fillId="0" borderId="12" xfId="23" applyNumberFormat="1" applyFont="1" applyBorder="1">
      <alignment/>
      <protection/>
    </xf>
    <xf numFmtId="178" fontId="12" fillId="0" borderId="10" xfId="23" applyNumberFormat="1" applyFont="1" applyBorder="1">
      <alignment/>
      <protection/>
    </xf>
    <xf numFmtId="178" fontId="12" fillId="0" borderId="0" xfId="23" applyNumberFormat="1" applyFont="1" applyBorder="1" applyAlignment="1" applyProtection="1">
      <alignment horizontal="center"/>
      <protection/>
    </xf>
    <xf numFmtId="178" fontId="12" fillId="0" borderId="2" xfId="23" applyNumberFormat="1" applyFont="1" applyBorder="1" applyAlignment="1" applyProtection="1">
      <alignment horizontal="center"/>
      <protection/>
    </xf>
    <xf numFmtId="178" fontId="12" fillId="0" borderId="15" xfId="23" applyNumberFormat="1" applyFont="1" applyBorder="1" applyAlignment="1" applyProtection="1">
      <alignment horizontal="center"/>
      <protection/>
    </xf>
    <xf numFmtId="178" fontId="12" fillId="0" borderId="2" xfId="23" applyNumberFormat="1" applyFont="1" applyBorder="1" applyAlignment="1" applyProtection="1">
      <alignment horizontal="centerContinuous"/>
      <protection/>
    </xf>
    <xf numFmtId="178" fontId="12" fillId="0" borderId="1" xfId="23" applyNumberFormat="1" applyFont="1" applyBorder="1" applyAlignment="1">
      <alignment horizontal="centerContinuous"/>
      <protection/>
    </xf>
    <xf numFmtId="178" fontId="12" fillId="0" borderId="0" xfId="23" applyNumberFormat="1" applyFont="1" applyBorder="1" applyAlignment="1" applyProtection="1">
      <alignment horizontal="centerContinuous"/>
      <protection/>
    </xf>
    <xf numFmtId="178" fontId="12" fillId="0" borderId="0" xfId="23" applyNumberFormat="1" applyFont="1" applyBorder="1" applyAlignment="1">
      <alignment horizontal="centerContinuous"/>
      <protection/>
    </xf>
    <xf numFmtId="178" fontId="12" fillId="0" borderId="3" xfId="23" applyNumberFormat="1" applyFont="1" applyBorder="1">
      <alignment/>
      <protection/>
    </xf>
    <xf numFmtId="178" fontId="12" fillId="0" borderId="13" xfId="23" applyNumberFormat="1" applyFont="1" applyBorder="1">
      <alignment/>
      <protection/>
    </xf>
    <xf numFmtId="178" fontId="12" fillId="0" borderId="16" xfId="23" applyNumberFormat="1" applyFont="1" applyBorder="1">
      <alignment/>
      <protection/>
    </xf>
    <xf numFmtId="178" fontId="12" fillId="0" borderId="5" xfId="23" applyNumberFormat="1" applyFont="1" applyBorder="1" applyAlignment="1" applyProtection="1">
      <alignment horizontal="center"/>
      <protection/>
    </xf>
    <xf numFmtId="178" fontId="12" fillId="0" borderId="14" xfId="23" applyNumberFormat="1" applyFont="1" applyBorder="1" applyAlignment="1" applyProtection="1">
      <alignment horizontal="center"/>
      <protection/>
    </xf>
    <xf numFmtId="178" fontId="12" fillId="0" borderId="6" xfId="23" applyNumberFormat="1" applyFont="1" applyBorder="1" applyAlignment="1" applyProtection="1">
      <alignment horizontal="center"/>
      <protection/>
    </xf>
    <xf numFmtId="178" fontId="18" fillId="0" borderId="2" xfId="23" applyNumberFormat="1" applyFont="1" applyBorder="1">
      <alignment/>
      <protection/>
    </xf>
    <xf numFmtId="178" fontId="18" fillId="0" borderId="0" xfId="23" applyNumberFormat="1" applyFont="1" applyBorder="1">
      <alignment/>
      <protection/>
    </xf>
    <xf numFmtId="178" fontId="17" fillId="0" borderId="2" xfId="23" applyNumberFormat="1" applyFont="1" applyBorder="1" applyProtection="1">
      <alignment/>
      <protection/>
    </xf>
    <xf numFmtId="178" fontId="17" fillId="0" borderId="0" xfId="23" applyNumberFormat="1" applyFont="1" applyBorder="1" applyProtection="1">
      <alignment/>
      <protection/>
    </xf>
    <xf numFmtId="178" fontId="12" fillId="0" borderId="0" xfId="23" applyNumberFormat="1" applyFont="1" applyBorder="1" applyAlignment="1" applyProtection="1" quotePrefix="1">
      <alignment horizontal="center"/>
      <protection/>
    </xf>
    <xf numFmtId="178" fontId="18" fillId="0" borderId="2" xfId="23" applyNumberFormat="1" applyFont="1" applyBorder="1" applyProtection="1">
      <alignment/>
      <protection/>
    </xf>
    <xf numFmtId="178" fontId="18" fillId="0" borderId="0" xfId="23" applyNumberFormat="1" applyFont="1" applyBorder="1" applyProtection="1">
      <alignment/>
      <protection/>
    </xf>
    <xf numFmtId="178" fontId="13" fillId="0" borderId="0" xfId="23" applyNumberFormat="1" applyFont="1">
      <alignment/>
      <protection/>
    </xf>
    <xf numFmtId="178" fontId="12" fillId="0" borderId="0" xfId="24" applyNumberFormat="1" applyFont="1" applyBorder="1" applyAlignment="1" applyProtection="1">
      <alignment vertical="center"/>
      <protection locked="0"/>
    </xf>
    <xf numFmtId="178" fontId="12" fillId="0" borderId="3" xfId="24" applyNumberFormat="1" applyFont="1" applyBorder="1" applyAlignment="1" applyProtection="1">
      <alignment vertical="center"/>
      <protection locked="0"/>
    </xf>
    <xf numFmtId="178" fontId="18" fillId="0" borderId="0" xfId="23" applyNumberFormat="1" applyFont="1" applyBorder="1" applyProtection="1">
      <alignment/>
      <protection locked="0"/>
    </xf>
    <xf numFmtId="178" fontId="18" fillId="0" borderId="2" xfId="23" applyNumberFormat="1" applyFont="1" applyBorder="1" applyProtection="1">
      <alignment/>
      <protection locked="0"/>
    </xf>
    <xf numFmtId="178" fontId="18" fillId="0" borderId="2" xfId="23" applyNumberFormat="1" applyFont="1" applyBorder="1" applyAlignment="1" applyProtection="1">
      <alignment horizontal="right"/>
      <protection locked="0"/>
    </xf>
    <xf numFmtId="178" fontId="18" fillId="0" borderId="0" xfId="23" applyNumberFormat="1" applyFont="1" applyBorder="1" applyAlignment="1" applyProtection="1">
      <alignment horizontal="right"/>
      <protection locked="0"/>
    </xf>
    <xf numFmtId="176" fontId="13" fillId="0" borderId="8" xfId="22" applyNumberFormat="1" applyFont="1" applyBorder="1">
      <alignment/>
      <protection/>
    </xf>
    <xf numFmtId="176" fontId="12" fillId="0" borderId="12" xfId="22" applyNumberFormat="1" applyFont="1" applyBorder="1" applyAlignment="1" applyProtection="1">
      <alignment horizontal="center" vertical="center" wrapText="1"/>
      <protection/>
    </xf>
    <xf numFmtId="176" fontId="12" fillId="0" borderId="15" xfId="22" applyNumberFormat="1" applyFont="1" applyBorder="1" applyAlignment="1" applyProtection="1">
      <alignment horizontal="center" vertical="center"/>
      <protection/>
    </xf>
    <xf numFmtId="176" fontId="12" fillId="0" borderId="12" xfId="22" applyNumberFormat="1" applyFont="1" applyBorder="1">
      <alignment/>
      <protection/>
    </xf>
    <xf numFmtId="176" fontId="12" fillId="0" borderId="16" xfId="22" applyNumberFormat="1" applyFont="1" applyBorder="1" applyAlignment="1" applyProtection="1">
      <alignment horizontal="center" vertical="center"/>
      <protection/>
    </xf>
    <xf numFmtId="176" fontId="17" fillId="0" borderId="2" xfId="22" applyNumberFormat="1" applyFont="1" applyBorder="1" applyAlignment="1" applyProtection="1">
      <alignment horizontal="right"/>
      <protection/>
    </xf>
    <xf numFmtId="176" fontId="17" fillId="0" borderId="0" xfId="22" applyNumberFormat="1" applyFont="1" applyBorder="1" applyAlignment="1" applyProtection="1">
      <alignment horizontal="right"/>
      <protection/>
    </xf>
    <xf numFmtId="176" fontId="18" fillId="0" borderId="2" xfId="22" applyNumberFormat="1" applyFont="1" applyBorder="1" applyAlignment="1">
      <alignment horizontal="right"/>
      <protection/>
    </xf>
    <xf numFmtId="176" fontId="18" fillId="0" borderId="0" xfId="22" applyNumberFormat="1" applyFont="1" applyBorder="1" applyAlignment="1">
      <alignment horizontal="right"/>
      <protection/>
    </xf>
    <xf numFmtId="176" fontId="18" fillId="0" borderId="2" xfId="22" applyNumberFormat="1" applyFont="1" applyBorder="1" applyAlignment="1" applyProtection="1">
      <alignment horizontal="right"/>
      <protection/>
    </xf>
    <xf numFmtId="176" fontId="18" fillId="0" borderId="0" xfId="22" applyNumberFormat="1" applyFont="1" applyBorder="1" applyAlignment="1" applyProtection="1">
      <alignment horizontal="right"/>
      <protection/>
    </xf>
    <xf numFmtId="176" fontId="18" fillId="0" borderId="0" xfId="22" applyNumberFormat="1" applyFont="1" applyBorder="1" applyAlignment="1" applyProtection="1">
      <alignment horizontal="right"/>
      <protection locked="0"/>
    </xf>
    <xf numFmtId="176" fontId="12" fillId="0" borderId="0" xfId="22" applyNumberFormat="1" applyFont="1" applyAlignment="1">
      <alignment horizontal="right"/>
      <protection/>
    </xf>
    <xf numFmtId="176" fontId="17" fillId="0" borderId="0" xfId="22" applyNumberFormat="1" applyFont="1" applyBorder="1" applyAlignment="1" applyProtection="1">
      <alignment horizontal="right"/>
      <protection locked="0"/>
    </xf>
    <xf numFmtId="176" fontId="18" fillId="0" borderId="2" xfId="22" applyNumberFormat="1" applyFont="1" applyBorder="1" applyAlignment="1" applyProtection="1">
      <alignment horizontal="right"/>
      <protection locked="0"/>
    </xf>
    <xf numFmtId="176" fontId="12" fillId="0" borderId="0" xfId="22" applyNumberFormat="1" applyFont="1" applyBorder="1" applyAlignment="1" applyProtection="1">
      <alignment horizontal="center"/>
      <protection/>
    </xf>
    <xf numFmtId="176" fontId="13" fillId="0" borderId="0" xfId="22" applyNumberFormat="1" applyFont="1" applyFill="1" applyBorder="1">
      <alignment/>
      <protection/>
    </xf>
    <xf numFmtId="176" fontId="12" fillId="0" borderId="0" xfId="21" applyNumberFormat="1" applyFont="1" applyBorder="1" applyAlignment="1">
      <alignment horizontal="right"/>
      <protection/>
    </xf>
    <xf numFmtId="176" fontId="15" fillId="0" borderId="0" xfId="21" applyNumberFormat="1" applyFont="1" applyBorder="1" applyAlignment="1">
      <alignment horizontal="left"/>
      <protection/>
    </xf>
    <xf numFmtId="176" fontId="12" fillId="0" borderId="11" xfId="22" applyNumberFormat="1" applyFont="1" applyBorder="1">
      <alignment/>
      <protection/>
    </xf>
    <xf numFmtId="176" fontId="12" fillId="0" borderId="0" xfId="22" applyNumberFormat="1" applyFont="1" applyProtection="1">
      <alignment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34表 H14" xfId="23"/>
    <cellStyle name="標準_第35表 H1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81"/>
  <sheetViews>
    <sheetView showGridLines="0" workbookViewId="0" topLeftCell="A49">
      <selection activeCell="U67" sqref="A67:IV71"/>
    </sheetView>
  </sheetViews>
  <sheetFormatPr defaultColWidth="7.75" defaultRowHeight="13.5" customHeight="1"/>
  <cols>
    <col min="1" max="1" width="1.75" style="14" customWidth="1"/>
    <col min="2" max="2" width="8.75" style="14" customWidth="1"/>
    <col min="3" max="4" width="8.58203125" style="14" customWidth="1"/>
    <col min="5" max="20" width="6.58203125" style="14" customWidth="1"/>
    <col min="21" max="27" width="8.58203125" style="14" customWidth="1"/>
    <col min="28" max="28" width="8.75" style="13" customWidth="1"/>
    <col min="29" max="29" width="3" style="13" customWidth="1"/>
    <col min="30" max="30" width="7.75" style="13" customWidth="1"/>
    <col min="31" max="16384" width="7.75" style="14" customWidth="1"/>
  </cols>
  <sheetData>
    <row r="1" spans="1:28" ht="1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03" t="s">
        <v>158</v>
      </c>
    </row>
    <row r="2" spans="1:28" ht="16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03"/>
    </row>
    <row r="3" spans="1:29" ht="16.5" customHeight="1">
      <c r="A3" s="16" t="s">
        <v>1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M3" s="19"/>
      <c r="N3" s="19"/>
      <c r="O3" s="19"/>
      <c r="P3" s="19"/>
      <c r="Q3" s="20" t="s">
        <v>166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6"/>
      <c r="AC3" s="21" t="s">
        <v>2</v>
      </c>
    </row>
    <row r="4" spans="1:29" ht="16.5" customHeight="1">
      <c r="A4" s="13"/>
      <c r="B4" s="22" t="s">
        <v>167</v>
      </c>
      <c r="C4" s="23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26" t="s">
        <v>4</v>
      </c>
      <c r="V4" s="27"/>
      <c r="W4" s="27"/>
      <c r="X4" s="27"/>
      <c r="Y4" s="27"/>
      <c r="Z4" s="27"/>
      <c r="AA4" s="28"/>
      <c r="AB4" s="29" t="s">
        <v>159</v>
      </c>
      <c r="AC4" s="30"/>
    </row>
    <row r="5" spans="1:28" ht="16.5" customHeight="1">
      <c r="A5" s="13"/>
      <c r="B5" s="22"/>
      <c r="C5" s="31" t="s">
        <v>5</v>
      </c>
      <c r="D5" s="32"/>
      <c r="E5" s="33"/>
      <c r="F5" s="31" t="s">
        <v>6</v>
      </c>
      <c r="G5" s="32"/>
      <c r="H5" s="33"/>
      <c r="I5" s="34" t="s">
        <v>7</v>
      </c>
      <c r="J5" s="35"/>
      <c r="K5" s="36"/>
      <c r="L5" s="26" t="s">
        <v>8</v>
      </c>
      <c r="M5" s="27"/>
      <c r="N5" s="27"/>
      <c r="O5" s="27"/>
      <c r="P5" s="27"/>
      <c r="Q5" s="37"/>
      <c r="R5" s="37"/>
      <c r="S5" s="37"/>
      <c r="T5" s="38"/>
      <c r="U5" s="39" t="s">
        <v>5</v>
      </c>
      <c r="V5" s="39" t="s">
        <v>9</v>
      </c>
      <c r="W5" s="40" t="s">
        <v>10</v>
      </c>
      <c r="X5" s="26" t="s">
        <v>11</v>
      </c>
      <c r="Y5" s="27"/>
      <c r="Z5" s="27"/>
      <c r="AA5" s="28"/>
      <c r="AB5" s="22"/>
    </row>
    <row r="6" spans="1:28" ht="16.5" customHeight="1">
      <c r="A6" s="13"/>
      <c r="B6" s="22" t="s">
        <v>160</v>
      </c>
      <c r="C6" s="41"/>
      <c r="D6" s="42"/>
      <c r="E6" s="43"/>
      <c r="F6" s="41"/>
      <c r="G6" s="42"/>
      <c r="H6" s="43"/>
      <c r="I6" s="44"/>
      <c r="J6" s="45"/>
      <c r="K6" s="46"/>
      <c r="L6" s="47" t="s">
        <v>5</v>
      </c>
      <c r="M6" s="48"/>
      <c r="N6" s="49"/>
      <c r="O6" s="50" t="s">
        <v>12</v>
      </c>
      <c r="P6" s="50"/>
      <c r="Q6" s="50" t="s">
        <v>13</v>
      </c>
      <c r="R6" s="50"/>
      <c r="S6" s="50" t="s">
        <v>14</v>
      </c>
      <c r="T6" s="50"/>
      <c r="U6" s="51"/>
      <c r="V6" s="51"/>
      <c r="W6" s="52"/>
      <c r="X6" s="39" t="s">
        <v>5</v>
      </c>
      <c r="Y6" s="40" t="s">
        <v>15</v>
      </c>
      <c r="Z6" s="40" t="s">
        <v>16</v>
      </c>
      <c r="AA6" s="39" t="s">
        <v>14</v>
      </c>
      <c r="AB6" s="22" t="s">
        <v>161</v>
      </c>
    </row>
    <row r="7" spans="1:29" ht="16.5" customHeight="1">
      <c r="A7" s="17"/>
      <c r="B7" s="53" t="s">
        <v>162</v>
      </c>
      <c r="C7" s="54" t="s">
        <v>17</v>
      </c>
      <c r="D7" s="54" t="s">
        <v>18</v>
      </c>
      <c r="E7" s="54" t="s">
        <v>19</v>
      </c>
      <c r="F7" s="54" t="s">
        <v>5</v>
      </c>
      <c r="G7" s="54" t="s">
        <v>18</v>
      </c>
      <c r="H7" s="54" t="s">
        <v>19</v>
      </c>
      <c r="I7" s="54" t="s">
        <v>5</v>
      </c>
      <c r="J7" s="54" t="s">
        <v>18</v>
      </c>
      <c r="K7" s="54" t="s">
        <v>19</v>
      </c>
      <c r="L7" s="54" t="s">
        <v>5</v>
      </c>
      <c r="M7" s="55" t="s">
        <v>18</v>
      </c>
      <c r="N7" s="55" t="s">
        <v>19</v>
      </c>
      <c r="O7" s="55" t="s">
        <v>18</v>
      </c>
      <c r="P7" s="55" t="s">
        <v>19</v>
      </c>
      <c r="Q7" s="55" t="s">
        <v>18</v>
      </c>
      <c r="R7" s="55" t="s">
        <v>19</v>
      </c>
      <c r="S7" s="55" t="s">
        <v>18</v>
      </c>
      <c r="T7" s="55" t="s">
        <v>19</v>
      </c>
      <c r="U7" s="56"/>
      <c r="V7" s="56"/>
      <c r="W7" s="57"/>
      <c r="X7" s="56"/>
      <c r="Y7" s="57"/>
      <c r="Z7" s="57"/>
      <c r="AA7" s="56"/>
      <c r="AB7" s="58"/>
      <c r="AC7" s="58"/>
    </row>
    <row r="8" spans="2:28" ht="16.5" customHeight="1">
      <c r="B8" s="59"/>
      <c r="C8" s="60"/>
      <c r="D8" s="104"/>
      <c r="E8" s="104"/>
      <c r="F8" s="59"/>
      <c r="G8" s="59"/>
      <c r="H8" s="59"/>
      <c r="I8" s="59"/>
      <c r="J8" s="104"/>
      <c r="K8" s="104"/>
      <c r="L8" s="59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60"/>
    </row>
    <row r="9" spans="2:28" ht="16.5" customHeight="1">
      <c r="B9" s="105" t="s">
        <v>163</v>
      </c>
      <c r="C9" s="67">
        <v>318</v>
      </c>
      <c r="D9" s="68">
        <v>318</v>
      </c>
      <c r="E9" s="68">
        <v>0</v>
      </c>
      <c r="F9" s="68">
        <v>1</v>
      </c>
      <c r="G9" s="68">
        <v>1</v>
      </c>
      <c r="H9" s="68">
        <v>0</v>
      </c>
      <c r="I9" s="68">
        <v>120</v>
      </c>
      <c r="J9" s="68">
        <v>120</v>
      </c>
      <c r="K9" s="68">
        <v>0</v>
      </c>
      <c r="L9" s="68">
        <v>197</v>
      </c>
      <c r="M9" s="68">
        <v>197</v>
      </c>
      <c r="N9" s="68">
        <v>0</v>
      </c>
      <c r="O9" s="68">
        <v>159</v>
      </c>
      <c r="P9" s="68">
        <v>0</v>
      </c>
      <c r="Q9" s="68">
        <v>18</v>
      </c>
      <c r="R9" s="68">
        <v>0</v>
      </c>
      <c r="S9" s="68">
        <v>20</v>
      </c>
      <c r="T9" s="68">
        <v>0</v>
      </c>
      <c r="U9" s="68">
        <v>1518</v>
      </c>
      <c r="V9" s="68">
        <v>5</v>
      </c>
      <c r="W9" s="68">
        <v>336</v>
      </c>
      <c r="X9" s="68">
        <v>1177</v>
      </c>
      <c r="Y9" s="68">
        <v>1042</v>
      </c>
      <c r="Z9" s="68">
        <v>56</v>
      </c>
      <c r="AA9" s="68">
        <v>79</v>
      </c>
      <c r="AB9" s="106" t="s">
        <v>163</v>
      </c>
    </row>
    <row r="10" spans="2:30" s="61" customFormat="1" ht="16.5" customHeight="1">
      <c r="B10" s="62" t="s">
        <v>198</v>
      </c>
      <c r="C10" s="63">
        <f>C13+C32+C35+C40+C42+C45+C49+C54+C57+C60+C62</f>
        <v>314</v>
      </c>
      <c r="D10" s="64">
        <f>D13+D32+D35+D40+D42+D45+D49+D54+D57+D60+D62</f>
        <v>314</v>
      </c>
      <c r="E10" s="64">
        <f aca="true" t="shared" si="0" ref="E10:AA10">E13+E32+E35+E40+E42+E45+E49+E54+E57+E60+E62</f>
        <v>0</v>
      </c>
      <c r="F10" s="64">
        <f t="shared" si="0"/>
        <v>1</v>
      </c>
      <c r="G10" s="64">
        <f t="shared" si="0"/>
        <v>1</v>
      </c>
      <c r="H10" s="64">
        <f t="shared" si="0"/>
        <v>0</v>
      </c>
      <c r="I10" s="64">
        <f t="shared" si="0"/>
        <v>118</v>
      </c>
      <c r="J10" s="64">
        <f t="shared" si="0"/>
        <v>118</v>
      </c>
      <c r="K10" s="64">
        <f t="shared" si="0"/>
        <v>0</v>
      </c>
      <c r="L10" s="64">
        <f t="shared" si="0"/>
        <v>195</v>
      </c>
      <c r="M10" s="64">
        <f t="shared" si="0"/>
        <v>195</v>
      </c>
      <c r="N10" s="64">
        <f t="shared" si="0"/>
        <v>0</v>
      </c>
      <c r="O10" s="64">
        <f t="shared" si="0"/>
        <v>159</v>
      </c>
      <c r="P10" s="64">
        <f t="shared" si="0"/>
        <v>0</v>
      </c>
      <c r="Q10" s="64">
        <f t="shared" si="0"/>
        <v>17</v>
      </c>
      <c r="R10" s="64">
        <f t="shared" si="0"/>
        <v>0</v>
      </c>
      <c r="S10" s="64">
        <f t="shared" si="0"/>
        <v>19</v>
      </c>
      <c r="T10" s="64">
        <f t="shared" si="0"/>
        <v>0</v>
      </c>
      <c r="U10" s="64">
        <f t="shared" si="0"/>
        <v>1506</v>
      </c>
      <c r="V10" s="64">
        <f t="shared" si="0"/>
        <v>5</v>
      </c>
      <c r="W10" s="64">
        <f t="shared" si="0"/>
        <v>331</v>
      </c>
      <c r="X10" s="64">
        <f t="shared" si="0"/>
        <v>1170</v>
      </c>
      <c r="Y10" s="64">
        <f t="shared" si="0"/>
        <v>1043</v>
      </c>
      <c r="Z10" s="64">
        <f t="shared" si="0"/>
        <v>52</v>
      </c>
      <c r="AA10" s="64">
        <f t="shared" si="0"/>
        <v>75</v>
      </c>
      <c r="AB10" s="65" t="s">
        <v>198</v>
      </c>
      <c r="AC10" s="66"/>
      <c r="AD10" s="66"/>
    </row>
    <row r="11" spans="2:28" ht="16.5" customHeight="1">
      <c r="B11" s="13"/>
      <c r="C11" s="67">
        <f aca="true" t="shared" si="1" ref="C11:M11">IF(C10=SUM(C67:C69),"","no")</f>
      </c>
      <c r="D11" s="68">
        <f t="shared" si="1"/>
      </c>
      <c r="E11" s="68">
        <f t="shared" si="1"/>
      </c>
      <c r="F11" s="68">
        <f t="shared" si="1"/>
      </c>
      <c r="G11" s="68">
        <f t="shared" si="1"/>
      </c>
      <c r="H11" s="68">
        <f t="shared" si="1"/>
      </c>
      <c r="I11" s="68">
        <f t="shared" si="1"/>
      </c>
      <c r="J11" s="68">
        <f t="shared" si="1"/>
      </c>
      <c r="K11" s="68">
        <f t="shared" si="1"/>
      </c>
      <c r="L11" s="68">
        <f t="shared" si="1"/>
      </c>
      <c r="M11" s="68">
        <f t="shared" si="1"/>
      </c>
      <c r="N11" s="68"/>
      <c r="O11" s="68">
        <f aca="true" t="shared" si="2" ref="O11:AA11">IF(O10=SUM(O67:O69),"","no")</f>
      </c>
      <c r="P11" s="68">
        <f t="shared" si="2"/>
      </c>
      <c r="Q11" s="68">
        <f t="shared" si="2"/>
      </c>
      <c r="R11" s="68">
        <f t="shared" si="2"/>
      </c>
      <c r="S11" s="68">
        <f t="shared" si="2"/>
      </c>
      <c r="T11" s="68">
        <f t="shared" si="2"/>
      </c>
      <c r="U11" s="68">
        <f t="shared" si="2"/>
      </c>
      <c r="V11" s="68">
        <f t="shared" si="2"/>
      </c>
      <c r="W11" s="68">
        <f t="shared" si="2"/>
      </c>
      <c r="X11" s="68">
        <f t="shared" si="2"/>
      </c>
      <c r="Y11" s="68">
        <f t="shared" si="2"/>
      </c>
      <c r="Z11" s="68">
        <f t="shared" si="2"/>
      </c>
      <c r="AA11" s="68">
        <f t="shared" si="2"/>
      </c>
      <c r="AB11" s="69"/>
    </row>
    <row r="12" spans="2:28" ht="16.5" customHeigh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68"/>
      <c r="V12" s="68"/>
      <c r="W12" s="68"/>
      <c r="X12" s="68"/>
      <c r="Y12" s="68"/>
      <c r="Z12" s="68"/>
      <c r="AA12" s="68"/>
      <c r="AB12" s="69"/>
    </row>
    <row r="13" spans="1:30" s="61" customFormat="1" ht="16.5" customHeight="1">
      <c r="A13" s="72" t="s">
        <v>164</v>
      </c>
      <c r="B13" s="73"/>
      <c r="C13" s="63">
        <f>SUM(D13:E13)</f>
        <v>248</v>
      </c>
      <c r="D13" s="64">
        <f>SUM(D15:D31)</f>
        <v>248</v>
      </c>
      <c r="E13" s="64">
        <f>SUM(E15:E31)</f>
        <v>0</v>
      </c>
      <c r="F13" s="64">
        <f>SUM(F15:F31)</f>
        <v>1</v>
      </c>
      <c r="G13" s="64">
        <f>SUM(G15:G31)</f>
        <v>1</v>
      </c>
      <c r="H13" s="64">
        <f>SUM(H15:H31)</f>
        <v>0</v>
      </c>
      <c r="I13" s="64">
        <f>SUM(J13:K13)</f>
        <v>77</v>
      </c>
      <c r="J13" s="64">
        <f>SUM(J15:J31)</f>
        <v>77</v>
      </c>
      <c r="K13" s="64">
        <f>SUM(K15:K31)</f>
        <v>0</v>
      </c>
      <c r="L13" s="64">
        <f>SUM(M13:N13)</f>
        <v>170</v>
      </c>
      <c r="M13" s="64">
        <f aca="true" t="shared" si="3" ref="M13:W13">SUM(M15:M31)</f>
        <v>170</v>
      </c>
      <c r="N13" s="64">
        <f t="shared" si="3"/>
        <v>0</v>
      </c>
      <c r="O13" s="64">
        <f t="shared" si="3"/>
        <v>137</v>
      </c>
      <c r="P13" s="64">
        <f t="shared" si="3"/>
        <v>0</v>
      </c>
      <c r="Q13" s="64">
        <f t="shared" si="3"/>
        <v>16</v>
      </c>
      <c r="R13" s="64">
        <f t="shared" si="3"/>
        <v>0</v>
      </c>
      <c r="S13" s="64">
        <f t="shared" si="3"/>
        <v>17</v>
      </c>
      <c r="T13" s="64">
        <f t="shared" si="3"/>
        <v>0</v>
      </c>
      <c r="U13" s="64">
        <f t="shared" si="3"/>
        <v>1235</v>
      </c>
      <c r="V13" s="64">
        <f t="shared" si="3"/>
        <v>5</v>
      </c>
      <c r="W13" s="64">
        <f t="shared" si="3"/>
        <v>212</v>
      </c>
      <c r="X13" s="64">
        <f>SUM(Y13:AA13)</f>
        <v>1018</v>
      </c>
      <c r="Y13" s="64">
        <f>SUM(Y15:Y31)</f>
        <v>903</v>
      </c>
      <c r="Z13" s="64">
        <f>SUM(Z15:Z31)</f>
        <v>49</v>
      </c>
      <c r="AA13" s="64">
        <f>SUM(AA15:AA31)</f>
        <v>66</v>
      </c>
      <c r="AB13" s="74" t="s">
        <v>164</v>
      </c>
      <c r="AC13" s="75"/>
      <c r="AD13" s="66"/>
    </row>
    <row r="14" spans="2:30" s="76" customFormat="1" ht="16.5" customHeight="1">
      <c r="B14" s="77" t="s">
        <v>165</v>
      </c>
      <c r="C14" s="63">
        <f aca="true" t="shared" si="4" ref="C14:C64">SUM(D14:E14)</f>
        <v>114</v>
      </c>
      <c r="D14" s="78">
        <f>SUM(D15:D19)</f>
        <v>114</v>
      </c>
      <c r="E14" s="78">
        <f>SUM(E15:E19)</f>
        <v>0</v>
      </c>
      <c r="F14" s="78">
        <f>SUM(F15:F19)</f>
        <v>1</v>
      </c>
      <c r="G14" s="78">
        <f>SUM(G15:G19)</f>
        <v>1</v>
      </c>
      <c r="H14" s="78">
        <f>SUM(H15:H19)</f>
        <v>0</v>
      </c>
      <c r="I14" s="64">
        <f aca="true" t="shared" si="5" ref="I14:I64">SUM(J14:K14)</f>
        <v>3</v>
      </c>
      <c r="J14" s="78">
        <f>SUM(J15:J19)</f>
        <v>3</v>
      </c>
      <c r="K14" s="78">
        <f>SUM(K15:K19)</f>
        <v>0</v>
      </c>
      <c r="L14" s="64">
        <f aca="true" t="shared" si="6" ref="L14:L64">SUM(M14:N14)</f>
        <v>110</v>
      </c>
      <c r="M14" s="78">
        <f aca="true" t="shared" si="7" ref="M14:T14">SUM(M15:M19)</f>
        <v>110</v>
      </c>
      <c r="N14" s="78">
        <f t="shared" si="7"/>
        <v>0</v>
      </c>
      <c r="O14" s="78">
        <f t="shared" si="7"/>
        <v>87</v>
      </c>
      <c r="P14" s="78">
        <f t="shared" si="7"/>
        <v>0</v>
      </c>
      <c r="Q14" s="78">
        <f t="shared" si="7"/>
        <v>11</v>
      </c>
      <c r="R14" s="78">
        <f t="shared" si="7"/>
        <v>0</v>
      </c>
      <c r="S14" s="78">
        <f t="shared" si="7"/>
        <v>12</v>
      </c>
      <c r="T14" s="78">
        <f t="shared" si="7"/>
        <v>0</v>
      </c>
      <c r="U14" s="64">
        <f>SUM(U15:U19)</f>
        <v>678</v>
      </c>
      <c r="V14" s="64">
        <f>SUM(V15:V19)</f>
        <v>5</v>
      </c>
      <c r="W14" s="78">
        <f>SUM(W15:W19)</f>
        <v>9</v>
      </c>
      <c r="X14" s="64">
        <f aca="true" t="shared" si="8" ref="X14:X64">SUM(Y14:AA14)</f>
        <v>664</v>
      </c>
      <c r="Y14" s="78">
        <f>SUM(Y15:Y19)</f>
        <v>590</v>
      </c>
      <c r="Z14" s="78">
        <f>SUM(Z15:Z19)</f>
        <v>31</v>
      </c>
      <c r="AA14" s="78">
        <f>SUM(AA15:AA19)</f>
        <v>43</v>
      </c>
      <c r="AB14" s="79" t="s">
        <v>165</v>
      </c>
      <c r="AC14" s="80"/>
      <c r="AD14" s="80"/>
    </row>
    <row r="15" spans="1:28" ht="16.5" customHeight="1">
      <c r="A15" s="81"/>
      <c r="B15" s="68" t="s">
        <v>20</v>
      </c>
      <c r="C15" s="67">
        <f t="shared" si="4"/>
        <v>33</v>
      </c>
      <c r="D15" s="82">
        <f>G15+J15+M15</f>
        <v>33</v>
      </c>
      <c r="E15" s="82">
        <f>H15+K15+N15</f>
        <v>0</v>
      </c>
      <c r="F15" s="68">
        <v>1</v>
      </c>
      <c r="G15" s="68">
        <v>1</v>
      </c>
      <c r="H15" s="68">
        <v>0</v>
      </c>
      <c r="I15" s="68">
        <f t="shared" si="5"/>
        <v>1</v>
      </c>
      <c r="J15" s="68">
        <v>1</v>
      </c>
      <c r="K15" s="68">
        <v>0</v>
      </c>
      <c r="L15" s="68">
        <f t="shared" si="6"/>
        <v>31</v>
      </c>
      <c r="M15" s="82">
        <f>O15+Q15+S15</f>
        <v>31</v>
      </c>
      <c r="N15" s="82">
        <f>P15+R15+T15</f>
        <v>0</v>
      </c>
      <c r="O15" s="82">
        <v>20</v>
      </c>
      <c r="P15" s="82">
        <v>0</v>
      </c>
      <c r="Q15" s="82">
        <v>7</v>
      </c>
      <c r="R15" s="82">
        <v>0</v>
      </c>
      <c r="S15" s="82">
        <v>4</v>
      </c>
      <c r="T15" s="82">
        <v>0</v>
      </c>
      <c r="U15" s="68">
        <f aca="true" t="shared" si="9" ref="U15:U64">V15+W15+X15</f>
        <v>148</v>
      </c>
      <c r="V15" s="68">
        <v>5</v>
      </c>
      <c r="W15" s="82">
        <v>4</v>
      </c>
      <c r="X15" s="68">
        <f>SUM(Y15:AA15)</f>
        <v>139</v>
      </c>
      <c r="Y15" s="82">
        <v>107</v>
      </c>
      <c r="Z15" s="82">
        <v>15</v>
      </c>
      <c r="AA15" s="82">
        <v>17</v>
      </c>
      <c r="AB15" s="83" t="s">
        <v>20</v>
      </c>
    </row>
    <row r="16" spans="1:28" ht="16.5" customHeight="1">
      <c r="A16" s="81"/>
      <c r="B16" s="68" t="s">
        <v>21</v>
      </c>
      <c r="C16" s="67">
        <f t="shared" si="4"/>
        <v>21</v>
      </c>
      <c r="D16" s="82">
        <f aca="true" t="shared" si="10" ref="D16:E30">G16+J16+M16</f>
        <v>21</v>
      </c>
      <c r="E16" s="82">
        <f t="shared" si="10"/>
        <v>0</v>
      </c>
      <c r="F16" s="68">
        <v>0</v>
      </c>
      <c r="G16" s="68">
        <v>0</v>
      </c>
      <c r="H16" s="68">
        <v>0</v>
      </c>
      <c r="I16" s="68">
        <f t="shared" si="5"/>
        <v>0</v>
      </c>
      <c r="J16" s="68">
        <v>0</v>
      </c>
      <c r="K16" s="68">
        <v>0</v>
      </c>
      <c r="L16" s="68">
        <f t="shared" si="6"/>
        <v>21</v>
      </c>
      <c r="M16" s="82">
        <f aca="true" t="shared" si="11" ref="M16:N30">O16+Q16+S16</f>
        <v>21</v>
      </c>
      <c r="N16" s="82">
        <f t="shared" si="11"/>
        <v>0</v>
      </c>
      <c r="O16" s="82">
        <v>19</v>
      </c>
      <c r="P16" s="82">
        <v>0</v>
      </c>
      <c r="Q16" s="82">
        <v>1</v>
      </c>
      <c r="R16" s="82">
        <v>0</v>
      </c>
      <c r="S16" s="82">
        <v>1</v>
      </c>
      <c r="T16" s="82">
        <v>0</v>
      </c>
      <c r="U16" s="68">
        <f t="shared" si="9"/>
        <v>125</v>
      </c>
      <c r="V16" s="68">
        <v>0</v>
      </c>
      <c r="W16" s="82">
        <v>0</v>
      </c>
      <c r="X16" s="68">
        <f t="shared" si="8"/>
        <v>125</v>
      </c>
      <c r="Y16" s="82">
        <v>119</v>
      </c>
      <c r="Z16" s="82">
        <v>3</v>
      </c>
      <c r="AA16" s="82">
        <v>3</v>
      </c>
      <c r="AB16" s="83" t="s">
        <v>21</v>
      </c>
    </row>
    <row r="17" spans="1:28" ht="16.5" customHeight="1">
      <c r="A17" s="81"/>
      <c r="B17" s="68" t="s">
        <v>22</v>
      </c>
      <c r="C17" s="67">
        <f t="shared" si="4"/>
        <v>15</v>
      </c>
      <c r="D17" s="82">
        <f t="shared" si="10"/>
        <v>15</v>
      </c>
      <c r="E17" s="82">
        <f t="shared" si="10"/>
        <v>0</v>
      </c>
      <c r="F17" s="68">
        <v>0</v>
      </c>
      <c r="G17" s="68">
        <v>0</v>
      </c>
      <c r="H17" s="68">
        <v>0</v>
      </c>
      <c r="I17" s="68">
        <f t="shared" si="5"/>
        <v>0</v>
      </c>
      <c r="J17" s="68">
        <v>0</v>
      </c>
      <c r="K17" s="68">
        <v>0</v>
      </c>
      <c r="L17" s="68">
        <f t="shared" si="6"/>
        <v>15</v>
      </c>
      <c r="M17" s="82">
        <f t="shared" si="11"/>
        <v>15</v>
      </c>
      <c r="N17" s="82">
        <f t="shared" si="11"/>
        <v>0</v>
      </c>
      <c r="O17" s="82">
        <v>12</v>
      </c>
      <c r="P17" s="82">
        <v>0</v>
      </c>
      <c r="Q17" s="82">
        <v>0</v>
      </c>
      <c r="R17" s="82">
        <v>0</v>
      </c>
      <c r="S17" s="82">
        <v>3</v>
      </c>
      <c r="T17" s="82">
        <v>0</v>
      </c>
      <c r="U17" s="68">
        <f t="shared" si="9"/>
        <v>86</v>
      </c>
      <c r="V17" s="68">
        <v>0</v>
      </c>
      <c r="W17" s="82">
        <v>0</v>
      </c>
      <c r="X17" s="68">
        <f t="shared" si="8"/>
        <v>86</v>
      </c>
      <c r="Y17" s="82">
        <v>72</v>
      </c>
      <c r="Z17" s="82">
        <v>0</v>
      </c>
      <c r="AA17" s="82">
        <v>14</v>
      </c>
      <c r="AB17" s="83" t="s">
        <v>22</v>
      </c>
    </row>
    <row r="18" spans="1:28" ht="16.5" customHeight="1">
      <c r="A18" s="81"/>
      <c r="B18" s="68" t="s">
        <v>23</v>
      </c>
      <c r="C18" s="67">
        <f t="shared" si="4"/>
        <v>25</v>
      </c>
      <c r="D18" s="82">
        <f t="shared" si="10"/>
        <v>25</v>
      </c>
      <c r="E18" s="82">
        <f t="shared" si="10"/>
        <v>0</v>
      </c>
      <c r="F18" s="68">
        <v>0</v>
      </c>
      <c r="G18" s="68">
        <v>0</v>
      </c>
      <c r="H18" s="68">
        <v>0</v>
      </c>
      <c r="I18" s="68">
        <f t="shared" si="5"/>
        <v>2</v>
      </c>
      <c r="J18" s="68">
        <v>2</v>
      </c>
      <c r="K18" s="68">
        <v>0</v>
      </c>
      <c r="L18" s="68">
        <f t="shared" si="6"/>
        <v>23</v>
      </c>
      <c r="M18" s="82">
        <f t="shared" si="11"/>
        <v>23</v>
      </c>
      <c r="N18" s="82">
        <f t="shared" si="11"/>
        <v>0</v>
      </c>
      <c r="O18" s="82">
        <v>16</v>
      </c>
      <c r="P18" s="82">
        <v>0</v>
      </c>
      <c r="Q18" s="82">
        <v>3</v>
      </c>
      <c r="R18" s="82">
        <v>0</v>
      </c>
      <c r="S18" s="82">
        <v>4</v>
      </c>
      <c r="T18" s="82">
        <v>0</v>
      </c>
      <c r="U18" s="68">
        <f t="shared" si="9"/>
        <v>156</v>
      </c>
      <c r="V18" s="68">
        <v>0</v>
      </c>
      <c r="W18" s="82">
        <v>5</v>
      </c>
      <c r="X18" s="68">
        <f t="shared" si="8"/>
        <v>151</v>
      </c>
      <c r="Y18" s="82">
        <v>129</v>
      </c>
      <c r="Z18" s="82">
        <v>13</v>
      </c>
      <c r="AA18" s="82">
        <v>9</v>
      </c>
      <c r="AB18" s="83" t="s">
        <v>23</v>
      </c>
    </row>
    <row r="19" spans="1:28" ht="16.5" customHeight="1">
      <c r="A19" s="81"/>
      <c r="B19" s="68" t="s">
        <v>24</v>
      </c>
      <c r="C19" s="67">
        <f t="shared" si="4"/>
        <v>20</v>
      </c>
      <c r="D19" s="82">
        <f t="shared" si="10"/>
        <v>20</v>
      </c>
      <c r="E19" s="82">
        <f t="shared" si="10"/>
        <v>0</v>
      </c>
      <c r="F19" s="68">
        <v>0</v>
      </c>
      <c r="G19" s="68">
        <v>0</v>
      </c>
      <c r="H19" s="68">
        <v>0</v>
      </c>
      <c r="I19" s="68">
        <f t="shared" si="5"/>
        <v>0</v>
      </c>
      <c r="J19" s="68">
        <v>0</v>
      </c>
      <c r="K19" s="68">
        <v>0</v>
      </c>
      <c r="L19" s="68">
        <f t="shared" si="6"/>
        <v>20</v>
      </c>
      <c r="M19" s="82">
        <f t="shared" si="11"/>
        <v>20</v>
      </c>
      <c r="N19" s="82">
        <f t="shared" si="11"/>
        <v>0</v>
      </c>
      <c r="O19" s="82">
        <v>20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68">
        <f t="shared" si="9"/>
        <v>163</v>
      </c>
      <c r="V19" s="68">
        <v>0</v>
      </c>
      <c r="W19" s="82">
        <v>0</v>
      </c>
      <c r="X19" s="68">
        <f t="shared" si="8"/>
        <v>163</v>
      </c>
      <c r="Y19" s="82">
        <v>163</v>
      </c>
      <c r="Z19" s="82">
        <v>0</v>
      </c>
      <c r="AA19" s="82">
        <v>0</v>
      </c>
      <c r="AB19" s="83" t="s">
        <v>24</v>
      </c>
    </row>
    <row r="20" spans="1:28" ht="16.5" customHeight="1">
      <c r="A20" s="81"/>
      <c r="B20" s="84" t="s">
        <v>25</v>
      </c>
      <c r="C20" s="67">
        <f t="shared" si="4"/>
        <v>15</v>
      </c>
      <c r="D20" s="82">
        <f t="shared" si="10"/>
        <v>15</v>
      </c>
      <c r="E20" s="82">
        <f t="shared" si="10"/>
        <v>0</v>
      </c>
      <c r="F20" s="68">
        <v>0</v>
      </c>
      <c r="G20" s="68">
        <v>0</v>
      </c>
      <c r="H20" s="68">
        <v>0</v>
      </c>
      <c r="I20" s="68">
        <f t="shared" si="5"/>
        <v>5</v>
      </c>
      <c r="J20" s="68">
        <v>5</v>
      </c>
      <c r="K20" s="68">
        <v>0</v>
      </c>
      <c r="L20" s="68">
        <f t="shared" si="6"/>
        <v>10</v>
      </c>
      <c r="M20" s="82">
        <f t="shared" si="11"/>
        <v>10</v>
      </c>
      <c r="N20" s="82">
        <f t="shared" si="11"/>
        <v>0</v>
      </c>
      <c r="O20" s="82">
        <v>9</v>
      </c>
      <c r="P20" s="82">
        <v>0</v>
      </c>
      <c r="Q20" s="82">
        <v>1</v>
      </c>
      <c r="R20" s="82">
        <v>0</v>
      </c>
      <c r="S20" s="82">
        <v>0</v>
      </c>
      <c r="T20" s="82">
        <v>0</v>
      </c>
      <c r="U20" s="68">
        <f t="shared" si="9"/>
        <v>81</v>
      </c>
      <c r="V20" s="68">
        <v>0</v>
      </c>
      <c r="W20" s="82">
        <v>19</v>
      </c>
      <c r="X20" s="68">
        <f t="shared" si="8"/>
        <v>62</v>
      </c>
      <c r="Y20" s="82">
        <v>59</v>
      </c>
      <c r="Z20" s="82">
        <v>3</v>
      </c>
      <c r="AA20" s="82">
        <v>0</v>
      </c>
      <c r="AB20" s="85" t="s">
        <v>25</v>
      </c>
    </row>
    <row r="21" spans="1:28" ht="16.5" customHeight="1">
      <c r="A21" s="81"/>
      <c r="B21" s="84" t="s">
        <v>26</v>
      </c>
      <c r="C21" s="67">
        <f>SUM(D21:E21)</f>
        <v>7</v>
      </c>
      <c r="D21" s="82">
        <f t="shared" si="10"/>
        <v>7</v>
      </c>
      <c r="E21" s="82">
        <f t="shared" si="10"/>
        <v>0</v>
      </c>
      <c r="F21" s="68">
        <v>0</v>
      </c>
      <c r="G21" s="68">
        <v>0</v>
      </c>
      <c r="H21" s="68">
        <v>0</v>
      </c>
      <c r="I21" s="68">
        <f t="shared" si="5"/>
        <v>0</v>
      </c>
      <c r="J21" s="68">
        <v>0</v>
      </c>
      <c r="K21" s="68">
        <v>0</v>
      </c>
      <c r="L21" s="68">
        <f t="shared" si="6"/>
        <v>7</v>
      </c>
      <c r="M21" s="82">
        <f t="shared" si="11"/>
        <v>7</v>
      </c>
      <c r="N21" s="82">
        <f t="shared" si="11"/>
        <v>0</v>
      </c>
      <c r="O21" s="82">
        <v>5</v>
      </c>
      <c r="P21" s="82">
        <v>0</v>
      </c>
      <c r="Q21" s="82">
        <v>2</v>
      </c>
      <c r="R21" s="82">
        <v>0</v>
      </c>
      <c r="S21" s="82">
        <v>0</v>
      </c>
      <c r="T21" s="82">
        <v>0</v>
      </c>
      <c r="U21" s="68">
        <f t="shared" si="9"/>
        <v>32</v>
      </c>
      <c r="V21" s="68">
        <v>0</v>
      </c>
      <c r="W21" s="82">
        <v>0</v>
      </c>
      <c r="X21" s="68">
        <f t="shared" si="8"/>
        <v>32</v>
      </c>
      <c r="Y21" s="82">
        <v>27</v>
      </c>
      <c r="Z21" s="82">
        <v>5</v>
      </c>
      <c r="AA21" s="82">
        <v>0</v>
      </c>
      <c r="AB21" s="85" t="s">
        <v>27</v>
      </c>
    </row>
    <row r="22" spans="1:28" ht="16.5" customHeight="1">
      <c r="A22" s="81"/>
      <c r="B22" s="84" t="s">
        <v>28</v>
      </c>
      <c r="C22" s="67">
        <f t="shared" si="4"/>
        <v>7</v>
      </c>
      <c r="D22" s="82">
        <f t="shared" si="10"/>
        <v>7</v>
      </c>
      <c r="E22" s="82">
        <f t="shared" si="10"/>
        <v>0</v>
      </c>
      <c r="F22" s="68">
        <v>0</v>
      </c>
      <c r="G22" s="68">
        <v>0</v>
      </c>
      <c r="H22" s="68">
        <v>0</v>
      </c>
      <c r="I22" s="68">
        <f t="shared" si="5"/>
        <v>2</v>
      </c>
      <c r="J22" s="68">
        <v>2</v>
      </c>
      <c r="K22" s="68">
        <v>0</v>
      </c>
      <c r="L22" s="68">
        <f t="shared" si="6"/>
        <v>5</v>
      </c>
      <c r="M22" s="82">
        <f t="shared" si="11"/>
        <v>5</v>
      </c>
      <c r="N22" s="82">
        <f t="shared" si="11"/>
        <v>0</v>
      </c>
      <c r="O22" s="82">
        <v>4</v>
      </c>
      <c r="P22" s="82">
        <v>0</v>
      </c>
      <c r="Q22" s="82">
        <v>0</v>
      </c>
      <c r="R22" s="82">
        <v>0</v>
      </c>
      <c r="S22" s="82">
        <v>1</v>
      </c>
      <c r="T22" s="82">
        <v>0</v>
      </c>
      <c r="U22" s="68">
        <f t="shared" si="9"/>
        <v>28</v>
      </c>
      <c r="V22" s="68">
        <v>0</v>
      </c>
      <c r="W22" s="82">
        <v>6</v>
      </c>
      <c r="X22" s="68">
        <f t="shared" si="8"/>
        <v>22</v>
      </c>
      <c r="Y22" s="82">
        <v>20</v>
      </c>
      <c r="Z22" s="82">
        <v>0</v>
      </c>
      <c r="AA22" s="82">
        <v>2</v>
      </c>
      <c r="AB22" s="85" t="s">
        <v>28</v>
      </c>
    </row>
    <row r="23" spans="1:28" ht="16.5" customHeight="1">
      <c r="A23" s="81"/>
      <c r="B23" s="84" t="s">
        <v>29</v>
      </c>
      <c r="C23" s="67">
        <f t="shared" si="4"/>
        <v>3</v>
      </c>
      <c r="D23" s="82">
        <f t="shared" si="10"/>
        <v>3</v>
      </c>
      <c r="E23" s="82">
        <f t="shared" si="10"/>
        <v>0</v>
      </c>
      <c r="F23" s="68">
        <v>0</v>
      </c>
      <c r="G23" s="68">
        <v>0</v>
      </c>
      <c r="H23" s="68">
        <v>0</v>
      </c>
      <c r="I23" s="68">
        <f t="shared" si="5"/>
        <v>2</v>
      </c>
      <c r="J23" s="68">
        <v>2</v>
      </c>
      <c r="K23" s="68">
        <v>0</v>
      </c>
      <c r="L23" s="68">
        <f t="shared" si="6"/>
        <v>1</v>
      </c>
      <c r="M23" s="82">
        <f t="shared" si="11"/>
        <v>1</v>
      </c>
      <c r="N23" s="82">
        <f t="shared" si="11"/>
        <v>0</v>
      </c>
      <c r="O23" s="82">
        <v>1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68">
        <f t="shared" si="9"/>
        <v>20</v>
      </c>
      <c r="V23" s="68">
        <v>0</v>
      </c>
      <c r="W23" s="82">
        <v>10</v>
      </c>
      <c r="X23" s="68">
        <f t="shared" si="8"/>
        <v>10</v>
      </c>
      <c r="Y23" s="82">
        <v>10</v>
      </c>
      <c r="Z23" s="82">
        <v>0</v>
      </c>
      <c r="AA23" s="82">
        <v>0</v>
      </c>
      <c r="AB23" s="85" t="s">
        <v>29</v>
      </c>
    </row>
    <row r="24" spans="1:28" ht="16.5" customHeight="1">
      <c r="A24" s="81"/>
      <c r="B24" s="84" t="s">
        <v>30</v>
      </c>
      <c r="C24" s="67">
        <f t="shared" si="4"/>
        <v>9</v>
      </c>
      <c r="D24" s="82">
        <f t="shared" si="10"/>
        <v>9</v>
      </c>
      <c r="E24" s="82">
        <f t="shared" si="10"/>
        <v>0</v>
      </c>
      <c r="F24" s="68">
        <v>0</v>
      </c>
      <c r="G24" s="68">
        <v>0</v>
      </c>
      <c r="H24" s="68">
        <v>0</v>
      </c>
      <c r="I24" s="68">
        <f t="shared" si="5"/>
        <v>4</v>
      </c>
      <c r="J24" s="68">
        <v>4</v>
      </c>
      <c r="K24" s="68">
        <v>0</v>
      </c>
      <c r="L24" s="68">
        <f t="shared" si="6"/>
        <v>5</v>
      </c>
      <c r="M24" s="82">
        <f t="shared" si="11"/>
        <v>5</v>
      </c>
      <c r="N24" s="82">
        <f t="shared" si="11"/>
        <v>0</v>
      </c>
      <c r="O24" s="82">
        <v>5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68">
        <f t="shared" si="9"/>
        <v>50</v>
      </c>
      <c r="V24" s="68">
        <v>0</v>
      </c>
      <c r="W24" s="82">
        <v>5</v>
      </c>
      <c r="X24" s="68">
        <f t="shared" si="8"/>
        <v>45</v>
      </c>
      <c r="Y24" s="82">
        <v>45</v>
      </c>
      <c r="Z24" s="82">
        <v>0</v>
      </c>
      <c r="AA24" s="82">
        <v>0</v>
      </c>
      <c r="AB24" s="85" t="s">
        <v>30</v>
      </c>
    </row>
    <row r="25" spans="1:28" ht="16.5" customHeight="1">
      <c r="A25" s="81"/>
      <c r="B25" s="84" t="s">
        <v>31</v>
      </c>
      <c r="C25" s="67">
        <f t="shared" si="4"/>
        <v>5</v>
      </c>
      <c r="D25" s="82">
        <f t="shared" si="10"/>
        <v>5</v>
      </c>
      <c r="E25" s="82">
        <f t="shared" si="10"/>
        <v>0</v>
      </c>
      <c r="F25" s="68">
        <v>0</v>
      </c>
      <c r="G25" s="68">
        <v>0</v>
      </c>
      <c r="H25" s="68">
        <v>0</v>
      </c>
      <c r="I25" s="68">
        <f t="shared" si="5"/>
        <v>2</v>
      </c>
      <c r="J25" s="68">
        <v>2</v>
      </c>
      <c r="K25" s="68">
        <v>0</v>
      </c>
      <c r="L25" s="68">
        <f t="shared" si="6"/>
        <v>3</v>
      </c>
      <c r="M25" s="82">
        <f t="shared" si="11"/>
        <v>3</v>
      </c>
      <c r="N25" s="82">
        <f t="shared" si="11"/>
        <v>0</v>
      </c>
      <c r="O25" s="82">
        <v>2</v>
      </c>
      <c r="P25" s="82">
        <v>0</v>
      </c>
      <c r="Q25" s="82">
        <v>1</v>
      </c>
      <c r="R25" s="82">
        <v>0</v>
      </c>
      <c r="S25" s="82">
        <v>0</v>
      </c>
      <c r="T25" s="82">
        <v>0</v>
      </c>
      <c r="U25" s="68">
        <f t="shared" si="9"/>
        <v>17</v>
      </c>
      <c r="V25" s="68">
        <v>0</v>
      </c>
      <c r="W25" s="82">
        <v>4</v>
      </c>
      <c r="X25" s="68">
        <f t="shared" si="8"/>
        <v>13</v>
      </c>
      <c r="Y25" s="82">
        <v>6</v>
      </c>
      <c r="Z25" s="82">
        <v>7</v>
      </c>
      <c r="AA25" s="82">
        <v>0</v>
      </c>
      <c r="AB25" s="85" t="s">
        <v>31</v>
      </c>
    </row>
    <row r="26" spans="1:28" ht="16.5" customHeight="1">
      <c r="A26" s="81"/>
      <c r="B26" s="84" t="s">
        <v>32</v>
      </c>
      <c r="C26" s="67">
        <f t="shared" si="4"/>
        <v>8</v>
      </c>
      <c r="D26" s="82">
        <f t="shared" si="10"/>
        <v>8</v>
      </c>
      <c r="E26" s="82">
        <f t="shared" si="10"/>
        <v>0</v>
      </c>
      <c r="F26" s="68">
        <v>0</v>
      </c>
      <c r="G26" s="68">
        <v>0</v>
      </c>
      <c r="H26" s="68">
        <v>0</v>
      </c>
      <c r="I26" s="68">
        <f t="shared" si="5"/>
        <v>0</v>
      </c>
      <c r="J26" s="68">
        <v>0</v>
      </c>
      <c r="K26" s="68">
        <v>0</v>
      </c>
      <c r="L26" s="68">
        <f t="shared" si="6"/>
        <v>8</v>
      </c>
      <c r="M26" s="82">
        <f t="shared" si="11"/>
        <v>8</v>
      </c>
      <c r="N26" s="82">
        <f t="shared" si="11"/>
        <v>0</v>
      </c>
      <c r="O26" s="82">
        <v>7</v>
      </c>
      <c r="P26" s="82">
        <v>0</v>
      </c>
      <c r="Q26" s="82">
        <v>0</v>
      </c>
      <c r="R26" s="82">
        <v>0</v>
      </c>
      <c r="S26" s="82">
        <v>1</v>
      </c>
      <c r="T26" s="82">
        <v>0</v>
      </c>
      <c r="U26" s="68">
        <f t="shared" si="9"/>
        <v>48</v>
      </c>
      <c r="V26" s="68">
        <v>0</v>
      </c>
      <c r="W26" s="82">
        <v>0</v>
      </c>
      <c r="X26" s="68">
        <f t="shared" si="8"/>
        <v>48</v>
      </c>
      <c r="Y26" s="82">
        <v>48</v>
      </c>
      <c r="Z26" s="82">
        <v>0</v>
      </c>
      <c r="AA26" s="82">
        <v>0</v>
      </c>
      <c r="AB26" s="85" t="s">
        <v>32</v>
      </c>
    </row>
    <row r="27" spans="1:28" ht="16.5" customHeight="1">
      <c r="A27" s="81"/>
      <c r="B27" s="84" t="s">
        <v>33</v>
      </c>
      <c r="C27" s="67">
        <f t="shared" si="4"/>
        <v>4</v>
      </c>
      <c r="D27" s="82">
        <f t="shared" si="10"/>
        <v>4</v>
      </c>
      <c r="E27" s="82">
        <f t="shared" si="10"/>
        <v>0</v>
      </c>
      <c r="F27" s="68">
        <v>0</v>
      </c>
      <c r="G27" s="68">
        <v>0</v>
      </c>
      <c r="H27" s="68">
        <v>0</v>
      </c>
      <c r="I27" s="68">
        <f t="shared" si="5"/>
        <v>0</v>
      </c>
      <c r="J27" s="68">
        <v>0</v>
      </c>
      <c r="K27" s="68">
        <v>0</v>
      </c>
      <c r="L27" s="68">
        <f t="shared" si="6"/>
        <v>4</v>
      </c>
      <c r="M27" s="82">
        <f t="shared" si="11"/>
        <v>4</v>
      </c>
      <c r="N27" s="82">
        <f t="shared" si="11"/>
        <v>0</v>
      </c>
      <c r="O27" s="82">
        <v>4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68">
        <f t="shared" si="9"/>
        <v>29</v>
      </c>
      <c r="V27" s="68">
        <v>0</v>
      </c>
      <c r="W27" s="82">
        <v>0</v>
      </c>
      <c r="X27" s="68">
        <f t="shared" si="8"/>
        <v>29</v>
      </c>
      <c r="Y27" s="82">
        <v>29</v>
      </c>
      <c r="Z27" s="82">
        <v>0</v>
      </c>
      <c r="AA27" s="82">
        <v>0</v>
      </c>
      <c r="AB27" s="85" t="s">
        <v>33</v>
      </c>
    </row>
    <row r="28" spans="1:28" ht="16.5" customHeight="1">
      <c r="A28" s="81"/>
      <c r="B28" s="84" t="s">
        <v>34</v>
      </c>
      <c r="C28" s="67">
        <f t="shared" si="4"/>
        <v>19</v>
      </c>
      <c r="D28" s="82">
        <f t="shared" si="10"/>
        <v>19</v>
      </c>
      <c r="E28" s="82">
        <f t="shared" si="10"/>
        <v>0</v>
      </c>
      <c r="F28" s="68">
        <v>0</v>
      </c>
      <c r="G28" s="68">
        <v>0</v>
      </c>
      <c r="H28" s="68">
        <v>0</v>
      </c>
      <c r="I28" s="68">
        <f t="shared" si="5"/>
        <v>16</v>
      </c>
      <c r="J28" s="68">
        <v>16</v>
      </c>
      <c r="K28" s="68">
        <v>0</v>
      </c>
      <c r="L28" s="68">
        <f t="shared" si="6"/>
        <v>3</v>
      </c>
      <c r="M28" s="82">
        <f t="shared" si="11"/>
        <v>3</v>
      </c>
      <c r="N28" s="82">
        <f t="shared" si="11"/>
        <v>0</v>
      </c>
      <c r="O28" s="82">
        <v>3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68">
        <f t="shared" si="9"/>
        <v>57</v>
      </c>
      <c r="V28" s="68">
        <v>0</v>
      </c>
      <c r="W28" s="82">
        <v>47</v>
      </c>
      <c r="X28" s="68">
        <f t="shared" si="8"/>
        <v>10</v>
      </c>
      <c r="Y28" s="82">
        <v>10</v>
      </c>
      <c r="Z28" s="82">
        <v>0</v>
      </c>
      <c r="AA28" s="82">
        <v>0</v>
      </c>
      <c r="AB28" s="85" t="s">
        <v>35</v>
      </c>
    </row>
    <row r="29" spans="1:28" ht="16.5" customHeight="1">
      <c r="A29" s="81"/>
      <c r="B29" s="84" t="s">
        <v>36</v>
      </c>
      <c r="C29" s="67">
        <f t="shared" si="4"/>
        <v>24</v>
      </c>
      <c r="D29" s="82">
        <f t="shared" si="10"/>
        <v>24</v>
      </c>
      <c r="E29" s="82">
        <f t="shared" si="10"/>
        <v>0</v>
      </c>
      <c r="F29" s="68">
        <v>0</v>
      </c>
      <c r="G29" s="68">
        <v>0</v>
      </c>
      <c r="H29" s="68">
        <v>0</v>
      </c>
      <c r="I29" s="68">
        <f t="shared" si="5"/>
        <v>22</v>
      </c>
      <c r="J29" s="68">
        <v>22</v>
      </c>
      <c r="K29" s="68">
        <v>0</v>
      </c>
      <c r="L29" s="68">
        <f t="shared" si="6"/>
        <v>2</v>
      </c>
      <c r="M29" s="82">
        <f t="shared" si="11"/>
        <v>2</v>
      </c>
      <c r="N29" s="82">
        <f t="shared" si="11"/>
        <v>0</v>
      </c>
      <c r="O29" s="82">
        <v>2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68">
        <f t="shared" si="9"/>
        <v>65</v>
      </c>
      <c r="V29" s="68">
        <v>0</v>
      </c>
      <c r="W29" s="82">
        <v>56</v>
      </c>
      <c r="X29" s="68">
        <f t="shared" si="8"/>
        <v>9</v>
      </c>
      <c r="Y29" s="82">
        <v>9</v>
      </c>
      <c r="Z29" s="82">
        <v>0</v>
      </c>
      <c r="AA29" s="82">
        <v>0</v>
      </c>
      <c r="AB29" s="85" t="s">
        <v>37</v>
      </c>
    </row>
    <row r="30" spans="1:28" ht="16.5" customHeight="1">
      <c r="A30" s="81"/>
      <c r="B30" s="84" t="s">
        <v>38</v>
      </c>
      <c r="C30" s="67">
        <f t="shared" si="4"/>
        <v>6</v>
      </c>
      <c r="D30" s="82">
        <f t="shared" si="10"/>
        <v>6</v>
      </c>
      <c r="E30" s="82">
        <f t="shared" si="10"/>
        <v>0</v>
      </c>
      <c r="F30" s="68">
        <v>0</v>
      </c>
      <c r="G30" s="68">
        <v>0</v>
      </c>
      <c r="H30" s="68">
        <v>0</v>
      </c>
      <c r="I30" s="68">
        <f t="shared" si="5"/>
        <v>2</v>
      </c>
      <c r="J30" s="68">
        <v>2</v>
      </c>
      <c r="K30" s="68">
        <v>0</v>
      </c>
      <c r="L30" s="68">
        <f t="shared" si="6"/>
        <v>4</v>
      </c>
      <c r="M30" s="82">
        <f t="shared" si="11"/>
        <v>4</v>
      </c>
      <c r="N30" s="82">
        <f t="shared" si="11"/>
        <v>0</v>
      </c>
      <c r="O30" s="82">
        <v>4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68">
        <f t="shared" si="9"/>
        <v>25</v>
      </c>
      <c r="V30" s="68">
        <v>0</v>
      </c>
      <c r="W30" s="82">
        <v>6</v>
      </c>
      <c r="X30" s="68">
        <f t="shared" si="8"/>
        <v>19</v>
      </c>
      <c r="Y30" s="82">
        <v>19</v>
      </c>
      <c r="Z30" s="82">
        <v>0</v>
      </c>
      <c r="AA30" s="82">
        <v>0</v>
      </c>
      <c r="AB30" s="85" t="s">
        <v>39</v>
      </c>
    </row>
    <row r="31" spans="1:28" ht="16.5" customHeight="1">
      <c r="A31" s="81"/>
      <c r="B31" s="84" t="s">
        <v>135</v>
      </c>
      <c r="C31" s="67">
        <f>SUM(D31:E31)</f>
        <v>27</v>
      </c>
      <c r="D31" s="82">
        <f>G31+J31+M31</f>
        <v>27</v>
      </c>
      <c r="E31" s="82">
        <f>H31+K31+N31</f>
        <v>0</v>
      </c>
      <c r="F31" s="68">
        <v>0</v>
      </c>
      <c r="G31" s="68">
        <v>0</v>
      </c>
      <c r="H31" s="68">
        <v>0</v>
      </c>
      <c r="I31" s="68">
        <f t="shared" si="5"/>
        <v>19</v>
      </c>
      <c r="J31" s="68">
        <v>19</v>
      </c>
      <c r="K31" s="68">
        <v>0</v>
      </c>
      <c r="L31" s="68">
        <f>SUM(M31:N31)</f>
        <v>8</v>
      </c>
      <c r="M31" s="82">
        <f>O31+Q31+S31</f>
        <v>8</v>
      </c>
      <c r="N31" s="82">
        <f>P31+R31+T31</f>
        <v>0</v>
      </c>
      <c r="O31" s="82">
        <v>4</v>
      </c>
      <c r="P31" s="82">
        <v>0</v>
      </c>
      <c r="Q31" s="82">
        <v>1</v>
      </c>
      <c r="R31" s="82">
        <v>0</v>
      </c>
      <c r="S31" s="82">
        <v>3</v>
      </c>
      <c r="T31" s="82">
        <v>0</v>
      </c>
      <c r="U31" s="68">
        <f t="shared" si="9"/>
        <v>105</v>
      </c>
      <c r="V31" s="68">
        <v>0</v>
      </c>
      <c r="W31" s="82">
        <v>50</v>
      </c>
      <c r="X31" s="68">
        <f t="shared" si="8"/>
        <v>55</v>
      </c>
      <c r="Y31" s="82">
        <v>31</v>
      </c>
      <c r="Z31" s="82">
        <v>3</v>
      </c>
      <c r="AA31" s="82">
        <v>21</v>
      </c>
      <c r="AB31" s="85" t="s">
        <v>136</v>
      </c>
    </row>
    <row r="32" spans="1:30" s="76" customFormat="1" ht="16.5" customHeight="1">
      <c r="A32" s="86" t="s">
        <v>143</v>
      </c>
      <c r="B32" s="87"/>
      <c r="C32" s="63">
        <f t="shared" si="4"/>
        <v>5</v>
      </c>
      <c r="D32" s="88">
        <f>SUM(D33:D34)</f>
        <v>5</v>
      </c>
      <c r="E32" s="88">
        <f>SUM(E33:E34)</f>
        <v>0</v>
      </c>
      <c r="F32" s="88">
        <f>SUM(F33:F34)</f>
        <v>0</v>
      </c>
      <c r="G32" s="88">
        <f>SUM(G33:G34)</f>
        <v>0</v>
      </c>
      <c r="H32" s="88">
        <f>SUM(H33:H34)</f>
        <v>0</v>
      </c>
      <c r="I32" s="64">
        <f t="shared" si="5"/>
        <v>5</v>
      </c>
      <c r="J32" s="88">
        <f aca="true" t="shared" si="12" ref="J32:T32">SUM(J33:J34)</f>
        <v>5</v>
      </c>
      <c r="K32" s="88">
        <f t="shared" si="12"/>
        <v>0</v>
      </c>
      <c r="L32" s="64">
        <f t="shared" si="6"/>
        <v>0</v>
      </c>
      <c r="M32" s="88">
        <f t="shared" si="12"/>
        <v>0</v>
      </c>
      <c r="N32" s="88">
        <f t="shared" si="12"/>
        <v>0</v>
      </c>
      <c r="O32" s="88">
        <f t="shared" si="12"/>
        <v>0</v>
      </c>
      <c r="P32" s="88">
        <f t="shared" si="12"/>
        <v>0</v>
      </c>
      <c r="Q32" s="88">
        <f t="shared" si="12"/>
        <v>0</v>
      </c>
      <c r="R32" s="88">
        <f t="shared" si="12"/>
        <v>0</v>
      </c>
      <c r="S32" s="88">
        <f t="shared" si="12"/>
        <v>0</v>
      </c>
      <c r="T32" s="88">
        <f t="shared" si="12"/>
        <v>0</v>
      </c>
      <c r="U32" s="64">
        <f t="shared" si="9"/>
        <v>11</v>
      </c>
      <c r="V32" s="64">
        <f>SUM(V33:V34)</f>
        <v>0</v>
      </c>
      <c r="W32" s="64">
        <f>SUM(W33:W34)</f>
        <v>11</v>
      </c>
      <c r="X32" s="64">
        <f t="shared" si="8"/>
        <v>0</v>
      </c>
      <c r="Y32" s="64">
        <f>SUM(Y33:Y34)</f>
        <v>0</v>
      </c>
      <c r="Z32" s="64">
        <f>SUM(Z33:Z34)</f>
        <v>0</v>
      </c>
      <c r="AA32" s="64">
        <f>SUM(AA33:AA34)</f>
        <v>0</v>
      </c>
      <c r="AB32" s="89" t="s">
        <v>143</v>
      </c>
      <c r="AC32" s="90"/>
      <c r="AD32" s="80"/>
    </row>
    <row r="33" spans="1:28" ht="16.5" customHeight="1">
      <c r="A33" s="81"/>
      <c r="B33" s="84" t="s">
        <v>40</v>
      </c>
      <c r="C33" s="67">
        <f t="shared" si="4"/>
        <v>5</v>
      </c>
      <c r="D33" s="82">
        <f>G33+J33+M33</f>
        <v>5</v>
      </c>
      <c r="E33" s="82">
        <f>H33+K33+N33</f>
        <v>0</v>
      </c>
      <c r="F33" s="68">
        <v>0</v>
      </c>
      <c r="G33" s="68">
        <v>0</v>
      </c>
      <c r="H33" s="68">
        <v>0</v>
      </c>
      <c r="I33" s="68">
        <f t="shared" si="5"/>
        <v>5</v>
      </c>
      <c r="J33" s="68">
        <v>5</v>
      </c>
      <c r="K33" s="68">
        <v>0</v>
      </c>
      <c r="L33" s="68">
        <f t="shared" si="6"/>
        <v>0</v>
      </c>
      <c r="M33" s="82">
        <f>O33+Q33+S33</f>
        <v>0</v>
      </c>
      <c r="N33" s="82">
        <f>P33+R33+T33</f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68">
        <f t="shared" si="9"/>
        <v>11</v>
      </c>
      <c r="V33" s="68">
        <v>0</v>
      </c>
      <c r="W33" s="82">
        <v>11</v>
      </c>
      <c r="X33" s="68">
        <f t="shared" si="8"/>
        <v>0</v>
      </c>
      <c r="Y33" s="82">
        <v>0</v>
      </c>
      <c r="Z33" s="82">
        <v>0</v>
      </c>
      <c r="AA33" s="82">
        <v>0</v>
      </c>
      <c r="AB33" s="85" t="s">
        <v>40</v>
      </c>
    </row>
    <row r="34" spans="1:28" ht="16.5" customHeight="1">
      <c r="A34" s="81"/>
      <c r="B34" s="84" t="s">
        <v>41</v>
      </c>
      <c r="C34" s="67">
        <f t="shared" si="4"/>
        <v>0</v>
      </c>
      <c r="D34" s="82">
        <f>G34+J34+M34</f>
        <v>0</v>
      </c>
      <c r="E34" s="82">
        <f>H34+K34+N34</f>
        <v>0</v>
      </c>
      <c r="F34" s="68">
        <v>0</v>
      </c>
      <c r="G34" s="68">
        <v>0</v>
      </c>
      <c r="H34" s="68">
        <v>0</v>
      </c>
      <c r="I34" s="68">
        <f t="shared" si="5"/>
        <v>0</v>
      </c>
      <c r="J34" s="68">
        <v>0</v>
      </c>
      <c r="K34" s="68">
        <v>0</v>
      </c>
      <c r="L34" s="68">
        <f t="shared" si="6"/>
        <v>0</v>
      </c>
      <c r="M34" s="82">
        <f>O34+Q34+S34</f>
        <v>0</v>
      </c>
      <c r="N34" s="82">
        <f>P34+R34+T34</f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68">
        <f t="shared" si="9"/>
        <v>0</v>
      </c>
      <c r="V34" s="68">
        <v>0</v>
      </c>
      <c r="W34" s="82">
        <v>0</v>
      </c>
      <c r="X34" s="68">
        <f t="shared" si="8"/>
        <v>0</v>
      </c>
      <c r="Y34" s="82">
        <v>0</v>
      </c>
      <c r="Z34" s="82">
        <v>0</v>
      </c>
      <c r="AA34" s="82">
        <v>0</v>
      </c>
      <c r="AB34" s="85" t="s">
        <v>41</v>
      </c>
    </row>
    <row r="35" spans="1:30" s="76" customFormat="1" ht="16.5" customHeight="1">
      <c r="A35" s="91" t="s">
        <v>144</v>
      </c>
      <c r="B35" s="92"/>
      <c r="C35" s="63">
        <f t="shared" si="4"/>
        <v>12</v>
      </c>
      <c r="D35" s="88">
        <f>SUM(D36:D39)</f>
        <v>12</v>
      </c>
      <c r="E35" s="88">
        <f>SUM(E36:E39)</f>
        <v>0</v>
      </c>
      <c r="F35" s="88">
        <f>SUM(F36:F39)</f>
        <v>0</v>
      </c>
      <c r="G35" s="88">
        <f>SUM(G36:G39)</f>
        <v>0</v>
      </c>
      <c r="H35" s="88">
        <f>SUM(H36:H39)</f>
        <v>0</v>
      </c>
      <c r="I35" s="64">
        <f t="shared" si="5"/>
        <v>8</v>
      </c>
      <c r="J35" s="88">
        <f aca="true" t="shared" si="13" ref="J35:T35">SUM(J36:J39)</f>
        <v>8</v>
      </c>
      <c r="K35" s="88">
        <f t="shared" si="13"/>
        <v>0</v>
      </c>
      <c r="L35" s="64">
        <f t="shared" si="6"/>
        <v>4</v>
      </c>
      <c r="M35" s="88">
        <f t="shared" si="13"/>
        <v>4</v>
      </c>
      <c r="N35" s="88">
        <f t="shared" si="13"/>
        <v>0</v>
      </c>
      <c r="O35" s="88">
        <f t="shared" si="13"/>
        <v>4</v>
      </c>
      <c r="P35" s="88">
        <f t="shared" si="13"/>
        <v>0</v>
      </c>
      <c r="Q35" s="88">
        <f t="shared" si="13"/>
        <v>0</v>
      </c>
      <c r="R35" s="88">
        <f t="shared" si="13"/>
        <v>0</v>
      </c>
      <c r="S35" s="88">
        <f t="shared" si="13"/>
        <v>0</v>
      </c>
      <c r="T35" s="88">
        <f t="shared" si="13"/>
        <v>0</v>
      </c>
      <c r="U35" s="64">
        <f t="shared" si="9"/>
        <v>40</v>
      </c>
      <c r="V35" s="64">
        <f>SUM(V36:V39)</f>
        <v>0</v>
      </c>
      <c r="W35" s="64">
        <f>SUM(W36:W39)</f>
        <v>17</v>
      </c>
      <c r="X35" s="64">
        <f t="shared" si="8"/>
        <v>23</v>
      </c>
      <c r="Y35" s="64">
        <f>SUM(Y36:Y39)</f>
        <v>23</v>
      </c>
      <c r="Z35" s="64">
        <f>SUM(Z36:Z39)</f>
        <v>0</v>
      </c>
      <c r="AA35" s="64">
        <f>SUM(AA36:AA39)</f>
        <v>0</v>
      </c>
      <c r="AB35" s="89" t="s">
        <v>144</v>
      </c>
      <c r="AC35" s="90"/>
      <c r="AD35" s="80"/>
    </row>
    <row r="36" spans="1:28" ht="16.5" customHeight="1">
      <c r="A36" s="81"/>
      <c r="B36" s="84" t="s">
        <v>42</v>
      </c>
      <c r="C36" s="67">
        <f t="shared" si="4"/>
        <v>1</v>
      </c>
      <c r="D36" s="82">
        <f aca="true" t="shared" si="14" ref="D36:E39">G36+J36+M36</f>
        <v>1</v>
      </c>
      <c r="E36" s="82">
        <f t="shared" si="14"/>
        <v>0</v>
      </c>
      <c r="F36" s="68">
        <v>0</v>
      </c>
      <c r="G36" s="68">
        <v>0</v>
      </c>
      <c r="H36" s="68">
        <v>0</v>
      </c>
      <c r="I36" s="68">
        <f t="shared" si="5"/>
        <v>0</v>
      </c>
      <c r="J36" s="68">
        <v>0</v>
      </c>
      <c r="K36" s="68">
        <v>0</v>
      </c>
      <c r="L36" s="68">
        <f t="shared" si="6"/>
        <v>1</v>
      </c>
      <c r="M36" s="82">
        <f>O36+Q36+S36</f>
        <v>1</v>
      </c>
      <c r="N36" s="82">
        <f>P36+R36+T36</f>
        <v>0</v>
      </c>
      <c r="O36" s="82">
        <v>1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68">
        <f t="shared" si="9"/>
        <v>7</v>
      </c>
      <c r="V36" s="68">
        <v>0</v>
      </c>
      <c r="W36" s="82">
        <v>0</v>
      </c>
      <c r="X36" s="68">
        <f t="shared" si="8"/>
        <v>7</v>
      </c>
      <c r="Y36" s="82">
        <v>7</v>
      </c>
      <c r="Z36" s="82">
        <v>0</v>
      </c>
      <c r="AA36" s="82">
        <v>0</v>
      </c>
      <c r="AB36" s="85" t="s">
        <v>43</v>
      </c>
    </row>
    <row r="37" spans="1:28" ht="16.5" customHeight="1">
      <c r="A37" s="81"/>
      <c r="B37" s="84" t="s">
        <v>44</v>
      </c>
      <c r="C37" s="67">
        <f t="shared" si="4"/>
        <v>5</v>
      </c>
      <c r="D37" s="82">
        <f t="shared" si="14"/>
        <v>5</v>
      </c>
      <c r="E37" s="82">
        <f t="shared" si="14"/>
        <v>0</v>
      </c>
      <c r="F37" s="68">
        <v>0</v>
      </c>
      <c r="G37" s="68">
        <v>0</v>
      </c>
      <c r="H37" s="68">
        <v>0</v>
      </c>
      <c r="I37" s="68">
        <f t="shared" si="5"/>
        <v>5</v>
      </c>
      <c r="J37" s="68">
        <v>5</v>
      </c>
      <c r="K37" s="68">
        <v>0</v>
      </c>
      <c r="L37" s="68">
        <f t="shared" si="6"/>
        <v>0</v>
      </c>
      <c r="M37" s="82">
        <f>O37+Q37+S37</f>
        <v>0</v>
      </c>
      <c r="N37" s="82">
        <f>P37+R37+T37</f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68">
        <f t="shared" si="9"/>
        <v>9</v>
      </c>
      <c r="V37" s="68">
        <v>0</v>
      </c>
      <c r="W37" s="82">
        <v>9</v>
      </c>
      <c r="X37" s="68">
        <f t="shared" si="8"/>
        <v>0</v>
      </c>
      <c r="Y37" s="82">
        <v>0</v>
      </c>
      <c r="Z37" s="82">
        <v>0</v>
      </c>
      <c r="AA37" s="82">
        <v>0</v>
      </c>
      <c r="AB37" s="85" t="s">
        <v>45</v>
      </c>
    </row>
    <row r="38" spans="1:28" ht="16.5" customHeight="1">
      <c r="A38" s="81"/>
      <c r="B38" s="84" t="s">
        <v>46</v>
      </c>
      <c r="C38" s="67">
        <f t="shared" si="4"/>
        <v>4</v>
      </c>
      <c r="D38" s="82">
        <f t="shared" si="14"/>
        <v>4</v>
      </c>
      <c r="E38" s="82">
        <f t="shared" si="14"/>
        <v>0</v>
      </c>
      <c r="F38" s="68">
        <v>0</v>
      </c>
      <c r="G38" s="68">
        <v>0</v>
      </c>
      <c r="H38" s="68">
        <v>0</v>
      </c>
      <c r="I38" s="68">
        <f t="shared" si="5"/>
        <v>1</v>
      </c>
      <c r="J38" s="68">
        <v>1</v>
      </c>
      <c r="K38" s="68">
        <v>0</v>
      </c>
      <c r="L38" s="68">
        <f t="shared" si="6"/>
        <v>3</v>
      </c>
      <c r="M38" s="82">
        <f>O38+Q38+S38</f>
        <v>3</v>
      </c>
      <c r="N38" s="82">
        <f>P38+R38+T38</f>
        <v>0</v>
      </c>
      <c r="O38" s="82">
        <v>3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68">
        <f t="shared" si="9"/>
        <v>18</v>
      </c>
      <c r="V38" s="68">
        <v>0</v>
      </c>
      <c r="W38" s="82">
        <v>2</v>
      </c>
      <c r="X38" s="68">
        <f>SUM(Y38:AA38)</f>
        <v>16</v>
      </c>
      <c r="Y38" s="82">
        <v>16</v>
      </c>
      <c r="Z38" s="82">
        <v>0</v>
      </c>
      <c r="AA38" s="82">
        <v>0</v>
      </c>
      <c r="AB38" s="85" t="s">
        <v>47</v>
      </c>
    </row>
    <row r="39" spans="1:28" ht="16.5" customHeight="1">
      <c r="A39" s="81"/>
      <c r="B39" s="84" t="s">
        <v>48</v>
      </c>
      <c r="C39" s="67">
        <f t="shared" si="4"/>
        <v>2</v>
      </c>
      <c r="D39" s="82">
        <f t="shared" si="14"/>
        <v>2</v>
      </c>
      <c r="E39" s="82">
        <f t="shared" si="14"/>
        <v>0</v>
      </c>
      <c r="F39" s="68">
        <v>0</v>
      </c>
      <c r="G39" s="68">
        <v>0</v>
      </c>
      <c r="H39" s="68">
        <v>0</v>
      </c>
      <c r="I39" s="68">
        <f t="shared" si="5"/>
        <v>2</v>
      </c>
      <c r="J39" s="68">
        <v>2</v>
      </c>
      <c r="K39" s="68">
        <v>0</v>
      </c>
      <c r="L39" s="68">
        <f t="shared" si="6"/>
        <v>0</v>
      </c>
      <c r="M39" s="82">
        <f>O39+Q39+S39</f>
        <v>0</v>
      </c>
      <c r="N39" s="82">
        <f>P39+R39+T39</f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68">
        <f t="shared" si="9"/>
        <v>6</v>
      </c>
      <c r="V39" s="68">
        <v>0</v>
      </c>
      <c r="W39" s="82">
        <v>6</v>
      </c>
      <c r="X39" s="68">
        <f t="shared" si="8"/>
        <v>0</v>
      </c>
      <c r="Y39" s="82">
        <v>0</v>
      </c>
      <c r="Z39" s="82">
        <v>0</v>
      </c>
      <c r="AA39" s="82">
        <v>0</v>
      </c>
      <c r="AB39" s="85" t="s">
        <v>49</v>
      </c>
    </row>
    <row r="40" spans="1:30" s="76" customFormat="1" ht="16.5" customHeight="1">
      <c r="A40" s="91" t="s">
        <v>148</v>
      </c>
      <c r="B40" s="93"/>
      <c r="C40" s="63">
        <f t="shared" si="4"/>
        <v>0</v>
      </c>
      <c r="D40" s="88">
        <f>SUM(D41)</f>
        <v>0</v>
      </c>
      <c r="E40" s="88">
        <f>SUM(E41)</f>
        <v>0</v>
      </c>
      <c r="F40" s="88">
        <f>SUM(F41)</f>
        <v>0</v>
      </c>
      <c r="G40" s="88">
        <f>SUM(G41)</f>
        <v>0</v>
      </c>
      <c r="H40" s="88">
        <f>SUM(H41)</f>
        <v>0</v>
      </c>
      <c r="I40" s="64">
        <f t="shared" si="5"/>
        <v>0</v>
      </c>
      <c r="J40" s="88">
        <f aca="true" t="shared" si="15" ref="J40:T40">SUM(J41)</f>
        <v>0</v>
      </c>
      <c r="K40" s="88">
        <f t="shared" si="15"/>
        <v>0</v>
      </c>
      <c r="L40" s="64">
        <f t="shared" si="6"/>
        <v>0</v>
      </c>
      <c r="M40" s="88">
        <f t="shared" si="15"/>
        <v>0</v>
      </c>
      <c r="N40" s="88">
        <f t="shared" si="15"/>
        <v>0</v>
      </c>
      <c r="O40" s="88">
        <f t="shared" si="15"/>
        <v>0</v>
      </c>
      <c r="P40" s="88">
        <f t="shared" si="15"/>
        <v>0</v>
      </c>
      <c r="Q40" s="88">
        <f t="shared" si="15"/>
        <v>0</v>
      </c>
      <c r="R40" s="88">
        <f t="shared" si="15"/>
        <v>0</v>
      </c>
      <c r="S40" s="88">
        <f t="shared" si="15"/>
        <v>0</v>
      </c>
      <c r="T40" s="88">
        <f t="shared" si="15"/>
        <v>0</v>
      </c>
      <c r="U40" s="64">
        <f t="shared" si="9"/>
        <v>0</v>
      </c>
      <c r="V40" s="64">
        <f>SUM(V41)</f>
        <v>0</v>
      </c>
      <c r="W40" s="64">
        <f>SUM(W41)</f>
        <v>0</v>
      </c>
      <c r="X40" s="64">
        <f t="shared" si="8"/>
        <v>0</v>
      </c>
      <c r="Y40" s="64">
        <f>SUM(Y41)</f>
        <v>0</v>
      </c>
      <c r="Z40" s="64">
        <f>SUM(Z41)</f>
        <v>0</v>
      </c>
      <c r="AA40" s="64">
        <f>SUM(AA41)</f>
        <v>0</v>
      </c>
      <c r="AB40" s="94" t="s">
        <v>50</v>
      </c>
      <c r="AC40" s="95"/>
      <c r="AD40" s="80"/>
    </row>
    <row r="41" spans="1:28" ht="16.5" customHeight="1">
      <c r="A41" s="81"/>
      <c r="B41" s="84" t="s">
        <v>51</v>
      </c>
      <c r="C41" s="67">
        <f t="shared" si="4"/>
        <v>0</v>
      </c>
      <c r="D41" s="82">
        <f>G41+J41+M41</f>
        <v>0</v>
      </c>
      <c r="E41" s="82">
        <f>H41+K41+N41</f>
        <v>0</v>
      </c>
      <c r="F41" s="68">
        <v>0</v>
      </c>
      <c r="G41" s="68">
        <v>0</v>
      </c>
      <c r="H41" s="68">
        <v>0</v>
      </c>
      <c r="I41" s="68">
        <f t="shared" si="5"/>
        <v>0</v>
      </c>
      <c r="J41" s="68">
        <v>0</v>
      </c>
      <c r="K41" s="68">
        <v>0</v>
      </c>
      <c r="L41" s="68">
        <f t="shared" si="6"/>
        <v>0</v>
      </c>
      <c r="M41" s="82">
        <f>O41+Q41+S41</f>
        <v>0</v>
      </c>
      <c r="N41" s="82">
        <f>P41+R41+T41</f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68">
        <f t="shared" si="9"/>
        <v>0</v>
      </c>
      <c r="V41" s="68">
        <v>0</v>
      </c>
      <c r="W41" s="82">
        <v>0</v>
      </c>
      <c r="X41" s="68">
        <f t="shared" si="8"/>
        <v>0</v>
      </c>
      <c r="Y41" s="82">
        <v>0</v>
      </c>
      <c r="Z41" s="82">
        <v>0</v>
      </c>
      <c r="AA41" s="82">
        <v>0</v>
      </c>
      <c r="AB41" s="85" t="s">
        <v>51</v>
      </c>
    </row>
    <row r="42" spans="1:30" s="76" customFormat="1" ht="16.5" customHeight="1">
      <c r="A42" s="91" t="s">
        <v>147</v>
      </c>
      <c r="B42" s="93"/>
      <c r="C42" s="63">
        <f t="shared" si="4"/>
        <v>4</v>
      </c>
      <c r="D42" s="88">
        <f>SUM(D43:D44)</f>
        <v>4</v>
      </c>
      <c r="E42" s="88">
        <f>SUM(E43:E44)</f>
        <v>0</v>
      </c>
      <c r="F42" s="88">
        <f>SUM(F43:F44)</f>
        <v>0</v>
      </c>
      <c r="G42" s="88">
        <f>SUM(G43:G44)</f>
        <v>0</v>
      </c>
      <c r="H42" s="88">
        <f>SUM(H43:H44)</f>
        <v>0</v>
      </c>
      <c r="I42" s="64">
        <f t="shared" si="5"/>
        <v>0</v>
      </c>
      <c r="J42" s="88">
        <f aca="true" t="shared" si="16" ref="J42:T42">SUM(J43:J44)</f>
        <v>0</v>
      </c>
      <c r="K42" s="88">
        <f t="shared" si="16"/>
        <v>0</v>
      </c>
      <c r="L42" s="64">
        <f t="shared" si="6"/>
        <v>4</v>
      </c>
      <c r="M42" s="88">
        <f t="shared" si="16"/>
        <v>4</v>
      </c>
      <c r="N42" s="88">
        <f t="shared" si="16"/>
        <v>0</v>
      </c>
      <c r="O42" s="88">
        <f t="shared" si="16"/>
        <v>2</v>
      </c>
      <c r="P42" s="88">
        <f t="shared" si="16"/>
        <v>0</v>
      </c>
      <c r="Q42" s="88">
        <f t="shared" si="16"/>
        <v>1</v>
      </c>
      <c r="R42" s="88">
        <f t="shared" si="16"/>
        <v>0</v>
      </c>
      <c r="S42" s="88">
        <f t="shared" si="16"/>
        <v>1</v>
      </c>
      <c r="T42" s="88">
        <f t="shared" si="16"/>
        <v>0</v>
      </c>
      <c r="U42" s="64">
        <f t="shared" si="9"/>
        <v>20</v>
      </c>
      <c r="V42" s="64">
        <f aca="true" t="shared" si="17" ref="V42:AA42">SUM(V43:V44)</f>
        <v>0</v>
      </c>
      <c r="W42" s="64">
        <f t="shared" si="17"/>
        <v>0</v>
      </c>
      <c r="X42" s="64">
        <f>SUM(Y42:AA42)</f>
        <v>20</v>
      </c>
      <c r="Y42" s="64">
        <f t="shared" si="17"/>
        <v>10</v>
      </c>
      <c r="Z42" s="64">
        <f t="shared" si="17"/>
        <v>3</v>
      </c>
      <c r="AA42" s="64">
        <f t="shared" si="17"/>
        <v>7</v>
      </c>
      <c r="AB42" s="89" t="s">
        <v>147</v>
      </c>
      <c r="AC42" s="96"/>
      <c r="AD42" s="80"/>
    </row>
    <row r="43" spans="1:28" ht="16.5" customHeight="1">
      <c r="A43" s="81"/>
      <c r="B43" s="84" t="s">
        <v>52</v>
      </c>
      <c r="C43" s="67">
        <f t="shared" si="4"/>
        <v>2</v>
      </c>
      <c r="D43" s="82">
        <f>G43+J43+M43</f>
        <v>2</v>
      </c>
      <c r="E43" s="82">
        <f>H43+K43+N43</f>
        <v>0</v>
      </c>
      <c r="F43" s="68">
        <v>0</v>
      </c>
      <c r="G43" s="68">
        <v>0</v>
      </c>
      <c r="H43" s="68">
        <v>0</v>
      </c>
      <c r="I43" s="68">
        <f t="shared" si="5"/>
        <v>0</v>
      </c>
      <c r="J43" s="68">
        <v>0</v>
      </c>
      <c r="K43" s="68">
        <v>0</v>
      </c>
      <c r="L43" s="68">
        <f t="shared" si="6"/>
        <v>2</v>
      </c>
      <c r="M43" s="82">
        <f>O43+Q43+S43</f>
        <v>2</v>
      </c>
      <c r="N43" s="82">
        <f>P43+R43+T43</f>
        <v>0</v>
      </c>
      <c r="O43" s="82">
        <v>0</v>
      </c>
      <c r="P43" s="82">
        <v>0</v>
      </c>
      <c r="Q43" s="82">
        <v>1</v>
      </c>
      <c r="R43" s="82">
        <v>0</v>
      </c>
      <c r="S43" s="82">
        <v>1</v>
      </c>
      <c r="T43" s="82">
        <v>0</v>
      </c>
      <c r="U43" s="68">
        <f t="shared" si="9"/>
        <v>10</v>
      </c>
      <c r="V43" s="68">
        <v>0</v>
      </c>
      <c r="W43" s="82">
        <v>0</v>
      </c>
      <c r="X43" s="68">
        <f t="shared" si="8"/>
        <v>10</v>
      </c>
      <c r="Y43" s="82">
        <v>0</v>
      </c>
      <c r="Z43" s="82">
        <v>3</v>
      </c>
      <c r="AA43" s="82">
        <v>7</v>
      </c>
      <c r="AB43" s="85" t="s">
        <v>52</v>
      </c>
    </row>
    <row r="44" spans="1:28" ht="16.5" customHeight="1">
      <c r="A44" s="81"/>
      <c r="B44" s="84" t="s">
        <v>53</v>
      </c>
      <c r="C44" s="67">
        <f t="shared" si="4"/>
        <v>2</v>
      </c>
      <c r="D44" s="82">
        <f>G44+J44+M44</f>
        <v>2</v>
      </c>
      <c r="E44" s="82">
        <f>H44+K44+N44</f>
        <v>0</v>
      </c>
      <c r="F44" s="68">
        <v>0</v>
      </c>
      <c r="G44" s="68">
        <v>0</v>
      </c>
      <c r="H44" s="68">
        <v>0</v>
      </c>
      <c r="I44" s="68">
        <f t="shared" si="5"/>
        <v>0</v>
      </c>
      <c r="J44" s="68">
        <v>0</v>
      </c>
      <c r="K44" s="68">
        <v>0</v>
      </c>
      <c r="L44" s="68">
        <f t="shared" si="6"/>
        <v>2</v>
      </c>
      <c r="M44" s="82">
        <f>O44+Q44+S44</f>
        <v>2</v>
      </c>
      <c r="N44" s="82">
        <f>P44+R44+T44</f>
        <v>0</v>
      </c>
      <c r="O44" s="82">
        <v>2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68">
        <f t="shared" si="9"/>
        <v>10</v>
      </c>
      <c r="V44" s="68">
        <v>0</v>
      </c>
      <c r="W44" s="82">
        <v>0</v>
      </c>
      <c r="X44" s="68">
        <f t="shared" si="8"/>
        <v>10</v>
      </c>
      <c r="Y44" s="82">
        <v>10</v>
      </c>
      <c r="Z44" s="82">
        <v>0</v>
      </c>
      <c r="AA44" s="82">
        <v>0</v>
      </c>
      <c r="AB44" s="85" t="s">
        <v>53</v>
      </c>
    </row>
    <row r="45" spans="1:30" s="76" customFormat="1" ht="16.5" customHeight="1">
      <c r="A45" s="91" t="s">
        <v>149</v>
      </c>
      <c r="B45" s="93"/>
      <c r="C45" s="63">
        <f t="shared" si="4"/>
        <v>12</v>
      </c>
      <c r="D45" s="88">
        <f>SUM(D46:D48)</f>
        <v>12</v>
      </c>
      <c r="E45" s="88">
        <f>SUM(E46:E48)</f>
        <v>0</v>
      </c>
      <c r="F45" s="88">
        <f>SUM(F46:F48)</f>
        <v>0</v>
      </c>
      <c r="G45" s="88">
        <f>SUM(G46:G48)</f>
        <v>0</v>
      </c>
      <c r="H45" s="88">
        <f>SUM(H46:H48)</f>
        <v>0</v>
      </c>
      <c r="I45" s="64">
        <f t="shared" si="5"/>
        <v>3</v>
      </c>
      <c r="J45" s="88">
        <f aca="true" t="shared" si="18" ref="J45:T45">SUM(J46:J48)</f>
        <v>3</v>
      </c>
      <c r="K45" s="88">
        <f t="shared" si="18"/>
        <v>0</v>
      </c>
      <c r="L45" s="64">
        <f t="shared" si="6"/>
        <v>9</v>
      </c>
      <c r="M45" s="88">
        <f t="shared" si="18"/>
        <v>9</v>
      </c>
      <c r="N45" s="88">
        <f t="shared" si="18"/>
        <v>0</v>
      </c>
      <c r="O45" s="88">
        <f t="shared" si="18"/>
        <v>8</v>
      </c>
      <c r="P45" s="88">
        <f t="shared" si="18"/>
        <v>0</v>
      </c>
      <c r="Q45" s="88">
        <f t="shared" si="18"/>
        <v>0</v>
      </c>
      <c r="R45" s="88">
        <f t="shared" si="18"/>
        <v>0</v>
      </c>
      <c r="S45" s="88">
        <f t="shared" si="18"/>
        <v>1</v>
      </c>
      <c r="T45" s="88">
        <f t="shared" si="18"/>
        <v>0</v>
      </c>
      <c r="U45" s="64">
        <f t="shared" si="9"/>
        <v>51</v>
      </c>
      <c r="V45" s="64">
        <f aca="true" t="shared" si="19" ref="V45:AA45">SUM(V46:V48)</f>
        <v>0</v>
      </c>
      <c r="W45" s="64">
        <f t="shared" si="19"/>
        <v>7</v>
      </c>
      <c r="X45" s="64">
        <f t="shared" si="8"/>
        <v>44</v>
      </c>
      <c r="Y45" s="64">
        <f t="shared" si="19"/>
        <v>42</v>
      </c>
      <c r="Z45" s="64">
        <f t="shared" si="19"/>
        <v>0</v>
      </c>
      <c r="AA45" s="64">
        <f t="shared" si="19"/>
        <v>2</v>
      </c>
      <c r="AB45" s="89" t="s">
        <v>149</v>
      </c>
      <c r="AC45" s="96"/>
      <c r="AD45" s="80"/>
    </row>
    <row r="46" spans="1:28" ht="16.5" customHeight="1">
      <c r="A46" s="81"/>
      <c r="B46" s="84" t="s">
        <v>54</v>
      </c>
      <c r="C46" s="67">
        <f t="shared" si="4"/>
        <v>3</v>
      </c>
      <c r="D46" s="82">
        <f aca="true" t="shared" si="20" ref="D46:E48">G46+J46+M46</f>
        <v>3</v>
      </c>
      <c r="E46" s="82">
        <f t="shared" si="20"/>
        <v>0</v>
      </c>
      <c r="F46" s="68">
        <v>0</v>
      </c>
      <c r="G46" s="68">
        <v>0</v>
      </c>
      <c r="H46" s="68">
        <v>0</v>
      </c>
      <c r="I46" s="68">
        <f t="shared" si="5"/>
        <v>3</v>
      </c>
      <c r="J46" s="68">
        <v>3</v>
      </c>
      <c r="K46" s="68">
        <v>0</v>
      </c>
      <c r="L46" s="68">
        <f t="shared" si="6"/>
        <v>0</v>
      </c>
      <c r="M46" s="82">
        <f>O46+Q46+S46</f>
        <v>0</v>
      </c>
      <c r="N46" s="82">
        <f>P46+R46+T46</f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68">
        <f t="shared" si="9"/>
        <v>7</v>
      </c>
      <c r="V46" s="68">
        <v>0</v>
      </c>
      <c r="W46" s="82">
        <v>7</v>
      </c>
      <c r="X46" s="68">
        <f t="shared" si="8"/>
        <v>0</v>
      </c>
      <c r="Y46" s="82">
        <v>0</v>
      </c>
      <c r="Z46" s="82">
        <v>0</v>
      </c>
      <c r="AA46" s="82">
        <v>0</v>
      </c>
      <c r="AB46" s="85" t="s">
        <v>54</v>
      </c>
    </row>
    <row r="47" spans="1:28" ht="16.5" customHeight="1">
      <c r="A47" s="81"/>
      <c r="B47" s="84" t="s">
        <v>55</v>
      </c>
      <c r="C47" s="67">
        <f t="shared" si="4"/>
        <v>5</v>
      </c>
      <c r="D47" s="82">
        <f t="shared" si="20"/>
        <v>5</v>
      </c>
      <c r="E47" s="82">
        <f t="shared" si="20"/>
        <v>0</v>
      </c>
      <c r="F47" s="68">
        <v>0</v>
      </c>
      <c r="G47" s="68">
        <v>0</v>
      </c>
      <c r="H47" s="68">
        <v>0</v>
      </c>
      <c r="I47" s="68">
        <f t="shared" si="5"/>
        <v>0</v>
      </c>
      <c r="J47" s="68">
        <v>0</v>
      </c>
      <c r="K47" s="68">
        <v>0</v>
      </c>
      <c r="L47" s="68">
        <f t="shared" si="6"/>
        <v>5</v>
      </c>
      <c r="M47" s="82">
        <f>O47+Q47+S47</f>
        <v>5</v>
      </c>
      <c r="N47" s="82">
        <f>P47+R47+T47</f>
        <v>0</v>
      </c>
      <c r="O47" s="82">
        <v>4</v>
      </c>
      <c r="P47" s="82">
        <v>0</v>
      </c>
      <c r="Q47" s="82">
        <v>0</v>
      </c>
      <c r="R47" s="82">
        <v>0</v>
      </c>
      <c r="S47" s="82">
        <v>1</v>
      </c>
      <c r="T47" s="82">
        <v>0</v>
      </c>
      <c r="U47" s="68">
        <f t="shared" si="9"/>
        <v>16</v>
      </c>
      <c r="V47" s="68">
        <v>0</v>
      </c>
      <c r="W47" s="82">
        <v>0</v>
      </c>
      <c r="X47" s="68">
        <f t="shared" si="8"/>
        <v>16</v>
      </c>
      <c r="Y47" s="82">
        <v>14</v>
      </c>
      <c r="Z47" s="82">
        <v>0</v>
      </c>
      <c r="AA47" s="82">
        <v>2</v>
      </c>
      <c r="AB47" s="85" t="s">
        <v>55</v>
      </c>
    </row>
    <row r="48" spans="1:28" ht="16.5" customHeight="1">
      <c r="A48" s="81"/>
      <c r="B48" s="84" t="s">
        <v>56</v>
      </c>
      <c r="C48" s="67">
        <f t="shared" si="4"/>
        <v>4</v>
      </c>
      <c r="D48" s="82">
        <f t="shared" si="20"/>
        <v>4</v>
      </c>
      <c r="E48" s="82">
        <f t="shared" si="20"/>
        <v>0</v>
      </c>
      <c r="F48" s="68">
        <v>0</v>
      </c>
      <c r="G48" s="68">
        <v>0</v>
      </c>
      <c r="H48" s="68">
        <v>0</v>
      </c>
      <c r="I48" s="68">
        <f t="shared" si="5"/>
        <v>0</v>
      </c>
      <c r="J48" s="68">
        <v>0</v>
      </c>
      <c r="K48" s="68">
        <v>0</v>
      </c>
      <c r="L48" s="68">
        <f t="shared" si="6"/>
        <v>4</v>
      </c>
      <c r="M48" s="82">
        <f>O48+Q48+S48</f>
        <v>4</v>
      </c>
      <c r="N48" s="82">
        <f>P48+R48+T48</f>
        <v>0</v>
      </c>
      <c r="O48" s="82">
        <v>4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68">
        <f t="shared" si="9"/>
        <v>28</v>
      </c>
      <c r="V48" s="68">
        <v>0</v>
      </c>
      <c r="W48" s="82">
        <v>0</v>
      </c>
      <c r="X48" s="68">
        <f t="shared" si="8"/>
        <v>28</v>
      </c>
      <c r="Y48" s="82">
        <v>28</v>
      </c>
      <c r="Z48" s="82">
        <v>0</v>
      </c>
      <c r="AA48" s="82">
        <v>0</v>
      </c>
      <c r="AB48" s="85" t="s">
        <v>56</v>
      </c>
    </row>
    <row r="49" spans="1:30" s="76" customFormat="1" ht="16.5" customHeight="1">
      <c r="A49" s="91" t="s">
        <v>150</v>
      </c>
      <c r="B49" s="93"/>
      <c r="C49" s="63">
        <f t="shared" si="4"/>
        <v>9</v>
      </c>
      <c r="D49" s="88">
        <f>SUM(D50:D53)</f>
        <v>9</v>
      </c>
      <c r="E49" s="88">
        <f>SUM(E50:E53)</f>
        <v>0</v>
      </c>
      <c r="F49" s="88">
        <f>SUM(F50:F53)</f>
        <v>0</v>
      </c>
      <c r="G49" s="88">
        <f>SUM(G50:G53)</f>
        <v>0</v>
      </c>
      <c r="H49" s="88">
        <f>SUM(H50:H53)</f>
        <v>0</v>
      </c>
      <c r="I49" s="64">
        <f t="shared" si="5"/>
        <v>4</v>
      </c>
      <c r="J49" s="88">
        <f aca="true" t="shared" si="21" ref="J49:T49">SUM(J50:J53)</f>
        <v>4</v>
      </c>
      <c r="K49" s="88">
        <f t="shared" si="21"/>
        <v>0</v>
      </c>
      <c r="L49" s="64">
        <f t="shared" si="6"/>
        <v>5</v>
      </c>
      <c r="M49" s="88">
        <f t="shared" si="21"/>
        <v>5</v>
      </c>
      <c r="N49" s="88">
        <f t="shared" si="21"/>
        <v>0</v>
      </c>
      <c r="O49" s="88">
        <f t="shared" si="21"/>
        <v>5</v>
      </c>
      <c r="P49" s="88">
        <f t="shared" si="21"/>
        <v>0</v>
      </c>
      <c r="Q49" s="88">
        <f t="shared" si="21"/>
        <v>0</v>
      </c>
      <c r="R49" s="88">
        <f t="shared" si="21"/>
        <v>0</v>
      </c>
      <c r="S49" s="88">
        <f t="shared" si="21"/>
        <v>0</v>
      </c>
      <c r="T49" s="88">
        <f t="shared" si="21"/>
        <v>0</v>
      </c>
      <c r="U49" s="64">
        <f t="shared" si="9"/>
        <v>62</v>
      </c>
      <c r="V49" s="64">
        <f aca="true" t="shared" si="22" ref="V49:AA49">SUM(V50:V53)</f>
        <v>0</v>
      </c>
      <c r="W49" s="64">
        <f t="shared" si="22"/>
        <v>14</v>
      </c>
      <c r="X49" s="64">
        <f t="shared" si="8"/>
        <v>48</v>
      </c>
      <c r="Y49" s="64">
        <f t="shared" si="22"/>
        <v>48</v>
      </c>
      <c r="Z49" s="64">
        <f t="shared" si="22"/>
        <v>0</v>
      </c>
      <c r="AA49" s="64">
        <f t="shared" si="22"/>
        <v>0</v>
      </c>
      <c r="AB49" s="89" t="s">
        <v>150</v>
      </c>
      <c r="AC49" s="96"/>
      <c r="AD49" s="80"/>
    </row>
    <row r="50" spans="1:28" ht="16.5" customHeight="1">
      <c r="A50" s="81"/>
      <c r="B50" s="84" t="s">
        <v>57</v>
      </c>
      <c r="C50" s="67">
        <f t="shared" si="4"/>
        <v>2</v>
      </c>
      <c r="D50" s="82">
        <f>G50+J50+M50</f>
        <v>2</v>
      </c>
      <c r="E50" s="82">
        <f>H50+K50+N50</f>
        <v>0</v>
      </c>
      <c r="F50" s="68">
        <v>0</v>
      </c>
      <c r="G50" s="68">
        <v>0</v>
      </c>
      <c r="H50" s="68">
        <v>0</v>
      </c>
      <c r="I50" s="68">
        <f t="shared" si="5"/>
        <v>0</v>
      </c>
      <c r="J50" s="68">
        <v>0</v>
      </c>
      <c r="K50" s="68">
        <v>0</v>
      </c>
      <c r="L50" s="68">
        <f t="shared" si="6"/>
        <v>2</v>
      </c>
      <c r="M50" s="82">
        <f>O50+Q50+S50</f>
        <v>2</v>
      </c>
      <c r="N50" s="82">
        <f>P50+R50+T50</f>
        <v>0</v>
      </c>
      <c r="O50" s="82">
        <v>2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68">
        <f t="shared" si="9"/>
        <v>19</v>
      </c>
      <c r="V50" s="68">
        <v>0</v>
      </c>
      <c r="W50" s="82">
        <v>0</v>
      </c>
      <c r="X50" s="68">
        <f t="shared" si="8"/>
        <v>19</v>
      </c>
      <c r="Y50" s="82">
        <v>19</v>
      </c>
      <c r="Z50" s="82">
        <v>0</v>
      </c>
      <c r="AA50" s="82">
        <v>0</v>
      </c>
      <c r="AB50" s="85" t="s">
        <v>57</v>
      </c>
    </row>
    <row r="51" spans="1:28" ht="16.5" customHeight="1">
      <c r="A51" s="81"/>
      <c r="B51" s="84" t="s">
        <v>58</v>
      </c>
      <c r="C51" s="67">
        <f t="shared" si="4"/>
        <v>1</v>
      </c>
      <c r="D51" s="82">
        <f aca="true" t="shared" si="23" ref="D51:E53">G51+J51+M51</f>
        <v>1</v>
      </c>
      <c r="E51" s="82">
        <f t="shared" si="23"/>
        <v>0</v>
      </c>
      <c r="F51" s="68">
        <v>0</v>
      </c>
      <c r="G51" s="68">
        <v>0</v>
      </c>
      <c r="H51" s="68">
        <v>0</v>
      </c>
      <c r="I51" s="68">
        <f t="shared" si="5"/>
        <v>1</v>
      </c>
      <c r="J51" s="68">
        <v>1</v>
      </c>
      <c r="K51" s="68">
        <v>0</v>
      </c>
      <c r="L51" s="68">
        <f t="shared" si="6"/>
        <v>0</v>
      </c>
      <c r="M51" s="82">
        <f>O51+Q51+S51</f>
        <v>0</v>
      </c>
      <c r="N51" s="82">
        <f>P51+R51+T51</f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68">
        <f t="shared" si="9"/>
        <v>4</v>
      </c>
      <c r="V51" s="68">
        <v>0</v>
      </c>
      <c r="W51" s="82">
        <v>4</v>
      </c>
      <c r="X51" s="68">
        <f t="shared" si="8"/>
        <v>0</v>
      </c>
      <c r="Y51" s="82">
        <v>0</v>
      </c>
      <c r="Z51" s="82">
        <v>0</v>
      </c>
      <c r="AA51" s="82">
        <v>0</v>
      </c>
      <c r="AB51" s="85" t="s">
        <v>58</v>
      </c>
    </row>
    <row r="52" spans="1:28" ht="16.5" customHeight="1">
      <c r="A52" s="81"/>
      <c r="B52" s="84" t="s">
        <v>59</v>
      </c>
      <c r="C52" s="67">
        <f t="shared" si="4"/>
        <v>5</v>
      </c>
      <c r="D52" s="82">
        <f t="shared" si="23"/>
        <v>5</v>
      </c>
      <c r="E52" s="82">
        <f t="shared" si="23"/>
        <v>0</v>
      </c>
      <c r="F52" s="68">
        <v>0</v>
      </c>
      <c r="G52" s="68">
        <v>0</v>
      </c>
      <c r="H52" s="68">
        <v>0</v>
      </c>
      <c r="I52" s="68">
        <f t="shared" si="5"/>
        <v>2</v>
      </c>
      <c r="J52" s="68">
        <v>2</v>
      </c>
      <c r="K52" s="68">
        <v>0</v>
      </c>
      <c r="L52" s="68">
        <f t="shared" si="6"/>
        <v>3</v>
      </c>
      <c r="M52" s="82">
        <f>O52+Q52+S52</f>
        <v>3</v>
      </c>
      <c r="N52" s="82">
        <f>P52+R52+T52</f>
        <v>0</v>
      </c>
      <c r="O52" s="82">
        <v>3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68">
        <f t="shared" si="9"/>
        <v>35</v>
      </c>
      <c r="V52" s="68">
        <v>0</v>
      </c>
      <c r="W52" s="82">
        <v>6</v>
      </c>
      <c r="X52" s="68">
        <f t="shared" si="8"/>
        <v>29</v>
      </c>
      <c r="Y52" s="82">
        <v>29</v>
      </c>
      <c r="Z52" s="82">
        <v>0</v>
      </c>
      <c r="AA52" s="82">
        <v>0</v>
      </c>
      <c r="AB52" s="85" t="s">
        <v>59</v>
      </c>
    </row>
    <row r="53" spans="1:28" ht="16.5" customHeight="1">
      <c r="A53" s="81"/>
      <c r="B53" s="84" t="s">
        <v>60</v>
      </c>
      <c r="C53" s="67">
        <f t="shared" si="4"/>
        <v>1</v>
      </c>
      <c r="D53" s="82">
        <f t="shared" si="23"/>
        <v>1</v>
      </c>
      <c r="E53" s="82">
        <f t="shared" si="23"/>
        <v>0</v>
      </c>
      <c r="F53" s="68">
        <v>0</v>
      </c>
      <c r="G53" s="68">
        <v>0</v>
      </c>
      <c r="H53" s="68">
        <v>0</v>
      </c>
      <c r="I53" s="68">
        <f t="shared" si="5"/>
        <v>1</v>
      </c>
      <c r="J53" s="68">
        <v>1</v>
      </c>
      <c r="K53" s="68">
        <v>0</v>
      </c>
      <c r="L53" s="68">
        <f t="shared" si="6"/>
        <v>0</v>
      </c>
      <c r="M53" s="82">
        <f>O53+Q53+S53</f>
        <v>0</v>
      </c>
      <c r="N53" s="82">
        <f>P53+R53+T53</f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68">
        <f t="shared" si="9"/>
        <v>4</v>
      </c>
      <c r="V53" s="68">
        <v>0</v>
      </c>
      <c r="W53" s="82">
        <v>4</v>
      </c>
      <c r="X53" s="68">
        <f t="shared" si="8"/>
        <v>0</v>
      </c>
      <c r="Y53" s="82">
        <v>0</v>
      </c>
      <c r="Z53" s="82">
        <v>0</v>
      </c>
      <c r="AA53" s="82">
        <v>0</v>
      </c>
      <c r="AB53" s="85" t="s">
        <v>60</v>
      </c>
    </row>
    <row r="54" spans="1:30" s="76" customFormat="1" ht="16.5" customHeight="1">
      <c r="A54" s="91" t="s">
        <v>151</v>
      </c>
      <c r="B54" s="93"/>
      <c r="C54" s="63">
        <f t="shared" si="4"/>
        <v>8</v>
      </c>
      <c r="D54" s="88">
        <f>SUM(D55:D56)</f>
        <v>8</v>
      </c>
      <c r="E54" s="88">
        <f>SUM(E55:E56)</f>
        <v>0</v>
      </c>
      <c r="F54" s="88">
        <f>SUM(F55:F56)</f>
        <v>0</v>
      </c>
      <c r="G54" s="88">
        <f>SUM(G55:G56)</f>
        <v>0</v>
      </c>
      <c r="H54" s="88">
        <f>SUM(H55:H56)</f>
        <v>0</v>
      </c>
      <c r="I54" s="64">
        <f t="shared" si="5"/>
        <v>6</v>
      </c>
      <c r="J54" s="88">
        <f aca="true" t="shared" si="24" ref="J54:T54">SUM(J55:J56)</f>
        <v>6</v>
      </c>
      <c r="K54" s="88">
        <f t="shared" si="24"/>
        <v>0</v>
      </c>
      <c r="L54" s="64">
        <f t="shared" si="6"/>
        <v>2</v>
      </c>
      <c r="M54" s="88">
        <f t="shared" si="24"/>
        <v>2</v>
      </c>
      <c r="N54" s="88">
        <f t="shared" si="24"/>
        <v>0</v>
      </c>
      <c r="O54" s="88">
        <f t="shared" si="24"/>
        <v>2</v>
      </c>
      <c r="P54" s="88">
        <f t="shared" si="24"/>
        <v>0</v>
      </c>
      <c r="Q54" s="88">
        <f t="shared" si="24"/>
        <v>0</v>
      </c>
      <c r="R54" s="88">
        <f t="shared" si="24"/>
        <v>0</v>
      </c>
      <c r="S54" s="88">
        <f t="shared" si="24"/>
        <v>0</v>
      </c>
      <c r="T54" s="88">
        <f t="shared" si="24"/>
        <v>0</v>
      </c>
      <c r="U54" s="64">
        <f t="shared" si="9"/>
        <v>28</v>
      </c>
      <c r="V54" s="64">
        <f aca="true" t="shared" si="25" ref="V54:AA54">SUM(V55:V56)</f>
        <v>0</v>
      </c>
      <c r="W54" s="64">
        <f t="shared" si="25"/>
        <v>16</v>
      </c>
      <c r="X54" s="64">
        <f t="shared" si="8"/>
        <v>12</v>
      </c>
      <c r="Y54" s="64">
        <f t="shared" si="25"/>
        <v>12</v>
      </c>
      <c r="Z54" s="64">
        <f t="shared" si="25"/>
        <v>0</v>
      </c>
      <c r="AA54" s="64">
        <f t="shared" si="25"/>
        <v>0</v>
      </c>
      <c r="AB54" s="89" t="s">
        <v>151</v>
      </c>
      <c r="AC54" s="96"/>
      <c r="AD54" s="80"/>
    </row>
    <row r="55" spans="1:28" ht="16.5" customHeight="1">
      <c r="A55" s="81"/>
      <c r="B55" s="84" t="s">
        <v>61</v>
      </c>
      <c r="C55" s="67">
        <f t="shared" si="4"/>
        <v>2</v>
      </c>
      <c r="D55" s="82">
        <f>G55+J55+M55</f>
        <v>2</v>
      </c>
      <c r="E55" s="82">
        <f>H55+K55+N55</f>
        <v>0</v>
      </c>
      <c r="F55" s="68">
        <v>0</v>
      </c>
      <c r="G55" s="68">
        <v>0</v>
      </c>
      <c r="H55" s="68">
        <v>0</v>
      </c>
      <c r="I55" s="68">
        <f t="shared" si="5"/>
        <v>2</v>
      </c>
      <c r="J55" s="68">
        <v>2</v>
      </c>
      <c r="K55" s="68">
        <v>0</v>
      </c>
      <c r="L55" s="68">
        <f t="shared" si="6"/>
        <v>0</v>
      </c>
      <c r="M55" s="82">
        <f>O55+Q55+S55</f>
        <v>0</v>
      </c>
      <c r="N55" s="82">
        <f>P55+R55+T55</f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68">
        <f t="shared" si="9"/>
        <v>5</v>
      </c>
      <c r="V55" s="68">
        <v>0</v>
      </c>
      <c r="W55" s="82">
        <v>5</v>
      </c>
      <c r="X55" s="68">
        <f t="shared" si="8"/>
        <v>0</v>
      </c>
      <c r="Y55" s="82">
        <v>0</v>
      </c>
      <c r="Z55" s="82">
        <v>0</v>
      </c>
      <c r="AA55" s="82">
        <v>0</v>
      </c>
      <c r="AB55" s="85" t="s">
        <v>61</v>
      </c>
    </row>
    <row r="56" spans="1:28" s="13" customFormat="1" ht="16.5" customHeight="1">
      <c r="A56" s="97"/>
      <c r="B56" s="84" t="s">
        <v>62</v>
      </c>
      <c r="C56" s="67">
        <f t="shared" si="4"/>
        <v>6</v>
      </c>
      <c r="D56" s="82">
        <f>G56+J56+M56</f>
        <v>6</v>
      </c>
      <c r="E56" s="82">
        <f>H56+K56+N56</f>
        <v>0</v>
      </c>
      <c r="F56" s="68">
        <v>0</v>
      </c>
      <c r="G56" s="68">
        <v>0</v>
      </c>
      <c r="H56" s="68">
        <v>0</v>
      </c>
      <c r="I56" s="68">
        <f t="shared" si="5"/>
        <v>4</v>
      </c>
      <c r="J56" s="68">
        <v>4</v>
      </c>
      <c r="K56" s="68">
        <v>0</v>
      </c>
      <c r="L56" s="68">
        <f t="shared" si="6"/>
        <v>2</v>
      </c>
      <c r="M56" s="82">
        <f>O56+Q56+S56</f>
        <v>2</v>
      </c>
      <c r="N56" s="82">
        <f>P56+R56+T56</f>
        <v>0</v>
      </c>
      <c r="O56" s="82">
        <v>2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68">
        <f t="shared" si="9"/>
        <v>23</v>
      </c>
      <c r="V56" s="68">
        <v>0</v>
      </c>
      <c r="W56" s="82">
        <v>11</v>
      </c>
      <c r="X56" s="68">
        <f t="shared" si="8"/>
        <v>12</v>
      </c>
      <c r="Y56" s="82">
        <v>12</v>
      </c>
      <c r="Z56" s="82">
        <v>0</v>
      </c>
      <c r="AA56" s="82">
        <v>0</v>
      </c>
      <c r="AB56" s="85" t="s">
        <v>62</v>
      </c>
    </row>
    <row r="57" spans="1:30" s="76" customFormat="1" ht="16.5" customHeight="1">
      <c r="A57" s="91" t="s">
        <v>152</v>
      </c>
      <c r="B57" s="93"/>
      <c r="C57" s="63">
        <f t="shared" si="4"/>
        <v>11</v>
      </c>
      <c r="D57" s="88">
        <f>SUM(D58:D59)</f>
        <v>11</v>
      </c>
      <c r="E57" s="88">
        <f>SUM(E58:E59)</f>
        <v>0</v>
      </c>
      <c r="F57" s="88">
        <f>SUM(F58:F59)</f>
        <v>0</v>
      </c>
      <c r="G57" s="88">
        <f>SUM(G58:G59)</f>
        <v>0</v>
      </c>
      <c r="H57" s="88">
        <f>SUM(H58:H59)</f>
        <v>0</v>
      </c>
      <c r="I57" s="64">
        <f t="shared" si="5"/>
        <v>11</v>
      </c>
      <c r="J57" s="88">
        <f>SUM(J58:J59)</f>
        <v>11</v>
      </c>
      <c r="K57" s="88">
        <f>SUM(K58:K59)</f>
        <v>0</v>
      </c>
      <c r="L57" s="64">
        <f t="shared" si="6"/>
        <v>0</v>
      </c>
      <c r="M57" s="88">
        <f aca="true" t="shared" si="26" ref="M57:T57">SUM(M58:M59)</f>
        <v>0</v>
      </c>
      <c r="N57" s="88">
        <f t="shared" si="26"/>
        <v>0</v>
      </c>
      <c r="O57" s="88">
        <f t="shared" si="26"/>
        <v>0</v>
      </c>
      <c r="P57" s="88">
        <f t="shared" si="26"/>
        <v>0</v>
      </c>
      <c r="Q57" s="88">
        <f t="shared" si="26"/>
        <v>0</v>
      </c>
      <c r="R57" s="88">
        <f t="shared" si="26"/>
        <v>0</v>
      </c>
      <c r="S57" s="88">
        <f t="shared" si="26"/>
        <v>0</v>
      </c>
      <c r="T57" s="88">
        <f t="shared" si="26"/>
        <v>0</v>
      </c>
      <c r="U57" s="64">
        <f t="shared" si="9"/>
        <v>39</v>
      </c>
      <c r="V57" s="64">
        <f>SUM(V58:V59)</f>
        <v>0</v>
      </c>
      <c r="W57" s="64">
        <f>SUM(W58:W59)</f>
        <v>39</v>
      </c>
      <c r="X57" s="64">
        <f t="shared" si="8"/>
        <v>0</v>
      </c>
      <c r="Y57" s="64">
        <f>SUM(Y58:Y59)</f>
        <v>0</v>
      </c>
      <c r="Z57" s="64">
        <f>SUM(Z58:Z59)</f>
        <v>0</v>
      </c>
      <c r="AA57" s="64">
        <f>SUM(AA58:AA59)</f>
        <v>0</v>
      </c>
      <c r="AB57" s="89" t="s">
        <v>152</v>
      </c>
      <c r="AC57" s="96"/>
      <c r="AD57" s="80"/>
    </row>
    <row r="58" spans="1:28" ht="16.5" customHeight="1">
      <c r="A58" s="98"/>
      <c r="B58" s="99" t="s">
        <v>63</v>
      </c>
      <c r="C58" s="67">
        <f t="shared" si="4"/>
        <v>5</v>
      </c>
      <c r="D58" s="82">
        <f>G58+J58+M58</f>
        <v>5</v>
      </c>
      <c r="E58" s="82">
        <f>H58+K58+N58</f>
        <v>0</v>
      </c>
      <c r="F58" s="68">
        <v>0</v>
      </c>
      <c r="G58" s="68">
        <v>0</v>
      </c>
      <c r="H58" s="68">
        <v>0</v>
      </c>
      <c r="I58" s="68">
        <f t="shared" si="5"/>
        <v>5</v>
      </c>
      <c r="J58" s="68">
        <v>5</v>
      </c>
      <c r="K58" s="68">
        <v>0</v>
      </c>
      <c r="L58" s="68">
        <f t="shared" si="6"/>
        <v>0</v>
      </c>
      <c r="M58" s="82">
        <f>O58+Q58+S58</f>
        <v>0</v>
      </c>
      <c r="N58" s="82">
        <f>P58+R58+T58</f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68">
        <f t="shared" si="9"/>
        <v>16</v>
      </c>
      <c r="V58" s="68">
        <v>0</v>
      </c>
      <c r="W58" s="82">
        <v>16</v>
      </c>
      <c r="X58" s="68">
        <f t="shared" si="8"/>
        <v>0</v>
      </c>
      <c r="Y58" s="82">
        <v>0</v>
      </c>
      <c r="Z58" s="82">
        <v>0</v>
      </c>
      <c r="AA58" s="82">
        <v>0</v>
      </c>
      <c r="AB58" s="85" t="s">
        <v>63</v>
      </c>
    </row>
    <row r="59" spans="1:28" ht="16.5" customHeight="1">
      <c r="A59" s="98"/>
      <c r="B59" s="99" t="s">
        <v>137</v>
      </c>
      <c r="C59" s="67">
        <f t="shared" si="4"/>
        <v>6</v>
      </c>
      <c r="D59" s="82">
        <f>G59+J59+M59</f>
        <v>6</v>
      </c>
      <c r="E59" s="82">
        <f>H59+K59+N59</f>
        <v>0</v>
      </c>
      <c r="F59" s="68">
        <v>0</v>
      </c>
      <c r="G59" s="68">
        <v>0</v>
      </c>
      <c r="H59" s="68">
        <v>0</v>
      </c>
      <c r="I59" s="68">
        <f t="shared" si="5"/>
        <v>6</v>
      </c>
      <c r="J59" s="68">
        <v>6</v>
      </c>
      <c r="K59" s="68">
        <v>0</v>
      </c>
      <c r="L59" s="68">
        <f t="shared" si="6"/>
        <v>0</v>
      </c>
      <c r="M59" s="82">
        <f>O59+Q59+S59</f>
        <v>0</v>
      </c>
      <c r="N59" s="82">
        <f>P59+R59+T59</f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68">
        <f t="shared" si="9"/>
        <v>23</v>
      </c>
      <c r="V59" s="68">
        <v>0</v>
      </c>
      <c r="W59" s="82">
        <v>23</v>
      </c>
      <c r="X59" s="68">
        <f t="shared" si="8"/>
        <v>0</v>
      </c>
      <c r="Y59" s="82">
        <v>0</v>
      </c>
      <c r="Z59" s="82">
        <v>0</v>
      </c>
      <c r="AA59" s="82">
        <v>0</v>
      </c>
      <c r="AB59" s="85" t="s">
        <v>137</v>
      </c>
    </row>
    <row r="60" spans="1:30" s="76" customFormat="1" ht="16.5" customHeight="1">
      <c r="A60" s="91" t="s">
        <v>154</v>
      </c>
      <c r="B60" s="93"/>
      <c r="C60" s="63">
        <f t="shared" si="4"/>
        <v>0</v>
      </c>
      <c r="D60" s="88">
        <f>SUM(D61)</f>
        <v>0</v>
      </c>
      <c r="E60" s="88">
        <f>SUM(E61)</f>
        <v>0</v>
      </c>
      <c r="F60" s="88">
        <f>SUM(F61)</f>
        <v>0</v>
      </c>
      <c r="G60" s="88">
        <f>SUM(G61)</f>
        <v>0</v>
      </c>
      <c r="H60" s="88">
        <f>SUM(H61)</f>
        <v>0</v>
      </c>
      <c r="I60" s="64">
        <f t="shared" si="5"/>
        <v>0</v>
      </c>
      <c r="J60" s="88">
        <f aca="true" t="shared" si="27" ref="J60:T60">SUM(J61)</f>
        <v>0</v>
      </c>
      <c r="K60" s="88">
        <f t="shared" si="27"/>
        <v>0</v>
      </c>
      <c r="L60" s="64">
        <f t="shared" si="6"/>
        <v>0</v>
      </c>
      <c r="M60" s="88">
        <f t="shared" si="27"/>
        <v>0</v>
      </c>
      <c r="N60" s="88">
        <f t="shared" si="27"/>
        <v>0</v>
      </c>
      <c r="O60" s="88">
        <f t="shared" si="27"/>
        <v>0</v>
      </c>
      <c r="P60" s="88">
        <f t="shared" si="27"/>
        <v>0</v>
      </c>
      <c r="Q60" s="88">
        <f t="shared" si="27"/>
        <v>0</v>
      </c>
      <c r="R60" s="88">
        <f t="shared" si="27"/>
        <v>0</v>
      </c>
      <c r="S60" s="88">
        <f t="shared" si="27"/>
        <v>0</v>
      </c>
      <c r="T60" s="88">
        <f t="shared" si="27"/>
        <v>0</v>
      </c>
      <c r="U60" s="64">
        <f t="shared" si="9"/>
        <v>0</v>
      </c>
      <c r="V60" s="64">
        <f aca="true" t="shared" si="28" ref="V60:AA60">SUM(V61)</f>
        <v>0</v>
      </c>
      <c r="W60" s="64">
        <f t="shared" si="28"/>
        <v>0</v>
      </c>
      <c r="X60" s="64">
        <f t="shared" si="8"/>
        <v>0</v>
      </c>
      <c r="Y60" s="64">
        <f t="shared" si="28"/>
        <v>0</v>
      </c>
      <c r="Z60" s="64">
        <f t="shared" si="28"/>
        <v>0</v>
      </c>
      <c r="AA60" s="64">
        <f t="shared" si="28"/>
        <v>0</v>
      </c>
      <c r="AB60" s="89" t="s">
        <v>154</v>
      </c>
      <c r="AC60" s="96"/>
      <c r="AD60" s="80"/>
    </row>
    <row r="61" spans="1:28" ht="16.5" customHeight="1">
      <c r="A61" s="98"/>
      <c r="B61" s="99" t="s">
        <v>64</v>
      </c>
      <c r="C61" s="67">
        <f t="shared" si="4"/>
        <v>0</v>
      </c>
      <c r="D61" s="82">
        <f>G61+J61+M61</f>
        <v>0</v>
      </c>
      <c r="E61" s="82">
        <f>H61+K61+N61</f>
        <v>0</v>
      </c>
      <c r="F61" s="68">
        <v>0</v>
      </c>
      <c r="G61" s="68">
        <v>0</v>
      </c>
      <c r="H61" s="68">
        <v>0</v>
      </c>
      <c r="I61" s="68">
        <f t="shared" si="5"/>
        <v>0</v>
      </c>
      <c r="J61" s="68">
        <v>0</v>
      </c>
      <c r="K61" s="68">
        <v>0</v>
      </c>
      <c r="L61" s="68">
        <f t="shared" si="6"/>
        <v>0</v>
      </c>
      <c r="M61" s="82">
        <f>O61+Q61+S61</f>
        <v>0</v>
      </c>
      <c r="N61" s="82">
        <f>P61+R61+T61</f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68">
        <f t="shared" si="9"/>
        <v>0</v>
      </c>
      <c r="V61" s="68">
        <v>0</v>
      </c>
      <c r="W61" s="82">
        <v>0</v>
      </c>
      <c r="X61" s="68">
        <f t="shared" si="8"/>
        <v>0</v>
      </c>
      <c r="Y61" s="82">
        <v>0</v>
      </c>
      <c r="Z61" s="82">
        <v>0</v>
      </c>
      <c r="AA61" s="82">
        <v>0</v>
      </c>
      <c r="AB61" s="85" t="s">
        <v>64</v>
      </c>
    </row>
    <row r="62" spans="1:29" s="80" customFormat="1" ht="16.5" customHeight="1">
      <c r="A62" s="91" t="s">
        <v>155</v>
      </c>
      <c r="B62" s="93"/>
      <c r="C62" s="63">
        <f t="shared" si="4"/>
        <v>5</v>
      </c>
      <c r="D62" s="88">
        <f>SUM(D63:D64)</f>
        <v>5</v>
      </c>
      <c r="E62" s="88">
        <f>SUM(E63:E64)</f>
        <v>0</v>
      </c>
      <c r="F62" s="88">
        <f>SUM(F63:F64)</f>
        <v>0</v>
      </c>
      <c r="G62" s="88">
        <f>SUM(G63:G64)</f>
        <v>0</v>
      </c>
      <c r="H62" s="88">
        <f>SUM(H63:H64)</f>
        <v>0</v>
      </c>
      <c r="I62" s="64">
        <f t="shared" si="5"/>
        <v>4</v>
      </c>
      <c r="J62" s="88">
        <f>SUM(J63:J64)</f>
        <v>4</v>
      </c>
      <c r="K62" s="88">
        <f>SUM(K63:K64)</f>
        <v>0</v>
      </c>
      <c r="L62" s="64">
        <f t="shared" si="6"/>
        <v>1</v>
      </c>
      <c r="M62" s="88">
        <f aca="true" t="shared" si="29" ref="M62:T62">SUM(M63:M64)</f>
        <v>1</v>
      </c>
      <c r="N62" s="88">
        <f t="shared" si="29"/>
        <v>0</v>
      </c>
      <c r="O62" s="88">
        <f t="shared" si="29"/>
        <v>1</v>
      </c>
      <c r="P62" s="88">
        <f t="shared" si="29"/>
        <v>0</v>
      </c>
      <c r="Q62" s="88">
        <f t="shared" si="29"/>
        <v>0</v>
      </c>
      <c r="R62" s="88">
        <f t="shared" si="29"/>
        <v>0</v>
      </c>
      <c r="S62" s="88">
        <f t="shared" si="29"/>
        <v>0</v>
      </c>
      <c r="T62" s="88">
        <f t="shared" si="29"/>
        <v>0</v>
      </c>
      <c r="U62" s="64">
        <f t="shared" si="9"/>
        <v>20</v>
      </c>
      <c r="V62" s="64">
        <f>SUM(V63:V64)</f>
        <v>0</v>
      </c>
      <c r="W62" s="64">
        <f>SUM(W63:W64)</f>
        <v>15</v>
      </c>
      <c r="X62" s="64">
        <f t="shared" si="8"/>
        <v>5</v>
      </c>
      <c r="Y62" s="64">
        <f>SUM(Y63:Y64)</f>
        <v>5</v>
      </c>
      <c r="Z62" s="64">
        <f>SUM(Z63:Z64)</f>
        <v>0</v>
      </c>
      <c r="AA62" s="64">
        <f>SUM(AA63:AA64)</f>
        <v>0</v>
      </c>
      <c r="AB62" s="89" t="s">
        <v>155</v>
      </c>
      <c r="AC62" s="96"/>
    </row>
    <row r="63" spans="1:28" ht="16.5" customHeight="1">
      <c r="A63" s="98"/>
      <c r="B63" s="99" t="s">
        <v>138</v>
      </c>
      <c r="C63" s="67">
        <f t="shared" si="4"/>
        <v>4</v>
      </c>
      <c r="D63" s="82">
        <f>G63+J63+M63</f>
        <v>4</v>
      </c>
      <c r="E63" s="82">
        <f>H63+K63+N63</f>
        <v>0</v>
      </c>
      <c r="F63" s="68">
        <v>0</v>
      </c>
      <c r="G63" s="68">
        <v>0</v>
      </c>
      <c r="H63" s="68">
        <v>0</v>
      </c>
      <c r="I63" s="68">
        <f t="shared" si="5"/>
        <v>4</v>
      </c>
      <c r="J63" s="68">
        <v>4</v>
      </c>
      <c r="K63" s="68">
        <v>0</v>
      </c>
      <c r="L63" s="68">
        <f t="shared" si="6"/>
        <v>0</v>
      </c>
      <c r="M63" s="82">
        <f>O63+Q63+S63</f>
        <v>0</v>
      </c>
      <c r="N63" s="82">
        <f>P63+R63+T63</f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68">
        <f t="shared" si="9"/>
        <v>15</v>
      </c>
      <c r="V63" s="68">
        <v>0</v>
      </c>
      <c r="W63" s="82">
        <v>15</v>
      </c>
      <c r="X63" s="68">
        <f t="shared" si="8"/>
        <v>0</v>
      </c>
      <c r="Y63" s="82">
        <v>0</v>
      </c>
      <c r="Z63" s="82">
        <v>0</v>
      </c>
      <c r="AA63" s="82">
        <v>0</v>
      </c>
      <c r="AB63" s="85" t="s">
        <v>138</v>
      </c>
    </row>
    <row r="64" spans="1:28" ht="16.5" customHeight="1">
      <c r="A64" s="98"/>
      <c r="B64" s="99" t="s">
        <v>139</v>
      </c>
      <c r="C64" s="67">
        <f t="shared" si="4"/>
        <v>1</v>
      </c>
      <c r="D64" s="82">
        <f>G64+J64+M64</f>
        <v>1</v>
      </c>
      <c r="E64" s="82">
        <f>H64+K64+N64</f>
        <v>0</v>
      </c>
      <c r="F64" s="68">
        <v>0</v>
      </c>
      <c r="G64" s="68">
        <v>0</v>
      </c>
      <c r="H64" s="68">
        <v>0</v>
      </c>
      <c r="I64" s="68">
        <f t="shared" si="5"/>
        <v>0</v>
      </c>
      <c r="J64" s="68">
        <v>0</v>
      </c>
      <c r="K64" s="68">
        <v>0</v>
      </c>
      <c r="L64" s="68">
        <f t="shared" si="6"/>
        <v>1</v>
      </c>
      <c r="M64" s="82">
        <f>O64+Q64+S64</f>
        <v>1</v>
      </c>
      <c r="N64" s="82">
        <f>P64+R64+T64</f>
        <v>0</v>
      </c>
      <c r="O64" s="82">
        <v>1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68">
        <f t="shared" si="9"/>
        <v>5</v>
      </c>
      <c r="V64" s="68">
        <v>0</v>
      </c>
      <c r="W64" s="82">
        <v>0</v>
      </c>
      <c r="X64" s="68">
        <f t="shared" si="8"/>
        <v>5</v>
      </c>
      <c r="Y64" s="82">
        <v>5</v>
      </c>
      <c r="Z64" s="82">
        <v>0</v>
      </c>
      <c r="AA64" s="82">
        <v>0</v>
      </c>
      <c r="AB64" s="85" t="s">
        <v>139</v>
      </c>
    </row>
    <row r="65" spans="1:29" ht="16.5" customHeight="1">
      <c r="A65" s="17"/>
      <c r="B65" s="100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01"/>
      <c r="AC65" s="17"/>
    </row>
    <row r="66" spans="2:28" ht="13.5" customHeigh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3"/>
      <c r="V66" s="13"/>
      <c r="W66" s="13"/>
      <c r="X66" s="13"/>
      <c r="Y66" s="13"/>
      <c r="Z66" s="13"/>
      <c r="AA66" s="13"/>
      <c r="AB66" s="102"/>
    </row>
    <row r="67" spans="2:28" ht="13.5" customHeight="1" hidden="1">
      <c r="B67" s="22" t="s">
        <v>65</v>
      </c>
      <c r="C67" s="67">
        <f>SUM(D67:E67)</f>
        <v>1</v>
      </c>
      <c r="D67" s="82">
        <f>F67</f>
        <v>1</v>
      </c>
      <c r="E67" s="82" t="s">
        <v>194</v>
      </c>
      <c r="F67" s="68">
        <f>SUM(G67:H67)</f>
        <v>1</v>
      </c>
      <c r="G67" s="68">
        <v>1</v>
      </c>
      <c r="H67" s="68"/>
      <c r="I67" s="82" t="s">
        <v>195</v>
      </c>
      <c r="J67" s="82" t="s">
        <v>195</v>
      </c>
      <c r="K67" s="82" t="s">
        <v>195</v>
      </c>
      <c r="L67" s="82" t="s">
        <v>195</v>
      </c>
      <c r="M67" s="82" t="s">
        <v>195</v>
      </c>
      <c r="N67" s="82" t="s">
        <v>195</v>
      </c>
      <c r="O67" s="82" t="s">
        <v>195</v>
      </c>
      <c r="P67" s="82" t="s">
        <v>195</v>
      </c>
      <c r="Q67" s="82" t="s">
        <v>195</v>
      </c>
      <c r="R67" s="82" t="s">
        <v>195</v>
      </c>
      <c r="S67" s="82" t="s">
        <v>195</v>
      </c>
      <c r="T67" s="82" t="s">
        <v>195</v>
      </c>
      <c r="U67" s="102">
        <f>SUM(V67:X67)</f>
        <v>5</v>
      </c>
      <c r="V67" s="102">
        <v>5</v>
      </c>
      <c r="AB67" s="102"/>
    </row>
    <row r="68" spans="2:28" ht="13.5" customHeight="1" hidden="1">
      <c r="B68" s="22" t="s">
        <v>66</v>
      </c>
      <c r="C68" s="67">
        <f>SUM(D68:E68)</f>
        <v>118</v>
      </c>
      <c r="D68" s="82">
        <f>J68</f>
        <v>118</v>
      </c>
      <c r="E68" s="82">
        <f>K68</f>
        <v>0</v>
      </c>
      <c r="F68" s="68" t="s">
        <v>195</v>
      </c>
      <c r="G68" s="68"/>
      <c r="H68" s="68"/>
      <c r="I68" s="68">
        <f>SUM(J68:K68)</f>
        <v>118</v>
      </c>
      <c r="J68" s="82">
        <v>118</v>
      </c>
      <c r="K68" s="82">
        <v>0</v>
      </c>
      <c r="L68" s="82" t="s">
        <v>195</v>
      </c>
      <c r="M68" s="82" t="s">
        <v>195</v>
      </c>
      <c r="N68" s="82" t="s">
        <v>195</v>
      </c>
      <c r="O68" s="82" t="s">
        <v>195</v>
      </c>
      <c r="P68" s="82" t="s">
        <v>195</v>
      </c>
      <c r="Q68" s="82" t="s">
        <v>195</v>
      </c>
      <c r="R68" s="82" t="s">
        <v>195</v>
      </c>
      <c r="S68" s="82" t="s">
        <v>195</v>
      </c>
      <c r="T68" s="82" t="s">
        <v>195</v>
      </c>
      <c r="U68" s="102">
        <f>SUM(V68:X68)</f>
        <v>331</v>
      </c>
      <c r="V68" s="82"/>
      <c r="W68" s="102">
        <v>331</v>
      </c>
      <c r="X68" s="82"/>
      <c r="Y68" s="82"/>
      <c r="Z68" s="82"/>
      <c r="AA68" s="82"/>
      <c r="AB68" s="102"/>
    </row>
    <row r="69" spans="2:28" ht="13.5" customHeight="1" hidden="1">
      <c r="B69" s="22" t="s">
        <v>67</v>
      </c>
      <c r="C69" s="67">
        <f>SUM(D69:E69)</f>
        <v>195</v>
      </c>
      <c r="D69" s="82">
        <f>M69</f>
        <v>195</v>
      </c>
      <c r="E69" s="82">
        <f>N69</f>
        <v>0</v>
      </c>
      <c r="F69" s="68" t="s">
        <v>195</v>
      </c>
      <c r="G69" s="68"/>
      <c r="H69" s="68"/>
      <c r="I69" s="82" t="s">
        <v>195</v>
      </c>
      <c r="J69" s="82" t="s">
        <v>195</v>
      </c>
      <c r="K69" s="82" t="s">
        <v>195</v>
      </c>
      <c r="L69" s="82">
        <f>SUM(M69:N69)</f>
        <v>195</v>
      </c>
      <c r="M69" s="82">
        <f>O69+Q69+S69</f>
        <v>195</v>
      </c>
      <c r="N69" s="82">
        <f>P69+R69+T69</f>
        <v>0</v>
      </c>
      <c r="O69" s="82">
        <v>159</v>
      </c>
      <c r="P69" s="82">
        <v>0</v>
      </c>
      <c r="Q69" s="82">
        <v>17</v>
      </c>
      <c r="R69" s="82">
        <v>0</v>
      </c>
      <c r="S69" s="82">
        <v>19</v>
      </c>
      <c r="T69" s="82">
        <v>0</v>
      </c>
      <c r="U69" s="102">
        <f>SUM(V69:X69)</f>
        <v>1170</v>
      </c>
      <c r="V69" s="82"/>
      <c r="W69" s="82"/>
      <c r="X69" s="102">
        <f>SUM(Y69:AA69)</f>
        <v>1170</v>
      </c>
      <c r="Y69" s="102">
        <v>1043</v>
      </c>
      <c r="Z69" s="102">
        <v>52</v>
      </c>
      <c r="AA69" s="102">
        <v>75</v>
      </c>
      <c r="AB69" s="102"/>
    </row>
    <row r="70" spans="2:28" ht="13.5" customHeight="1" hidden="1">
      <c r="B70" s="102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2"/>
    </row>
    <row r="71" spans="2:28" ht="13.5" customHeight="1" hidden="1">
      <c r="B71" s="102" t="s">
        <v>196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22" t="s">
        <v>197</v>
      </c>
      <c r="V71" s="107"/>
      <c r="W71" s="107"/>
      <c r="X71" s="107"/>
      <c r="Y71" s="107"/>
      <c r="Z71" s="107"/>
      <c r="AA71" s="107"/>
      <c r="AB71" s="102"/>
    </row>
    <row r="72" spans="2:28" ht="13.5" customHeight="1">
      <c r="B72" s="102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2"/>
    </row>
    <row r="73" spans="2:28" ht="13.5" customHeight="1">
      <c r="B73" s="102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2"/>
    </row>
    <row r="74" spans="2:28" ht="13.5" customHeight="1">
      <c r="B74" s="102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2"/>
    </row>
    <row r="75" spans="2:28" ht="13.5" customHeight="1">
      <c r="B75" s="102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2"/>
    </row>
    <row r="76" spans="2:28" ht="13.5" customHeight="1">
      <c r="B76" s="102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2"/>
    </row>
    <row r="77" spans="2:28" ht="13.5" customHeight="1">
      <c r="B77" s="102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2"/>
    </row>
    <row r="78" spans="2:28" ht="13.5" customHeight="1">
      <c r="B78" s="102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2"/>
    </row>
    <row r="79" spans="2:28" ht="13.5" customHeight="1">
      <c r="B79" s="102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2"/>
    </row>
    <row r="80" spans="2:28" ht="13.5" customHeight="1">
      <c r="B80" s="102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2"/>
    </row>
    <row r="81" ht="13.5" customHeight="1">
      <c r="B81" s="13"/>
    </row>
  </sheetData>
  <mergeCells count="41">
    <mergeCell ref="AB60:AC60"/>
    <mergeCell ref="A62:B62"/>
    <mergeCell ref="AB62:AC62"/>
    <mergeCell ref="U4:AA4"/>
    <mergeCell ref="U5:U7"/>
    <mergeCell ref="X5:AA5"/>
    <mergeCell ref="V5:V7"/>
    <mergeCell ref="W5:W7"/>
    <mergeCell ref="X6:X7"/>
    <mergeCell ref="Y6:Y7"/>
    <mergeCell ref="L6:N6"/>
    <mergeCell ref="O6:P6"/>
    <mergeCell ref="Q6:R6"/>
    <mergeCell ref="S6:T6"/>
    <mergeCell ref="L5:P5"/>
    <mergeCell ref="A1:P1"/>
    <mergeCell ref="AB13:AC13"/>
    <mergeCell ref="AB32:AC32"/>
    <mergeCell ref="Z6:Z7"/>
    <mergeCell ref="AA6:AA7"/>
    <mergeCell ref="C4:T4"/>
    <mergeCell ref="C5:E6"/>
    <mergeCell ref="I5:K6"/>
    <mergeCell ref="F5:H6"/>
    <mergeCell ref="AB57:AC57"/>
    <mergeCell ref="AB35:AC35"/>
    <mergeCell ref="AB40:AC40"/>
    <mergeCell ref="AB42:AC42"/>
    <mergeCell ref="AB45:AC45"/>
    <mergeCell ref="AB49:AC49"/>
    <mergeCell ref="AB54:AC54"/>
    <mergeCell ref="A60:B60"/>
    <mergeCell ref="A13:B13"/>
    <mergeCell ref="A35:B35"/>
    <mergeCell ref="A42:B42"/>
    <mergeCell ref="A45:B45"/>
    <mergeCell ref="A32:B32"/>
    <mergeCell ref="A40:B40"/>
    <mergeCell ref="A54:B54"/>
    <mergeCell ref="A57:B57"/>
    <mergeCell ref="A49:B49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2"/>
  <sheetViews>
    <sheetView showGridLines="0" workbookViewId="0" topLeftCell="A48">
      <selection activeCell="AA69" sqref="A69:IV73"/>
    </sheetView>
  </sheetViews>
  <sheetFormatPr defaultColWidth="8.75" defaultRowHeight="11.25" customHeight="1"/>
  <cols>
    <col min="1" max="1" width="1.328125" style="112" customWidth="1"/>
    <col min="2" max="2" width="8.75" style="112" customWidth="1"/>
    <col min="3" max="5" width="6.58203125" style="112" customWidth="1"/>
    <col min="6" max="29" width="5.58203125" style="112" customWidth="1"/>
    <col min="30" max="33" width="6.58203125" style="112" customWidth="1"/>
    <col min="34" max="34" width="6.58203125" style="207" customWidth="1"/>
    <col min="35" max="35" width="8.75" style="112" customWidth="1"/>
    <col min="36" max="36" width="1.328125" style="112" customWidth="1"/>
    <col min="37" max="44" width="0" style="112" hidden="1" customWidth="1"/>
    <col min="45" max="16384" width="8.75" style="112" customWidth="1"/>
  </cols>
  <sheetData>
    <row r="1" spans="1:34" ht="16.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  <c r="T1" s="109"/>
      <c r="U1" s="109"/>
      <c r="V1" s="110" t="s">
        <v>158</v>
      </c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11"/>
    </row>
    <row r="2" spans="1:34" ht="16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09"/>
      <c r="P2" s="109"/>
      <c r="Q2" s="109"/>
      <c r="R2" s="109"/>
      <c r="S2" s="109"/>
      <c r="T2" s="109"/>
      <c r="U2" s="109"/>
      <c r="V2" s="110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11"/>
    </row>
    <row r="3" spans="1:36" ht="16.5" customHeight="1">
      <c r="A3" s="114" t="s">
        <v>69</v>
      </c>
      <c r="C3" s="208"/>
      <c r="D3" s="208"/>
      <c r="E3" s="208"/>
      <c r="F3" s="115"/>
      <c r="G3" s="115"/>
      <c r="H3" s="115"/>
      <c r="I3" s="115"/>
      <c r="J3" s="115"/>
      <c r="K3" s="115"/>
      <c r="L3" s="115"/>
      <c r="M3" s="116"/>
      <c r="N3" s="115"/>
      <c r="O3" s="115"/>
      <c r="P3" s="115"/>
      <c r="Q3" s="115"/>
      <c r="R3" s="117"/>
      <c r="S3" s="115" t="s">
        <v>168</v>
      </c>
      <c r="T3" s="117"/>
      <c r="U3" s="117"/>
      <c r="V3" s="118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9"/>
      <c r="AI3" s="118"/>
      <c r="AJ3" s="120" t="s">
        <v>70</v>
      </c>
    </row>
    <row r="4" spans="1:36" ht="16.5" customHeight="1">
      <c r="A4" s="118"/>
      <c r="B4" s="121" t="s">
        <v>169</v>
      </c>
      <c r="C4" s="122"/>
      <c r="D4" s="123" t="s">
        <v>17</v>
      </c>
      <c r="E4" s="115"/>
      <c r="F4" s="124" t="s">
        <v>71</v>
      </c>
      <c r="G4" s="125"/>
      <c r="H4" s="126"/>
      <c r="I4" s="124" t="s">
        <v>72</v>
      </c>
      <c r="J4" s="125"/>
      <c r="K4" s="125"/>
      <c r="L4" s="125"/>
      <c r="M4" s="125"/>
      <c r="N4" s="125"/>
      <c r="O4" s="125"/>
      <c r="P4" s="125"/>
      <c r="Q4" s="126"/>
      <c r="R4" s="127" t="s">
        <v>73</v>
      </c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9"/>
      <c r="AD4" s="130" t="s">
        <v>74</v>
      </c>
      <c r="AE4" s="131"/>
      <c r="AF4" s="132"/>
      <c r="AG4" s="133" t="s">
        <v>75</v>
      </c>
      <c r="AH4" s="134" t="s">
        <v>76</v>
      </c>
      <c r="AI4" s="135" t="s">
        <v>170</v>
      </c>
      <c r="AJ4" s="118"/>
    </row>
    <row r="5" spans="1:36" ht="24.75" customHeight="1">
      <c r="A5" s="118"/>
      <c r="B5" s="136" t="s">
        <v>160</v>
      </c>
      <c r="C5" s="137"/>
      <c r="D5" s="137"/>
      <c r="E5" s="137"/>
      <c r="F5" s="138" t="s">
        <v>5</v>
      </c>
      <c r="G5" s="139" t="s">
        <v>77</v>
      </c>
      <c r="H5" s="139" t="s">
        <v>78</v>
      </c>
      <c r="I5" s="140" t="s">
        <v>5</v>
      </c>
      <c r="J5" s="141"/>
      <c r="K5" s="142"/>
      <c r="L5" s="140" t="s">
        <v>79</v>
      </c>
      <c r="M5" s="141"/>
      <c r="N5" s="142"/>
      <c r="O5" s="143" t="s">
        <v>199</v>
      </c>
      <c r="P5" s="141"/>
      <c r="Q5" s="142"/>
      <c r="R5" s="140" t="s">
        <v>5</v>
      </c>
      <c r="S5" s="141"/>
      <c r="T5" s="142"/>
      <c r="U5" s="140" t="s">
        <v>79</v>
      </c>
      <c r="V5" s="141"/>
      <c r="W5" s="142"/>
      <c r="X5" s="140" t="s">
        <v>80</v>
      </c>
      <c r="Y5" s="141"/>
      <c r="Z5" s="142"/>
      <c r="AA5" s="143" t="s">
        <v>200</v>
      </c>
      <c r="AB5" s="141"/>
      <c r="AC5" s="142"/>
      <c r="AD5" s="124"/>
      <c r="AE5" s="125"/>
      <c r="AF5" s="126"/>
      <c r="AG5" s="144"/>
      <c r="AH5" s="145"/>
      <c r="AI5" s="146" t="s">
        <v>171</v>
      </c>
      <c r="AJ5" s="118"/>
    </row>
    <row r="6" spans="1:44" ht="16.5" customHeight="1">
      <c r="A6" s="116"/>
      <c r="B6" s="147" t="s">
        <v>172</v>
      </c>
      <c r="C6" s="148" t="s">
        <v>17</v>
      </c>
      <c r="D6" s="148" t="s">
        <v>77</v>
      </c>
      <c r="E6" s="148" t="s">
        <v>78</v>
      </c>
      <c r="F6" s="138"/>
      <c r="G6" s="139"/>
      <c r="H6" s="139"/>
      <c r="I6" s="148" t="s">
        <v>17</v>
      </c>
      <c r="J6" s="148" t="s">
        <v>77</v>
      </c>
      <c r="K6" s="148" t="s">
        <v>78</v>
      </c>
      <c r="L6" s="149" t="s">
        <v>17</v>
      </c>
      <c r="M6" s="123" t="s">
        <v>77</v>
      </c>
      <c r="N6" s="149" t="s">
        <v>78</v>
      </c>
      <c r="O6" s="148" t="s">
        <v>17</v>
      </c>
      <c r="P6" s="148" t="s">
        <v>77</v>
      </c>
      <c r="Q6" s="148" t="s">
        <v>78</v>
      </c>
      <c r="R6" s="150" t="s">
        <v>17</v>
      </c>
      <c r="S6" s="148" t="s">
        <v>77</v>
      </c>
      <c r="T6" s="148" t="s">
        <v>78</v>
      </c>
      <c r="U6" s="148" t="s">
        <v>17</v>
      </c>
      <c r="V6" s="148" t="s">
        <v>77</v>
      </c>
      <c r="W6" s="148" t="s">
        <v>78</v>
      </c>
      <c r="X6" s="148" t="s">
        <v>17</v>
      </c>
      <c r="Y6" s="148" t="s">
        <v>77</v>
      </c>
      <c r="Z6" s="148" t="s">
        <v>78</v>
      </c>
      <c r="AA6" s="148" t="s">
        <v>17</v>
      </c>
      <c r="AB6" s="148" t="s">
        <v>77</v>
      </c>
      <c r="AC6" s="148" t="s">
        <v>78</v>
      </c>
      <c r="AD6" s="148" t="s">
        <v>17</v>
      </c>
      <c r="AE6" s="148" t="s">
        <v>77</v>
      </c>
      <c r="AF6" s="148" t="s">
        <v>78</v>
      </c>
      <c r="AG6" s="151"/>
      <c r="AH6" s="152"/>
      <c r="AI6" s="153"/>
      <c r="AJ6" s="116"/>
      <c r="AO6" s="154" t="s">
        <v>201</v>
      </c>
      <c r="AP6" s="155" t="s">
        <v>202</v>
      </c>
      <c r="AQ6" s="156"/>
      <c r="AR6" s="157"/>
    </row>
    <row r="7" spans="1:44" ht="16.5" customHeight="1">
      <c r="A7" s="118"/>
      <c r="B7" s="158"/>
      <c r="C7" s="137"/>
      <c r="D7" s="209"/>
      <c r="E7" s="209"/>
      <c r="F7" s="117"/>
      <c r="G7" s="209"/>
      <c r="H7" s="209"/>
      <c r="I7" s="117"/>
      <c r="J7" s="209"/>
      <c r="K7" s="209"/>
      <c r="L7" s="117"/>
      <c r="M7" s="209"/>
      <c r="N7" s="209"/>
      <c r="O7" s="117"/>
      <c r="P7" s="209"/>
      <c r="Q7" s="209"/>
      <c r="R7" s="117"/>
      <c r="S7" s="209"/>
      <c r="T7" s="209"/>
      <c r="U7" s="117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10"/>
      <c r="AI7" s="159"/>
      <c r="AJ7" s="30"/>
      <c r="AO7" s="160" t="s">
        <v>203</v>
      </c>
      <c r="AP7" s="161"/>
      <c r="AQ7" s="162"/>
      <c r="AR7" s="163"/>
    </row>
    <row r="8" spans="1:44" ht="16.5" customHeight="1">
      <c r="A8" s="211"/>
      <c r="B8" s="212" t="s">
        <v>204</v>
      </c>
      <c r="C8" s="213">
        <v>35554</v>
      </c>
      <c r="D8" s="178">
        <v>18021</v>
      </c>
      <c r="E8" s="178">
        <v>17533</v>
      </c>
      <c r="F8" s="178">
        <v>6106</v>
      </c>
      <c r="G8" s="178">
        <v>3174</v>
      </c>
      <c r="H8" s="178">
        <v>2932</v>
      </c>
      <c r="I8" s="178">
        <v>14268</v>
      </c>
      <c r="J8" s="178">
        <v>7225</v>
      </c>
      <c r="K8" s="178">
        <v>7043</v>
      </c>
      <c r="L8" s="178">
        <v>6001</v>
      </c>
      <c r="M8" s="178">
        <v>3114</v>
      </c>
      <c r="N8" s="178">
        <v>2887</v>
      </c>
      <c r="O8" s="178">
        <v>8267</v>
      </c>
      <c r="P8" s="178">
        <v>4111</v>
      </c>
      <c r="Q8" s="178">
        <v>4156</v>
      </c>
      <c r="R8" s="178">
        <v>15180</v>
      </c>
      <c r="S8" s="178">
        <v>7622</v>
      </c>
      <c r="T8" s="178">
        <v>7558</v>
      </c>
      <c r="U8" s="178">
        <v>5289</v>
      </c>
      <c r="V8" s="178">
        <v>2749</v>
      </c>
      <c r="W8" s="178">
        <v>2540</v>
      </c>
      <c r="X8" s="178">
        <v>9013</v>
      </c>
      <c r="Y8" s="178">
        <v>4430</v>
      </c>
      <c r="Z8" s="178">
        <v>4583</v>
      </c>
      <c r="AA8" s="178">
        <v>878</v>
      </c>
      <c r="AB8" s="178">
        <v>443</v>
      </c>
      <c r="AC8" s="178">
        <v>435</v>
      </c>
      <c r="AD8" s="178">
        <v>15482</v>
      </c>
      <c r="AE8" s="178">
        <v>7952</v>
      </c>
      <c r="AF8" s="178">
        <v>7530</v>
      </c>
      <c r="AG8" s="178">
        <v>49679</v>
      </c>
      <c r="AH8" s="194">
        <v>71.1</v>
      </c>
      <c r="AI8" s="106" t="s">
        <v>173</v>
      </c>
      <c r="AJ8" s="13"/>
      <c r="AO8" s="214">
        <v>15482</v>
      </c>
      <c r="AP8" s="174">
        <v>21774</v>
      </c>
      <c r="AQ8" s="106" t="s">
        <v>173</v>
      </c>
      <c r="AR8" s="70"/>
    </row>
    <row r="9" spans="1:44" s="167" customFormat="1" ht="16.5" customHeight="1">
      <c r="A9" s="215"/>
      <c r="B9" s="216" t="s">
        <v>205</v>
      </c>
      <c r="C9" s="164">
        <f>C15+C34+C37+C42+C44+C47+C51+C56+C59+C62+C64</f>
        <v>34813</v>
      </c>
      <c r="D9" s="165">
        <f>D15+D34+D37+D42+D44+D47+D51+D56+D59+D62+D64</f>
        <v>17765</v>
      </c>
      <c r="E9" s="165">
        <f aca="true" t="shared" si="0" ref="E9:AG9">E15+E34+E37+E42+E44+E47+E51+E56+E59+E62+E64</f>
        <v>17048</v>
      </c>
      <c r="F9" s="165">
        <f t="shared" si="0"/>
        <v>6222</v>
      </c>
      <c r="G9" s="165">
        <f t="shared" si="0"/>
        <v>3236</v>
      </c>
      <c r="H9" s="165">
        <f t="shared" si="0"/>
        <v>2986</v>
      </c>
      <c r="I9" s="165">
        <f t="shared" si="0"/>
        <v>13821</v>
      </c>
      <c r="J9" s="165">
        <f t="shared" si="0"/>
        <v>7054</v>
      </c>
      <c r="K9" s="165">
        <f t="shared" si="0"/>
        <v>6767</v>
      </c>
      <c r="L9" s="165">
        <f t="shared" si="0"/>
        <v>5970</v>
      </c>
      <c r="M9" s="165">
        <f t="shared" si="0"/>
        <v>3095</v>
      </c>
      <c r="N9" s="165">
        <f t="shared" si="0"/>
        <v>2875</v>
      </c>
      <c r="O9" s="165">
        <f t="shared" si="0"/>
        <v>7851</v>
      </c>
      <c r="P9" s="165">
        <f t="shared" si="0"/>
        <v>3959</v>
      </c>
      <c r="Q9" s="165">
        <f t="shared" si="0"/>
        <v>3892</v>
      </c>
      <c r="R9" s="165">
        <f t="shared" si="0"/>
        <v>14770</v>
      </c>
      <c r="S9" s="165">
        <f t="shared" si="0"/>
        <v>7475</v>
      </c>
      <c r="T9" s="165">
        <f t="shared" si="0"/>
        <v>7295</v>
      </c>
      <c r="U9" s="165">
        <f t="shared" si="0"/>
        <v>5554</v>
      </c>
      <c r="V9" s="165">
        <f t="shared" si="0"/>
        <v>2848</v>
      </c>
      <c r="W9" s="165">
        <f t="shared" si="0"/>
        <v>2706</v>
      </c>
      <c r="X9" s="165">
        <f t="shared" si="0"/>
        <v>8338</v>
      </c>
      <c r="Y9" s="165">
        <f t="shared" si="0"/>
        <v>4163</v>
      </c>
      <c r="Z9" s="165">
        <f t="shared" si="0"/>
        <v>4175</v>
      </c>
      <c r="AA9" s="165">
        <f t="shared" si="0"/>
        <v>878</v>
      </c>
      <c r="AB9" s="165">
        <f t="shared" si="0"/>
        <v>464</v>
      </c>
      <c r="AC9" s="165">
        <f t="shared" si="0"/>
        <v>414</v>
      </c>
      <c r="AD9" s="165">
        <f t="shared" si="0"/>
        <v>15279</v>
      </c>
      <c r="AE9" s="165">
        <f t="shared" si="0"/>
        <v>7668</v>
      </c>
      <c r="AF9" s="165">
        <f t="shared" si="0"/>
        <v>7611</v>
      </c>
      <c r="AG9" s="165">
        <f t="shared" si="0"/>
        <v>49534</v>
      </c>
      <c r="AH9" s="166">
        <f>ROUND(AD9/AP9*100,1)</f>
        <v>70.6</v>
      </c>
      <c r="AI9" s="65" t="s">
        <v>206</v>
      </c>
      <c r="AJ9" s="66"/>
      <c r="AO9" s="168">
        <v>15279</v>
      </c>
      <c r="AP9" s="169">
        <f>SUM(AP11:AP13)</f>
        <v>21647</v>
      </c>
      <c r="AQ9" s="65" t="s">
        <v>206</v>
      </c>
      <c r="AR9" s="170"/>
    </row>
    <row r="10" spans="1:44" ht="16.5" customHeight="1">
      <c r="A10" s="118"/>
      <c r="B10" s="158"/>
      <c r="C10" s="171">
        <f aca="true" t="shared" si="1" ref="C10:AG10">IF(C9=SUM(C11:C13),"","no")</f>
      </c>
      <c r="D10" s="172">
        <f t="shared" si="1"/>
      </c>
      <c r="E10" s="172">
        <f t="shared" si="1"/>
      </c>
      <c r="F10" s="172">
        <f t="shared" si="1"/>
      </c>
      <c r="G10" s="172">
        <f t="shared" si="1"/>
      </c>
      <c r="H10" s="172">
        <f t="shared" si="1"/>
      </c>
      <c r="I10" s="172">
        <f t="shared" si="1"/>
      </c>
      <c r="J10" s="172">
        <f t="shared" si="1"/>
      </c>
      <c r="K10" s="172">
        <f t="shared" si="1"/>
      </c>
      <c r="L10" s="172">
        <f t="shared" si="1"/>
      </c>
      <c r="M10" s="172">
        <f t="shared" si="1"/>
      </c>
      <c r="N10" s="172">
        <f t="shared" si="1"/>
      </c>
      <c r="O10" s="172">
        <f t="shared" si="1"/>
      </c>
      <c r="P10" s="172">
        <f t="shared" si="1"/>
      </c>
      <c r="Q10" s="172">
        <f t="shared" si="1"/>
      </c>
      <c r="R10" s="172">
        <f t="shared" si="1"/>
      </c>
      <c r="S10" s="172">
        <f t="shared" si="1"/>
      </c>
      <c r="T10" s="172">
        <f t="shared" si="1"/>
      </c>
      <c r="U10" s="172">
        <f t="shared" si="1"/>
      </c>
      <c r="V10" s="172">
        <f t="shared" si="1"/>
      </c>
      <c r="W10" s="172">
        <f t="shared" si="1"/>
      </c>
      <c r="X10" s="172">
        <f t="shared" si="1"/>
      </c>
      <c r="Y10" s="172">
        <f t="shared" si="1"/>
      </c>
      <c r="Z10" s="172">
        <f t="shared" si="1"/>
      </c>
      <c r="AA10" s="172">
        <f t="shared" si="1"/>
      </c>
      <c r="AB10" s="172">
        <f t="shared" si="1"/>
      </c>
      <c r="AC10" s="172">
        <f t="shared" si="1"/>
      </c>
      <c r="AD10" s="172">
        <f t="shared" si="1"/>
      </c>
      <c r="AE10" s="172">
        <f t="shared" si="1"/>
      </c>
      <c r="AF10" s="172">
        <f t="shared" si="1"/>
      </c>
      <c r="AG10" s="172">
        <f t="shared" si="1"/>
      </c>
      <c r="AH10" s="194"/>
      <c r="AI10" s="69"/>
      <c r="AJ10" s="13"/>
      <c r="AO10" s="173" t="s">
        <v>207</v>
      </c>
      <c r="AP10" s="174" t="s">
        <v>207</v>
      </c>
      <c r="AQ10" s="69"/>
      <c r="AR10" s="70"/>
    </row>
    <row r="11" spans="1:44" ht="16.5" customHeight="1">
      <c r="A11" s="118"/>
      <c r="B11" s="175" t="s">
        <v>81</v>
      </c>
      <c r="C11" s="176">
        <f>D11+E11</f>
        <v>132</v>
      </c>
      <c r="D11" s="177">
        <f aca="true" t="shared" si="2" ref="D11:E13">G11+J11+S11</f>
        <v>64</v>
      </c>
      <c r="E11" s="177">
        <f t="shared" si="2"/>
        <v>68</v>
      </c>
      <c r="F11" s="177">
        <f>G11+H11</f>
        <v>21</v>
      </c>
      <c r="G11" s="178">
        <v>10</v>
      </c>
      <c r="H11" s="178">
        <v>11</v>
      </c>
      <c r="I11" s="177">
        <f>J11+K11</f>
        <v>52</v>
      </c>
      <c r="J11" s="178">
        <f aca="true" t="shared" si="3" ref="J11:K13">M11+P11</f>
        <v>26</v>
      </c>
      <c r="K11" s="178">
        <f t="shared" si="3"/>
        <v>26</v>
      </c>
      <c r="L11" s="177">
        <f>M11+N11</f>
        <v>17</v>
      </c>
      <c r="M11" s="178">
        <v>9</v>
      </c>
      <c r="N11" s="178">
        <v>8</v>
      </c>
      <c r="O11" s="177">
        <f>P11+Q11</f>
        <v>35</v>
      </c>
      <c r="P11" s="178">
        <v>17</v>
      </c>
      <c r="Q11" s="178">
        <v>18</v>
      </c>
      <c r="R11" s="177">
        <f>S11+T11</f>
        <v>59</v>
      </c>
      <c r="S11" s="178">
        <f aca="true" t="shared" si="4" ref="S11:T13">V11+Y11+AB11</f>
        <v>28</v>
      </c>
      <c r="T11" s="178">
        <f t="shared" si="4"/>
        <v>31</v>
      </c>
      <c r="U11" s="177">
        <f>V11+W11</f>
        <v>15</v>
      </c>
      <c r="V11" s="178">
        <v>7</v>
      </c>
      <c r="W11" s="178">
        <v>8</v>
      </c>
      <c r="X11" s="178">
        <f>SUM(Y11:Z11)</f>
        <v>44</v>
      </c>
      <c r="Y11" s="178">
        <v>21</v>
      </c>
      <c r="Z11" s="178">
        <v>23</v>
      </c>
      <c r="AA11" s="178">
        <f>SUM(AB11:AC11)</f>
        <v>0</v>
      </c>
      <c r="AB11" s="178">
        <v>0</v>
      </c>
      <c r="AC11" s="178">
        <v>0</v>
      </c>
      <c r="AD11" s="178">
        <f>SUM(AE11:AF11)</f>
        <v>50</v>
      </c>
      <c r="AE11" s="178">
        <v>26</v>
      </c>
      <c r="AF11" s="178">
        <v>24</v>
      </c>
      <c r="AG11" s="178">
        <v>160</v>
      </c>
      <c r="AH11" s="217" t="s">
        <v>174</v>
      </c>
      <c r="AI11" s="83" t="s">
        <v>65</v>
      </c>
      <c r="AJ11" s="13"/>
      <c r="AK11" s="112" t="s">
        <v>208</v>
      </c>
      <c r="AO11" s="179">
        <v>50</v>
      </c>
      <c r="AP11" s="174">
        <v>142</v>
      </c>
      <c r="AQ11" s="83" t="s">
        <v>65</v>
      </c>
      <c r="AR11" s="70"/>
    </row>
    <row r="12" spans="1:44" ht="16.5" customHeight="1">
      <c r="A12" s="118"/>
      <c r="B12" s="175" t="s">
        <v>82</v>
      </c>
      <c r="C12" s="176">
        <f>D12+E12</f>
        <v>6029</v>
      </c>
      <c r="D12" s="177">
        <f t="shared" si="2"/>
        <v>3107</v>
      </c>
      <c r="E12" s="177">
        <f t="shared" si="2"/>
        <v>2922</v>
      </c>
      <c r="F12" s="177">
        <f>G12+H12</f>
        <v>658</v>
      </c>
      <c r="G12" s="178">
        <v>345</v>
      </c>
      <c r="H12" s="178">
        <v>313</v>
      </c>
      <c r="I12" s="177">
        <f>J12+K12</f>
        <v>2412</v>
      </c>
      <c r="J12" s="178">
        <f t="shared" si="3"/>
        <v>1239</v>
      </c>
      <c r="K12" s="178">
        <f t="shared" si="3"/>
        <v>1173</v>
      </c>
      <c r="L12" s="177">
        <f>M12+N12</f>
        <v>625</v>
      </c>
      <c r="M12" s="178">
        <v>325</v>
      </c>
      <c r="N12" s="178">
        <v>300</v>
      </c>
      <c r="O12" s="177">
        <f>P12+Q12</f>
        <v>1787</v>
      </c>
      <c r="P12" s="178">
        <v>914</v>
      </c>
      <c r="Q12" s="178">
        <v>873</v>
      </c>
      <c r="R12" s="177">
        <f>S12+T12</f>
        <v>2959</v>
      </c>
      <c r="S12" s="178">
        <f t="shared" si="4"/>
        <v>1523</v>
      </c>
      <c r="T12" s="178">
        <f t="shared" si="4"/>
        <v>1436</v>
      </c>
      <c r="U12" s="177">
        <f>V12+W12</f>
        <v>583</v>
      </c>
      <c r="V12" s="178">
        <v>297</v>
      </c>
      <c r="W12" s="178">
        <v>286</v>
      </c>
      <c r="X12" s="178">
        <f>SUM(Y12:Z12)</f>
        <v>1982</v>
      </c>
      <c r="Y12" s="178">
        <v>1017</v>
      </c>
      <c r="Z12" s="178">
        <v>965</v>
      </c>
      <c r="AA12" s="178">
        <f>SUM(AB12:AC12)</f>
        <v>394</v>
      </c>
      <c r="AB12" s="178">
        <v>209</v>
      </c>
      <c r="AC12" s="178">
        <v>185</v>
      </c>
      <c r="AD12" s="178">
        <f>SUM(AE12:AF12)</f>
        <v>3165</v>
      </c>
      <c r="AE12" s="178">
        <v>1591</v>
      </c>
      <c r="AF12" s="178">
        <v>1574</v>
      </c>
      <c r="AG12" s="178">
        <v>12222</v>
      </c>
      <c r="AH12" s="217" t="s">
        <v>174</v>
      </c>
      <c r="AI12" s="83" t="s">
        <v>66</v>
      </c>
      <c r="AJ12" s="13"/>
      <c r="AK12" s="112" t="s">
        <v>209</v>
      </c>
      <c r="AO12" s="179">
        <v>3165</v>
      </c>
      <c r="AP12" s="174">
        <v>21391</v>
      </c>
      <c r="AQ12" s="83" t="s">
        <v>66</v>
      </c>
      <c r="AR12" s="70"/>
    </row>
    <row r="13" spans="1:44" ht="16.5" customHeight="1">
      <c r="A13" s="118"/>
      <c r="B13" s="175" t="s">
        <v>83</v>
      </c>
      <c r="C13" s="176">
        <f>D13+E13</f>
        <v>28652</v>
      </c>
      <c r="D13" s="177">
        <f t="shared" si="2"/>
        <v>14594</v>
      </c>
      <c r="E13" s="177">
        <f t="shared" si="2"/>
        <v>14058</v>
      </c>
      <c r="F13" s="177">
        <f>G13+H13</f>
        <v>5543</v>
      </c>
      <c r="G13" s="178">
        <v>2881</v>
      </c>
      <c r="H13" s="178">
        <v>2662</v>
      </c>
      <c r="I13" s="177">
        <f>J13+K13</f>
        <v>11357</v>
      </c>
      <c r="J13" s="178">
        <f t="shared" si="3"/>
        <v>5789</v>
      </c>
      <c r="K13" s="178">
        <f t="shared" si="3"/>
        <v>5568</v>
      </c>
      <c r="L13" s="177">
        <f>M13+N13</f>
        <v>5328</v>
      </c>
      <c r="M13" s="178">
        <v>2761</v>
      </c>
      <c r="N13" s="178">
        <v>2567</v>
      </c>
      <c r="O13" s="177">
        <f>P13+Q13</f>
        <v>6029</v>
      </c>
      <c r="P13" s="178">
        <v>3028</v>
      </c>
      <c r="Q13" s="178">
        <v>3001</v>
      </c>
      <c r="R13" s="177">
        <f>S13+T13</f>
        <v>11752</v>
      </c>
      <c r="S13" s="178">
        <f t="shared" si="4"/>
        <v>5924</v>
      </c>
      <c r="T13" s="178">
        <f t="shared" si="4"/>
        <v>5828</v>
      </c>
      <c r="U13" s="177">
        <f>V13+W13</f>
        <v>4956</v>
      </c>
      <c r="V13" s="178">
        <v>2544</v>
      </c>
      <c r="W13" s="178">
        <v>2412</v>
      </c>
      <c r="X13" s="178">
        <f>SUM(Y13:Z13)</f>
        <v>6312</v>
      </c>
      <c r="Y13" s="178">
        <v>3125</v>
      </c>
      <c r="Z13" s="178">
        <v>3187</v>
      </c>
      <c r="AA13" s="178">
        <f>SUM(AB13:AC13)</f>
        <v>484</v>
      </c>
      <c r="AB13" s="178">
        <v>255</v>
      </c>
      <c r="AC13" s="178">
        <v>229</v>
      </c>
      <c r="AD13" s="178">
        <f>SUM(AE13:AF13)</f>
        <v>12064</v>
      </c>
      <c r="AE13" s="178">
        <v>6051</v>
      </c>
      <c r="AF13" s="178">
        <v>6013</v>
      </c>
      <c r="AG13" s="178">
        <v>37152</v>
      </c>
      <c r="AH13" s="217" t="s">
        <v>174</v>
      </c>
      <c r="AI13" s="83" t="s">
        <v>67</v>
      </c>
      <c r="AJ13" s="13"/>
      <c r="AK13" s="112" t="s">
        <v>210</v>
      </c>
      <c r="AO13" s="179">
        <v>12064</v>
      </c>
      <c r="AP13" s="174">
        <v>114</v>
      </c>
      <c r="AQ13" s="83" t="s">
        <v>67</v>
      </c>
      <c r="AR13" s="70"/>
    </row>
    <row r="14" spans="1:44" ht="16.5" customHeight="1">
      <c r="A14" s="118"/>
      <c r="B14" s="180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94"/>
      <c r="AI14" s="69"/>
      <c r="AJ14" s="13"/>
      <c r="AO14" s="182"/>
      <c r="AP14" s="174"/>
      <c r="AQ14" s="69"/>
      <c r="AR14" s="70"/>
    </row>
    <row r="15" spans="1:44" s="186" customFormat="1" ht="16.5" customHeight="1">
      <c r="A15" s="72" t="s">
        <v>175</v>
      </c>
      <c r="B15" s="73"/>
      <c r="C15" s="183">
        <f>SUM(D15:E15)</f>
        <v>29000</v>
      </c>
      <c r="D15" s="184">
        <f>SUM(D17:D33)</f>
        <v>14841</v>
      </c>
      <c r="E15" s="184">
        <f>SUM(E17:E33)</f>
        <v>14159</v>
      </c>
      <c r="F15" s="184">
        <f>SUM(G15:H15)</f>
        <v>5239</v>
      </c>
      <c r="G15" s="184">
        <f>SUM(G17:G33)</f>
        <v>2748</v>
      </c>
      <c r="H15" s="184">
        <f>SUM(H17:H33)</f>
        <v>2491</v>
      </c>
      <c r="I15" s="184">
        <f>SUM(J15:K15)</f>
        <v>11555</v>
      </c>
      <c r="J15" s="184">
        <f>SUM(J17:J33)</f>
        <v>5891</v>
      </c>
      <c r="K15" s="184">
        <f>SUM(K17:K33)</f>
        <v>5664</v>
      </c>
      <c r="L15" s="184">
        <f>SUM(M15:N15)</f>
        <v>5075</v>
      </c>
      <c r="M15" s="184">
        <f>SUM(M17:M33)</f>
        <v>2624</v>
      </c>
      <c r="N15" s="184">
        <f>SUM(N17:N33)</f>
        <v>2451</v>
      </c>
      <c r="O15" s="184">
        <f aca="true" t="shared" si="5" ref="O15:O66">SUM(P15:Q15)</f>
        <v>6480</v>
      </c>
      <c r="P15" s="184">
        <f>SUM(P17:P33)</f>
        <v>3267</v>
      </c>
      <c r="Q15" s="184">
        <f>SUM(Q17:Q33)</f>
        <v>3213</v>
      </c>
      <c r="R15" s="184">
        <f>SUM(S15:T15)</f>
        <v>12206</v>
      </c>
      <c r="S15" s="184">
        <f>SUM(S17:S33)</f>
        <v>6202</v>
      </c>
      <c r="T15" s="184">
        <f>SUM(T17:T33)</f>
        <v>6004</v>
      </c>
      <c r="U15" s="184">
        <f aca="true" t="shared" si="6" ref="U15:U66">SUM(V15:W15)</f>
        <v>4576</v>
      </c>
      <c r="V15" s="184">
        <f>SUM(V17:V33)</f>
        <v>2365</v>
      </c>
      <c r="W15" s="184">
        <f>SUM(W17:W33)</f>
        <v>2211</v>
      </c>
      <c r="X15" s="184">
        <f>SUM(Y15:Z15)</f>
        <v>6870</v>
      </c>
      <c r="Y15" s="184">
        <f>SUM(Y17:Y33)</f>
        <v>3432</v>
      </c>
      <c r="Z15" s="184">
        <f>SUM(Z17:Z33)</f>
        <v>3438</v>
      </c>
      <c r="AA15" s="184">
        <f>SUM(AB15:AC15)</f>
        <v>760</v>
      </c>
      <c r="AB15" s="184">
        <f>SUM(AB17:AB33)</f>
        <v>405</v>
      </c>
      <c r="AC15" s="184">
        <f>SUM(AC17:AC33)</f>
        <v>355</v>
      </c>
      <c r="AD15" s="184">
        <f>SUM(AE15:AF15)</f>
        <v>12748</v>
      </c>
      <c r="AE15" s="184">
        <f>SUM(AE17:AE33)</f>
        <v>6399</v>
      </c>
      <c r="AF15" s="184">
        <f>SUM(AF17:AF33)</f>
        <v>6349</v>
      </c>
      <c r="AG15" s="184">
        <f>SUM(AG17:AG33)</f>
        <v>40674</v>
      </c>
      <c r="AH15" s="185">
        <f aca="true" t="shared" si="7" ref="AH15:AH64">ROUND(AD15/AP15*100,1)</f>
        <v>73.1</v>
      </c>
      <c r="AI15" s="74" t="s">
        <v>175</v>
      </c>
      <c r="AJ15" s="75"/>
      <c r="AO15" s="187">
        <v>12748</v>
      </c>
      <c r="AP15" s="183">
        <f>SUM(AP17:AP33)</f>
        <v>17430</v>
      </c>
      <c r="AQ15" s="74" t="s">
        <v>175</v>
      </c>
      <c r="AR15" s="188"/>
    </row>
    <row r="16" spans="1:44" s="186" customFormat="1" ht="16.5" customHeight="1">
      <c r="A16" s="80"/>
      <c r="B16" s="189" t="s">
        <v>176</v>
      </c>
      <c r="C16" s="183">
        <f aca="true" t="shared" si="8" ref="C16:C66">SUM(D16:E16)</f>
        <v>16459</v>
      </c>
      <c r="D16" s="184">
        <f>SUM(D17:D21)</f>
        <v>8367</v>
      </c>
      <c r="E16" s="184">
        <f>SUM(E17:E21)</f>
        <v>8092</v>
      </c>
      <c r="F16" s="184">
        <f aca="true" t="shared" si="9" ref="F16:F66">SUM(G16:H16)</f>
        <v>3229</v>
      </c>
      <c r="G16" s="184">
        <f>SUM(G17:G21)</f>
        <v>1675</v>
      </c>
      <c r="H16" s="184">
        <f>SUM(H17:H21)</f>
        <v>1554</v>
      </c>
      <c r="I16" s="184">
        <f aca="true" t="shared" si="10" ref="I16:I66">SUM(J16:K16)</f>
        <v>6495</v>
      </c>
      <c r="J16" s="184">
        <f>SUM(J17:J21)</f>
        <v>3283</v>
      </c>
      <c r="K16" s="184">
        <f>SUM(K17:K21)</f>
        <v>3212</v>
      </c>
      <c r="L16" s="184">
        <f aca="true" t="shared" si="11" ref="L16:L66">SUM(M16:N16)</f>
        <v>3076</v>
      </c>
      <c r="M16" s="184">
        <f>SUM(M17:M21)</f>
        <v>1584</v>
      </c>
      <c r="N16" s="184">
        <f>SUM(N17:N21)</f>
        <v>1492</v>
      </c>
      <c r="O16" s="184">
        <f t="shared" si="5"/>
        <v>3419</v>
      </c>
      <c r="P16" s="184">
        <f>SUM(P17:P21)</f>
        <v>1699</v>
      </c>
      <c r="Q16" s="184">
        <f>SUM(Q17:Q21)</f>
        <v>1720</v>
      </c>
      <c r="R16" s="184">
        <f aca="true" t="shared" si="12" ref="R16:R66">SUM(S16:T16)</f>
        <v>6735</v>
      </c>
      <c r="S16" s="184">
        <f>SUM(S17:S21)</f>
        <v>3409</v>
      </c>
      <c r="T16" s="184">
        <f>SUM(T17:T21)</f>
        <v>3326</v>
      </c>
      <c r="U16" s="184">
        <f t="shared" si="6"/>
        <v>2790</v>
      </c>
      <c r="V16" s="184">
        <f>SUM(V17:V21)</f>
        <v>1422</v>
      </c>
      <c r="W16" s="184">
        <f>SUM(W17:W21)</f>
        <v>1368</v>
      </c>
      <c r="X16" s="184">
        <f aca="true" t="shared" si="13" ref="X16:X66">SUM(Y16:Z16)</f>
        <v>3649</v>
      </c>
      <c r="Y16" s="184">
        <f aca="true" t="shared" si="14" ref="Y16:AG16">SUM(Y17:Y21)</f>
        <v>1830</v>
      </c>
      <c r="Z16" s="184">
        <f t="shared" si="14"/>
        <v>1819</v>
      </c>
      <c r="AA16" s="184">
        <f aca="true" t="shared" si="15" ref="AA16:AA66">SUM(AB16:AC16)</f>
        <v>296</v>
      </c>
      <c r="AB16" s="184">
        <f t="shared" si="14"/>
        <v>157</v>
      </c>
      <c r="AC16" s="184">
        <f>SUM(AC17:AC21)</f>
        <v>139</v>
      </c>
      <c r="AD16" s="184">
        <f aca="true" t="shared" si="16" ref="AD16:AD66">SUM(AE16:AF16)</f>
        <v>7013</v>
      </c>
      <c r="AE16" s="184">
        <f t="shared" si="14"/>
        <v>3522</v>
      </c>
      <c r="AF16" s="184">
        <f t="shared" si="14"/>
        <v>3491</v>
      </c>
      <c r="AG16" s="184">
        <f t="shared" si="14"/>
        <v>22257</v>
      </c>
      <c r="AH16" s="185">
        <f t="shared" si="7"/>
        <v>74.2</v>
      </c>
      <c r="AI16" s="79" t="s">
        <v>176</v>
      </c>
      <c r="AJ16" s="80"/>
      <c r="AO16" s="187">
        <v>7013</v>
      </c>
      <c r="AP16" s="183">
        <f>SUM(AP17:AP21)</f>
        <v>9451</v>
      </c>
      <c r="AQ16" s="79" t="s">
        <v>176</v>
      </c>
      <c r="AR16" s="190"/>
    </row>
    <row r="17" spans="1:44" ht="16.5" customHeight="1">
      <c r="A17" s="97"/>
      <c r="B17" s="191" t="s">
        <v>20</v>
      </c>
      <c r="C17" s="192">
        <f>SUM(D17:E17)</f>
        <v>3556</v>
      </c>
      <c r="D17" s="177">
        <f>G17+J17+S17</f>
        <v>1838</v>
      </c>
      <c r="E17" s="177">
        <f>H17+K17+T17</f>
        <v>1718</v>
      </c>
      <c r="F17" s="193">
        <f t="shared" si="9"/>
        <v>763</v>
      </c>
      <c r="G17" s="178">
        <v>401</v>
      </c>
      <c r="H17" s="178">
        <v>362</v>
      </c>
      <c r="I17" s="193">
        <f t="shared" si="10"/>
        <v>1406</v>
      </c>
      <c r="J17" s="178">
        <f>M17+P17</f>
        <v>738</v>
      </c>
      <c r="K17" s="178">
        <f>N17+Q17</f>
        <v>668</v>
      </c>
      <c r="L17" s="193">
        <f t="shared" si="11"/>
        <v>777</v>
      </c>
      <c r="M17" s="178">
        <v>405</v>
      </c>
      <c r="N17" s="178">
        <v>372</v>
      </c>
      <c r="O17" s="193">
        <f t="shared" si="5"/>
        <v>629</v>
      </c>
      <c r="P17" s="178">
        <v>333</v>
      </c>
      <c r="Q17" s="178">
        <v>296</v>
      </c>
      <c r="R17" s="193">
        <f t="shared" si="12"/>
        <v>1387</v>
      </c>
      <c r="S17" s="178">
        <f>V17+Y17+AB17</f>
        <v>699</v>
      </c>
      <c r="T17" s="178">
        <f>W17+Z17+AC17</f>
        <v>688</v>
      </c>
      <c r="U17" s="193">
        <f t="shared" si="6"/>
        <v>655</v>
      </c>
      <c r="V17" s="178">
        <v>332</v>
      </c>
      <c r="W17" s="178">
        <v>323</v>
      </c>
      <c r="X17" s="193">
        <f t="shared" si="13"/>
        <v>658</v>
      </c>
      <c r="Y17" s="178">
        <v>333</v>
      </c>
      <c r="Z17" s="178">
        <v>325</v>
      </c>
      <c r="AA17" s="193">
        <f t="shared" si="15"/>
        <v>74</v>
      </c>
      <c r="AB17" s="178">
        <v>34</v>
      </c>
      <c r="AC17" s="178">
        <v>40</v>
      </c>
      <c r="AD17" s="193">
        <f t="shared" si="16"/>
        <v>1517</v>
      </c>
      <c r="AE17" s="178">
        <v>747</v>
      </c>
      <c r="AF17" s="178">
        <v>770</v>
      </c>
      <c r="AG17" s="178">
        <v>4927</v>
      </c>
      <c r="AH17" s="194">
        <f t="shared" si="7"/>
        <v>64.8</v>
      </c>
      <c r="AI17" s="83" t="s">
        <v>20</v>
      </c>
      <c r="AJ17" s="13"/>
      <c r="AO17" s="195">
        <v>1517</v>
      </c>
      <c r="AP17" s="174">
        <v>2342</v>
      </c>
      <c r="AQ17" s="83" t="s">
        <v>20</v>
      </c>
      <c r="AR17" s="70"/>
    </row>
    <row r="18" spans="1:44" ht="16.5" customHeight="1">
      <c r="A18" s="97"/>
      <c r="B18" s="191" t="s">
        <v>21</v>
      </c>
      <c r="C18" s="192">
        <f t="shared" si="8"/>
        <v>2796</v>
      </c>
      <c r="D18" s="177">
        <f aca="true" t="shared" si="17" ref="D18:E66">G18+J18+S18</f>
        <v>1426</v>
      </c>
      <c r="E18" s="177">
        <f t="shared" si="17"/>
        <v>1370</v>
      </c>
      <c r="F18" s="193">
        <f t="shared" si="9"/>
        <v>557</v>
      </c>
      <c r="G18" s="178">
        <v>275</v>
      </c>
      <c r="H18" s="178">
        <v>282</v>
      </c>
      <c r="I18" s="193">
        <f t="shared" si="10"/>
        <v>1110</v>
      </c>
      <c r="J18" s="178">
        <f aca="true" t="shared" si="18" ref="J18:K66">M18+P18</f>
        <v>566</v>
      </c>
      <c r="K18" s="178">
        <f t="shared" si="18"/>
        <v>544</v>
      </c>
      <c r="L18" s="193">
        <f t="shared" si="11"/>
        <v>497</v>
      </c>
      <c r="M18" s="178">
        <v>247</v>
      </c>
      <c r="N18" s="178">
        <v>250</v>
      </c>
      <c r="O18" s="193">
        <f t="shared" si="5"/>
        <v>613</v>
      </c>
      <c r="P18" s="178">
        <v>319</v>
      </c>
      <c r="Q18" s="178">
        <v>294</v>
      </c>
      <c r="R18" s="193">
        <f t="shared" si="12"/>
        <v>1129</v>
      </c>
      <c r="S18" s="178">
        <f aca="true" t="shared" si="19" ref="S18:T66">V18+Y18+AB18</f>
        <v>585</v>
      </c>
      <c r="T18" s="178">
        <f t="shared" si="19"/>
        <v>544</v>
      </c>
      <c r="U18" s="193">
        <f t="shared" si="6"/>
        <v>445</v>
      </c>
      <c r="V18" s="178">
        <v>233</v>
      </c>
      <c r="W18" s="178">
        <v>212</v>
      </c>
      <c r="X18" s="193">
        <f t="shared" si="13"/>
        <v>641</v>
      </c>
      <c r="Y18" s="178">
        <v>324</v>
      </c>
      <c r="Z18" s="178">
        <v>317</v>
      </c>
      <c r="AA18" s="193">
        <f t="shared" si="15"/>
        <v>43</v>
      </c>
      <c r="AB18" s="178">
        <v>28</v>
      </c>
      <c r="AC18" s="178">
        <v>15</v>
      </c>
      <c r="AD18" s="193">
        <f t="shared" si="16"/>
        <v>1225</v>
      </c>
      <c r="AE18" s="178">
        <v>647</v>
      </c>
      <c r="AF18" s="178">
        <v>578</v>
      </c>
      <c r="AG18" s="178">
        <v>4280</v>
      </c>
      <c r="AH18" s="194">
        <f t="shared" si="7"/>
        <v>71.6</v>
      </c>
      <c r="AI18" s="83" t="s">
        <v>21</v>
      </c>
      <c r="AJ18" s="13"/>
      <c r="AO18" s="195">
        <v>1225</v>
      </c>
      <c r="AP18" s="174">
        <v>1711</v>
      </c>
      <c r="AQ18" s="83" t="s">
        <v>21</v>
      </c>
      <c r="AR18" s="70"/>
    </row>
    <row r="19" spans="1:44" ht="16.5" customHeight="1">
      <c r="A19" s="97"/>
      <c r="B19" s="191" t="s">
        <v>22</v>
      </c>
      <c r="C19" s="192">
        <f t="shared" si="8"/>
        <v>2132</v>
      </c>
      <c r="D19" s="177">
        <f t="shared" si="17"/>
        <v>1053</v>
      </c>
      <c r="E19" s="177">
        <f t="shared" si="17"/>
        <v>1079</v>
      </c>
      <c r="F19" s="193">
        <f t="shared" si="9"/>
        <v>372</v>
      </c>
      <c r="G19" s="178">
        <v>189</v>
      </c>
      <c r="H19" s="178">
        <v>183</v>
      </c>
      <c r="I19" s="193">
        <f t="shared" si="10"/>
        <v>868</v>
      </c>
      <c r="J19" s="178">
        <f t="shared" si="18"/>
        <v>424</v>
      </c>
      <c r="K19" s="178">
        <f t="shared" si="18"/>
        <v>444</v>
      </c>
      <c r="L19" s="193">
        <f t="shared" si="11"/>
        <v>367</v>
      </c>
      <c r="M19" s="178">
        <v>199</v>
      </c>
      <c r="N19" s="178">
        <v>168</v>
      </c>
      <c r="O19" s="193">
        <f t="shared" si="5"/>
        <v>501</v>
      </c>
      <c r="P19" s="178">
        <v>225</v>
      </c>
      <c r="Q19" s="178">
        <v>276</v>
      </c>
      <c r="R19" s="193">
        <f t="shared" si="12"/>
        <v>892</v>
      </c>
      <c r="S19" s="178">
        <f t="shared" si="19"/>
        <v>440</v>
      </c>
      <c r="T19" s="178">
        <f t="shared" si="19"/>
        <v>452</v>
      </c>
      <c r="U19" s="193">
        <f t="shared" si="6"/>
        <v>341</v>
      </c>
      <c r="V19" s="178">
        <v>170</v>
      </c>
      <c r="W19" s="178">
        <v>171</v>
      </c>
      <c r="X19" s="193">
        <f t="shared" si="13"/>
        <v>520</v>
      </c>
      <c r="Y19" s="178">
        <v>255</v>
      </c>
      <c r="Z19" s="178">
        <v>265</v>
      </c>
      <c r="AA19" s="193">
        <f t="shared" si="15"/>
        <v>31</v>
      </c>
      <c r="AB19" s="178">
        <v>15</v>
      </c>
      <c r="AC19" s="178">
        <v>16</v>
      </c>
      <c r="AD19" s="193">
        <f t="shared" si="16"/>
        <v>878</v>
      </c>
      <c r="AE19" s="178">
        <v>425</v>
      </c>
      <c r="AF19" s="178">
        <v>453</v>
      </c>
      <c r="AG19" s="178">
        <v>3045</v>
      </c>
      <c r="AH19" s="194">
        <f t="shared" si="7"/>
        <v>73.2</v>
      </c>
      <c r="AI19" s="83" t="s">
        <v>22</v>
      </c>
      <c r="AJ19" s="13"/>
      <c r="AO19" s="195">
        <v>878</v>
      </c>
      <c r="AP19" s="174">
        <v>1199</v>
      </c>
      <c r="AQ19" s="83" t="s">
        <v>22</v>
      </c>
      <c r="AR19" s="70"/>
    </row>
    <row r="20" spans="1:44" ht="16.5" customHeight="1">
      <c r="A20" s="97"/>
      <c r="B20" s="191" t="s">
        <v>23</v>
      </c>
      <c r="C20" s="192">
        <f t="shared" si="8"/>
        <v>3787</v>
      </c>
      <c r="D20" s="177">
        <f t="shared" si="17"/>
        <v>1963</v>
      </c>
      <c r="E20" s="177">
        <f t="shared" si="17"/>
        <v>1824</v>
      </c>
      <c r="F20" s="193">
        <f t="shared" si="9"/>
        <v>730</v>
      </c>
      <c r="G20" s="178">
        <v>381</v>
      </c>
      <c r="H20" s="178">
        <v>349</v>
      </c>
      <c r="I20" s="193">
        <f t="shared" si="10"/>
        <v>1476</v>
      </c>
      <c r="J20" s="178">
        <f t="shared" si="18"/>
        <v>758</v>
      </c>
      <c r="K20" s="178">
        <f t="shared" si="18"/>
        <v>718</v>
      </c>
      <c r="L20" s="193">
        <f t="shared" si="11"/>
        <v>696</v>
      </c>
      <c r="M20" s="178">
        <v>373</v>
      </c>
      <c r="N20" s="178">
        <v>323</v>
      </c>
      <c r="O20" s="193">
        <f t="shared" si="5"/>
        <v>780</v>
      </c>
      <c r="P20" s="178">
        <v>385</v>
      </c>
      <c r="Q20" s="178">
        <v>395</v>
      </c>
      <c r="R20" s="193">
        <f t="shared" si="12"/>
        <v>1581</v>
      </c>
      <c r="S20" s="178">
        <f t="shared" si="19"/>
        <v>824</v>
      </c>
      <c r="T20" s="178">
        <f t="shared" si="19"/>
        <v>757</v>
      </c>
      <c r="U20" s="193">
        <f t="shared" si="6"/>
        <v>632</v>
      </c>
      <c r="V20" s="178">
        <v>321</v>
      </c>
      <c r="W20" s="178">
        <v>311</v>
      </c>
      <c r="X20" s="193">
        <f t="shared" si="13"/>
        <v>871</v>
      </c>
      <c r="Y20" s="178">
        <v>462</v>
      </c>
      <c r="Z20" s="178">
        <v>409</v>
      </c>
      <c r="AA20" s="193">
        <f t="shared" si="15"/>
        <v>78</v>
      </c>
      <c r="AB20" s="178">
        <v>41</v>
      </c>
      <c r="AC20" s="178">
        <v>37</v>
      </c>
      <c r="AD20" s="193">
        <f t="shared" si="16"/>
        <v>1580</v>
      </c>
      <c r="AE20" s="178">
        <v>804</v>
      </c>
      <c r="AF20" s="178">
        <v>776</v>
      </c>
      <c r="AG20" s="178">
        <v>4950</v>
      </c>
      <c r="AH20" s="194">
        <f t="shared" si="7"/>
        <v>75.7</v>
      </c>
      <c r="AI20" s="83" t="s">
        <v>23</v>
      </c>
      <c r="AJ20" s="13"/>
      <c r="AO20" s="195">
        <v>1580</v>
      </c>
      <c r="AP20" s="174">
        <v>2086</v>
      </c>
      <c r="AQ20" s="83" t="s">
        <v>23</v>
      </c>
      <c r="AR20" s="70"/>
    </row>
    <row r="21" spans="1:44" ht="16.5" customHeight="1">
      <c r="A21" s="97"/>
      <c r="B21" s="191" t="s">
        <v>24</v>
      </c>
      <c r="C21" s="192">
        <f t="shared" si="8"/>
        <v>4188</v>
      </c>
      <c r="D21" s="177">
        <f t="shared" si="17"/>
        <v>2087</v>
      </c>
      <c r="E21" s="177">
        <f t="shared" si="17"/>
        <v>2101</v>
      </c>
      <c r="F21" s="193">
        <f t="shared" si="9"/>
        <v>807</v>
      </c>
      <c r="G21" s="178">
        <v>429</v>
      </c>
      <c r="H21" s="178">
        <v>378</v>
      </c>
      <c r="I21" s="193">
        <f t="shared" si="10"/>
        <v>1635</v>
      </c>
      <c r="J21" s="178">
        <f t="shared" si="18"/>
        <v>797</v>
      </c>
      <c r="K21" s="178">
        <f t="shared" si="18"/>
        <v>838</v>
      </c>
      <c r="L21" s="193">
        <f t="shared" si="11"/>
        <v>739</v>
      </c>
      <c r="M21" s="178">
        <v>360</v>
      </c>
      <c r="N21" s="178">
        <v>379</v>
      </c>
      <c r="O21" s="193">
        <f t="shared" si="5"/>
        <v>896</v>
      </c>
      <c r="P21" s="178">
        <v>437</v>
      </c>
      <c r="Q21" s="178">
        <v>459</v>
      </c>
      <c r="R21" s="193">
        <f t="shared" si="12"/>
        <v>1746</v>
      </c>
      <c r="S21" s="178">
        <f t="shared" si="19"/>
        <v>861</v>
      </c>
      <c r="T21" s="178">
        <f t="shared" si="19"/>
        <v>885</v>
      </c>
      <c r="U21" s="193">
        <f t="shared" si="6"/>
        <v>717</v>
      </c>
      <c r="V21" s="178">
        <v>366</v>
      </c>
      <c r="W21" s="178">
        <v>351</v>
      </c>
      <c r="X21" s="193">
        <f t="shared" si="13"/>
        <v>959</v>
      </c>
      <c r="Y21" s="178">
        <v>456</v>
      </c>
      <c r="Z21" s="178">
        <v>503</v>
      </c>
      <c r="AA21" s="193">
        <f t="shared" si="15"/>
        <v>70</v>
      </c>
      <c r="AB21" s="178">
        <v>39</v>
      </c>
      <c r="AC21" s="178">
        <v>31</v>
      </c>
      <c r="AD21" s="193">
        <f t="shared" si="16"/>
        <v>1813</v>
      </c>
      <c r="AE21" s="178">
        <v>899</v>
      </c>
      <c r="AF21" s="178">
        <v>914</v>
      </c>
      <c r="AG21" s="178">
        <v>5055</v>
      </c>
      <c r="AH21" s="194">
        <f t="shared" si="7"/>
        <v>85.8</v>
      </c>
      <c r="AI21" s="83" t="s">
        <v>24</v>
      </c>
      <c r="AJ21" s="13"/>
      <c r="AO21" s="195">
        <v>1813</v>
      </c>
      <c r="AP21" s="174">
        <v>2113</v>
      </c>
      <c r="AQ21" s="83" t="s">
        <v>24</v>
      </c>
      <c r="AR21" s="70"/>
    </row>
    <row r="22" spans="1:44" ht="16.5" customHeight="1">
      <c r="A22" s="97"/>
      <c r="B22" s="99" t="s">
        <v>25</v>
      </c>
      <c r="C22" s="192">
        <f t="shared" si="8"/>
        <v>2094</v>
      </c>
      <c r="D22" s="177">
        <f t="shared" si="17"/>
        <v>1057</v>
      </c>
      <c r="E22" s="177">
        <f t="shared" si="17"/>
        <v>1037</v>
      </c>
      <c r="F22" s="193">
        <f t="shared" si="9"/>
        <v>310</v>
      </c>
      <c r="G22" s="178">
        <v>169</v>
      </c>
      <c r="H22" s="178">
        <v>141</v>
      </c>
      <c r="I22" s="193">
        <f t="shared" si="10"/>
        <v>874</v>
      </c>
      <c r="J22" s="178">
        <f t="shared" si="18"/>
        <v>449</v>
      </c>
      <c r="K22" s="178">
        <f t="shared" si="18"/>
        <v>425</v>
      </c>
      <c r="L22" s="193">
        <f t="shared" si="11"/>
        <v>313</v>
      </c>
      <c r="M22" s="178">
        <v>145</v>
      </c>
      <c r="N22" s="178">
        <v>168</v>
      </c>
      <c r="O22" s="193">
        <f t="shared" si="5"/>
        <v>561</v>
      </c>
      <c r="P22" s="178">
        <v>304</v>
      </c>
      <c r="Q22" s="178">
        <v>257</v>
      </c>
      <c r="R22" s="193">
        <f t="shared" si="12"/>
        <v>910</v>
      </c>
      <c r="S22" s="178">
        <f t="shared" si="19"/>
        <v>439</v>
      </c>
      <c r="T22" s="178">
        <f t="shared" si="19"/>
        <v>471</v>
      </c>
      <c r="U22" s="193">
        <f t="shared" si="6"/>
        <v>303</v>
      </c>
      <c r="V22" s="178">
        <v>158</v>
      </c>
      <c r="W22" s="178">
        <v>145</v>
      </c>
      <c r="X22" s="193">
        <f t="shared" si="13"/>
        <v>559</v>
      </c>
      <c r="Y22" s="178">
        <v>256</v>
      </c>
      <c r="Z22" s="178">
        <v>303</v>
      </c>
      <c r="AA22" s="193">
        <f t="shared" si="15"/>
        <v>48</v>
      </c>
      <c r="AB22" s="178">
        <v>25</v>
      </c>
      <c r="AC22" s="178">
        <v>23</v>
      </c>
      <c r="AD22" s="193">
        <f t="shared" si="16"/>
        <v>888</v>
      </c>
      <c r="AE22" s="178">
        <v>436</v>
      </c>
      <c r="AF22" s="178">
        <v>452</v>
      </c>
      <c r="AG22" s="178">
        <v>2775</v>
      </c>
      <c r="AH22" s="194">
        <f t="shared" si="7"/>
        <v>61.3</v>
      </c>
      <c r="AI22" s="85" t="s">
        <v>25</v>
      </c>
      <c r="AJ22" s="13"/>
      <c r="AO22" s="195">
        <v>888</v>
      </c>
      <c r="AP22" s="174">
        <v>1449</v>
      </c>
      <c r="AQ22" s="85" t="s">
        <v>25</v>
      </c>
      <c r="AR22" s="70"/>
    </row>
    <row r="23" spans="1:44" ht="16.5" customHeight="1">
      <c r="A23" s="97"/>
      <c r="B23" s="99" t="s">
        <v>27</v>
      </c>
      <c r="C23" s="192">
        <f t="shared" si="8"/>
        <v>755</v>
      </c>
      <c r="D23" s="177">
        <f t="shared" si="17"/>
        <v>390</v>
      </c>
      <c r="E23" s="177">
        <f t="shared" si="17"/>
        <v>365</v>
      </c>
      <c r="F23" s="193">
        <f t="shared" si="9"/>
        <v>112</v>
      </c>
      <c r="G23" s="178">
        <v>66</v>
      </c>
      <c r="H23" s="178">
        <v>46</v>
      </c>
      <c r="I23" s="193">
        <f t="shared" si="10"/>
        <v>311</v>
      </c>
      <c r="J23" s="178">
        <f t="shared" si="18"/>
        <v>150</v>
      </c>
      <c r="K23" s="178">
        <f t="shared" si="18"/>
        <v>161</v>
      </c>
      <c r="L23" s="193">
        <f t="shared" si="11"/>
        <v>113</v>
      </c>
      <c r="M23" s="178">
        <v>59</v>
      </c>
      <c r="N23" s="178">
        <v>54</v>
      </c>
      <c r="O23" s="193">
        <f t="shared" si="5"/>
        <v>198</v>
      </c>
      <c r="P23" s="178">
        <v>91</v>
      </c>
      <c r="Q23" s="178">
        <v>107</v>
      </c>
      <c r="R23" s="193">
        <f t="shared" si="12"/>
        <v>332</v>
      </c>
      <c r="S23" s="178">
        <f t="shared" si="19"/>
        <v>174</v>
      </c>
      <c r="T23" s="178">
        <f t="shared" si="19"/>
        <v>158</v>
      </c>
      <c r="U23" s="193">
        <f t="shared" si="6"/>
        <v>102</v>
      </c>
      <c r="V23" s="178">
        <v>63</v>
      </c>
      <c r="W23" s="178">
        <v>39</v>
      </c>
      <c r="X23" s="193">
        <f t="shared" si="13"/>
        <v>209</v>
      </c>
      <c r="Y23" s="178">
        <v>98</v>
      </c>
      <c r="Z23" s="178">
        <v>111</v>
      </c>
      <c r="AA23" s="193">
        <f t="shared" si="15"/>
        <v>21</v>
      </c>
      <c r="AB23" s="178">
        <v>13</v>
      </c>
      <c r="AC23" s="178">
        <v>8</v>
      </c>
      <c r="AD23" s="193">
        <f t="shared" si="16"/>
        <v>417</v>
      </c>
      <c r="AE23" s="178">
        <v>205</v>
      </c>
      <c r="AF23" s="178">
        <v>212</v>
      </c>
      <c r="AG23" s="178">
        <v>1490</v>
      </c>
      <c r="AH23" s="194">
        <f t="shared" si="7"/>
        <v>80.5</v>
      </c>
      <c r="AI23" s="85" t="s">
        <v>27</v>
      </c>
      <c r="AJ23" s="13"/>
      <c r="AO23" s="195">
        <v>417</v>
      </c>
      <c r="AP23" s="174">
        <v>518</v>
      </c>
      <c r="AQ23" s="85" t="s">
        <v>27</v>
      </c>
      <c r="AR23" s="70"/>
    </row>
    <row r="24" spans="1:44" ht="16.5" customHeight="1">
      <c r="A24" s="97"/>
      <c r="B24" s="99" t="s">
        <v>28</v>
      </c>
      <c r="C24" s="192">
        <f t="shared" si="8"/>
        <v>567</v>
      </c>
      <c r="D24" s="177">
        <f t="shared" si="17"/>
        <v>289</v>
      </c>
      <c r="E24" s="177">
        <f t="shared" si="17"/>
        <v>278</v>
      </c>
      <c r="F24" s="193">
        <f t="shared" si="9"/>
        <v>149</v>
      </c>
      <c r="G24" s="178">
        <v>70</v>
      </c>
      <c r="H24" s="178">
        <v>79</v>
      </c>
      <c r="I24" s="193">
        <f t="shared" si="10"/>
        <v>209</v>
      </c>
      <c r="J24" s="178">
        <f t="shared" si="18"/>
        <v>113</v>
      </c>
      <c r="K24" s="178">
        <f t="shared" si="18"/>
        <v>96</v>
      </c>
      <c r="L24" s="193">
        <f t="shared" si="11"/>
        <v>160</v>
      </c>
      <c r="M24" s="178">
        <v>92</v>
      </c>
      <c r="N24" s="178">
        <v>68</v>
      </c>
      <c r="O24" s="193">
        <f t="shared" si="5"/>
        <v>49</v>
      </c>
      <c r="P24" s="178">
        <v>21</v>
      </c>
      <c r="Q24" s="178">
        <v>28</v>
      </c>
      <c r="R24" s="193">
        <f t="shared" si="12"/>
        <v>209</v>
      </c>
      <c r="S24" s="178">
        <f t="shared" si="19"/>
        <v>106</v>
      </c>
      <c r="T24" s="178">
        <f t="shared" si="19"/>
        <v>103</v>
      </c>
      <c r="U24" s="193">
        <f t="shared" si="6"/>
        <v>158</v>
      </c>
      <c r="V24" s="178">
        <v>77</v>
      </c>
      <c r="W24" s="178">
        <v>81</v>
      </c>
      <c r="X24" s="193">
        <f t="shared" si="13"/>
        <v>45</v>
      </c>
      <c r="Y24" s="178">
        <v>26</v>
      </c>
      <c r="Z24" s="178">
        <v>19</v>
      </c>
      <c r="AA24" s="193">
        <f t="shared" si="15"/>
        <v>6</v>
      </c>
      <c r="AB24" s="178">
        <v>3</v>
      </c>
      <c r="AC24" s="178">
        <v>3</v>
      </c>
      <c r="AD24" s="193">
        <f t="shared" si="16"/>
        <v>204</v>
      </c>
      <c r="AE24" s="178">
        <v>110</v>
      </c>
      <c r="AF24" s="178">
        <v>94</v>
      </c>
      <c r="AG24" s="178">
        <v>770</v>
      </c>
      <c r="AH24" s="194">
        <f t="shared" si="7"/>
        <v>35.8</v>
      </c>
      <c r="AI24" s="85" t="s">
        <v>28</v>
      </c>
      <c r="AJ24" s="13"/>
      <c r="AO24" s="195">
        <v>204</v>
      </c>
      <c r="AP24" s="174">
        <v>570</v>
      </c>
      <c r="AQ24" s="85" t="s">
        <v>28</v>
      </c>
      <c r="AR24" s="70"/>
    </row>
    <row r="25" spans="1:44" ht="16.5" customHeight="1">
      <c r="A25" s="97"/>
      <c r="B25" s="99" t="s">
        <v>29</v>
      </c>
      <c r="C25" s="192">
        <f t="shared" si="8"/>
        <v>511</v>
      </c>
      <c r="D25" s="177">
        <f t="shared" si="17"/>
        <v>268</v>
      </c>
      <c r="E25" s="177">
        <f t="shared" si="17"/>
        <v>243</v>
      </c>
      <c r="F25" s="193">
        <f t="shared" si="9"/>
        <v>98</v>
      </c>
      <c r="G25" s="178">
        <v>49</v>
      </c>
      <c r="H25" s="178">
        <v>49</v>
      </c>
      <c r="I25" s="193">
        <f t="shared" si="10"/>
        <v>169</v>
      </c>
      <c r="J25" s="178">
        <f t="shared" si="18"/>
        <v>94</v>
      </c>
      <c r="K25" s="178">
        <f t="shared" si="18"/>
        <v>75</v>
      </c>
      <c r="L25" s="193">
        <f t="shared" si="11"/>
        <v>106</v>
      </c>
      <c r="M25" s="178">
        <v>64</v>
      </c>
      <c r="N25" s="178">
        <v>42</v>
      </c>
      <c r="O25" s="193">
        <f t="shared" si="5"/>
        <v>63</v>
      </c>
      <c r="P25" s="178">
        <v>30</v>
      </c>
      <c r="Q25" s="178">
        <v>33</v>
      </c>
      <c r="R25" s="193">
        <f t="shared" si="12"/>
        <v>244</v>
      </c>
      <c r="S25" s="178">
        <f t="shared" si="19"/>
        <v>125</v>
      </c>
      <c r="T25" s="178">
        <f t="shared" si="19"/>
        <v>119</v>
      </c>
      <c r="U25" s="193">
        <f t="shared" si="6"/>
        <v>126</v>
      </c>
      <c r="V25" s="178">
        <v>72</v>
      </c>
      <c r="W25" s="178">
        <v>54</v>
      </c>
      <c r="X25" s="193">
        <f t="shared" si="13"/>
        <v>107</v>
      </c>
      <c r="Y25" s="178">
        <v>47</v>
      </c>
      <c r="Z25" s="178">
        <v>60</v>
      </c>
      <c r="AA25" s="193">
        <f t="shared" si="15"/>
        <v>11</v>
      </c>
      <c r="AB25" s="178">
        <v>6</v>
      </c>
      <c r="AC25" s="178">
        <v>5</v>
      </c>
      <c r="AD25" s="193">
        <f t="shared" si="16"/>
        <v>207</v>
      </c>
      <c r="AE25" s="178">
        <v>113</v>
      </c>
      <c r="AF25" s="178">
        <v>94</v>
      </c>
      <c r="AG25" s="178">
        <v>670</v>
      </c>
      <c r="AH25" s="194">
        <f t="shared" si="7"/>
        <v>70.9</v>
      </c>
      <c r="AI25" s="85" t="s">
        <v>29</v>
      </c>
      <c r="AJ25" s="13"/>
      <c r="AO25" s="195">
        <v>207</v>
      </c>
      <c r="AP25" s="174">
        <v>292</v>
      </c>
      <c r="AQ25" s="85" t="s">
        <v>29</v>
      </c>
      <c r="AR25" s="70"/>
    </row>
    <row r="26" spans="1:44" ht="16.5" customHeight="1">
      <c r="A26" s="97"/>
      <c r="B26" s="99" t="s">
        <v>30</v>
      </c>
      <c r="C26" s="192">
        <f t="shared" si="8"/>
        <v>1268</v>
      </c>
      <c r="D26" s="177">
        <f t="shared" si="17"/>
        <v>664</v>
      </c>
      <c r="E26" s="177">
        <f t="shared" si="17"/>
        <v>604</v>
      </c>
      <c r="F26" s="193">
        <f t="shared" si="9"/>
        <v>225</v>
      </c>
      <c r="G26" s="178">
        <v>124</v>
      </c>
      <c r="H26" s="178">
        <v>101</v>
      </c>
      <c r="I26" s="193">
        <f t="shared" si="10"/>
        <v>531</v>
      </c>
      <c r="J26" s="178">
        <f t="shared" si="18"/>
        <v>275</v>
      </c>
      <c r="K26" s="178">
        <f t="shared" si="18"/>
        <v>256</v>
      </c>
      <c r="L26" s="193">
        <f t="shared" si="11"/>
        <v>177</v>
      </c>
      <c r="M26" s="178">
        <v>99</v>
      </c>
      <c r="N26" s="178">
        <v>78</v>
      </c>
      <c r="O26" s="193">
        <f t="shared" si="5"/>
        <v>354</v>
      </c>
      <c r="P26" s="178">
        <v>176</v>
      </c>
      <c r="Q26" s="178">
        <v>178</v>
      </c>
      <c r="R26" s="193">
        <f t="shared" si="12"/>
        <v>512</v>
      </c>
      <c r="S26" s="178">
        <f t="shared" si="19"/>
        <v>265</v>
      </c>
      <c r="T26" s="178">
        <f t="shared" si="19"/>
        <v>247</v>
      </c>
      <c r="U26" s="193">
        <f t="shared" si="6"/>
        <v>162</v>
      </c>
      <c r="V26" s="178">
        <v>89</v>
      </c>
      <c r="W26" s="178">
        <v>73</v>
      </c>
      <c r="X26" s="193">
        <f t="shared" si="13"/>
        <v>331</v>
      </c>
      <c r="Y26" s="178">
        <v>162</v>
      </c>
      <c r="Z26" s="178">
        <v>169</v>
      </c>
      <c r="AA26" s="193">
        <f t="shared" si="15"/>
        <v>19</v>
      </c>
      <c r="AB26" s="178">
        <v>14</v>
      </c>
      <c r="AC26" s="178">
        <v>5</v>
      </c>
      <c r="AD26" s="193">
        <f t="shared" si="16"/>
        <v>516</v>
      </c>
      <c r="AE26" s="178">
        <v>243</v>
      </c>
      <c r="AF26" s="178">
        <v>273</v>
      </c>
      <c r="AG26" s="178">
        <v>1445</v>
      </c>
      <c r="AH26" s="194">
        <f t="shared" si="7"/>
        <v>75.1</v>
      </c>
      <c r="AI26" s="85" t="s">
        <v>30</v>
      </c>
      <c r="AJ26" s="13"/>
      <c r="AO26" s="195">
        <v>516</v>
      </c>
      <c r="AP26" s="174">
        <v>687</v>
      </c>
      <c r="AQ26" s="85" t="s">
        <v>30</v>
      </c>
      <c r="AR26" s="70"/>
    </row>
    <row r="27" spans="1:44" ht="16.5" customHeight="1">
      <c r="A27" s="97"/>
      <c r="B27" s="99" t="s">
        <v>31</v>
      </c>
      <c r="C27" s="192">
        <f t="shared" si="8"/>
        <v>387</v>
      </c>
      <c r="D27" s="177">
        <f t="shared" si="17"/>
        <v>207</v>
      </c>
      <c r="E27" s="177">
        <f t="shared" si="17"/>
        <v>180</v>
      </c>
      <c r="F27" s="193">
        <f t="shared" si="9"/>
        <v>67</v>
      </c>
      <c r="G27" s="178">
        <v>37</v>
      </c>
      <c r="H27" s="178">
        <v>30</v>
      </c>
      <c r="I27" s="193">
        <f t="shared" si="10"/>
        <v>173</v>
      </c>
      <c r="J27" s="178">
        <f t="shared" si="18"/>
        <v>97</v>
      </c>
      <c r="K27" s="178">
        <f t="shared" si="18"/>
        <v>76</v>
      </c>
      <c r="L27" s="193">
        <f t="shared" si="11"/>
        <v>79</v>
      </c>
      <c r="M27" s="178">
        <v>43</v>
      </c>
      <c r="N27" s="178">
        <v>36</v>
      </c>
      <c r="O27" s="193">
        <f t="shared" si="5"/>
        <v>94</v>
      </c>
      <c r="P27" s="178">
        <v>54</v>
      </c>
      <c r="Q27" s="178">
        <v>40</v>
      </c>
      <c r="R27" s="193">
        <f t="shared" si="12"/>
        <v>147</v>
      </c>
      <c r="S27" s="178">
        <f t="shared" si="19"/>
        <v>73</v>
      </c>
      <c r="T27" s="178">
        <f t="shared" si="19"/>
        <v>74</v>
      </c>
      <c r="U27" s="193">
        <f t="shared" si="6"/>
        <v>60</v>
      </c>
      <c r="V27" s="178">
        <v>31</v>
      </c>
      <c r="W27" s="178">
        <v>29</v>
      </c>
      <c r="X27" s="193">
        <f t="shared" si="13"/>
        <v>86</v>
      </c>
      <c r="Y27" s="178">
        <v>41</v>
      </c>
      <c r="Z27" s="178">
        <v>45</v>
      </c>
      <c r="AA27" s="193">
        <f t="shared" si="15"/>
        <v>1</v>
      </c>
      <c r="AB27" s="178">
        <v>1</v>
      </c>
      <c r="AC27" s="178">
        <v>0</v>
      </c>
      <c r="AD27" s="193">
        <f t="shared" si="16"/>
        <v>158</v>
      </c>
      <c r="AE27" s="178">
        <v>78</v>
      </c>
      <c r="AF27" s="178">
        <v>80</v>
      </c>
      <c r="AG27" s="178">
        <v>430</v>
      </c>
      <c r="AH27" s="194">
        <f t="shared" si="7"/>
        <v>58.1</v>
      </c>
      <c r="AI27" s="85" t="s">
        <v>31</v>
      </c>
      <c r="AJ27" s="13"/>
      <c r="AO27" s="195">
        <v>158</v>
      </c>
      <c r="AP27" s="174">
        <v>272</v>
      </c>
      <c r="AQ27" s="85" t="s">
        <v>31</v>
      </c>
      <c r="AR27" s="70"/>
    </row>
    <row r="28" spans="1:44" ht="16.5" customHeight="1">
      <c r="A28" s="97"/>
      <c r="B28" s="99" t="s">
        <v>32</v>
      </c>
      <c r="C28" s="192">
        <f t="shared" si="8"/>
        <v>1119</v>
      </c>
      <c r="D28" s="177">
        <f t="shared" si="17"/>
        <v>597</v>
      </c>
      <c r="E28" s="177">
        <f t="shared" si="17"/>
        <v>522</v>
      </c>
      <c r="F28" s="193">
        <f t="shared" si="9"/>
        <v>188</v>
      </c>
      <c r="G28" s="178">
        <v>103</v>
      </c>
      <c r="H28" s="178">
        <v>85</v>
      </c>
      <c r="I28" s="193">
        <f t="shared" si="10"/>
        <v>455</v>
      </c>
      <c r="J28" s="178">
        <f t="shared" si="18"/>
        <v>259</v>
      </c>
      <c r="K28" s="178">
        <f t="shared" si="18"/>
        <v>196</v>
      </c>
      <c r="L28" s="193">
        <f t="shared" si="11"/>
        <v>185</v>
      </c>
      <c r="M28" s="178">
        <v>110</v>
      </c>
      <c r="N28" s="178">
        <v>75</v>
      </c>
      <c r="O28" s="193">
        <f t="shared" si="5"/>
        <v>270</v>
      </c>
      <c r="P28" s="178">
        <v>149</v>
      </c>
      <c r="Q28" s="178">
        <v>121</v>
      </c>
      <c r="R28" s="193">
        <f t="shared" si="12"/>
        <v>476</v>
      </c>
      <c r="S28" s="178">
        <f t="shared" si="19"/>
        <v>235</v>
      </c>
      <c r="T28" s="178">
        <f t="shared" si="19"/>
        <v>241</v>
      </c>
      <c r="U28" s="193">
        <f t="shared" si="6"/>
        <v>173</v>
      </c>
      <c r="V28" s="178">
        <v>84</v>
      </c>
      <c r="W28" s="178">
        <v>89</v>
      </c>
      <c r="X28" s="193">
        <f t="shared" si="13"/>
        <v>275</v>
      </c>
      <c r="Y28" s="178">
        <v>137</v>
      </c>
      <c r="Z28" s="178">
        <v>138</v>
      </c>
      <c r="AA28" s="193">
        <f t="shared" si="15"/>
        <v>28</v>
      </c>
      <c r="AB28" s="178">
        <v>14</v>
      </c>
      <c r="AC28" s="178">
        <v>14</v>
      </c>
      <c r="AD28" s="193">
        <f t="shared" si="16"/>
        <v>480</v>
      </c>
      <c r="AE28" s="178">
        <v>256</v>
      </c>
      <c r="AF28" s="178">
        <v>224</v>
      </c>
      <c r="AG28" s="178">
        <v>1375</v>
      </c>
      <c r="AH28" s="194">
        <f t="shared" si="7"/>
        <v>77.4</v>
      </c>
      <c r="AI28" s="85" t="s">
        <v>32</v>
      </c>
      <c r="AJ28" s="13"/>
      <c r="AO28" s="195">
        <v>480</v>
      </c>
      <c r="AP28" s="174">
        <v>620</v>
      </c>
      <c r="AQ28" s="85" t="s">
        <v>32</v>
      </c>
      <c r="AR28" s="70"/>
    </row>
    <row r="29" spans="1:44" ht="16.5" customHeight="1">
      <c r="A29" s="97"/>
      <c r="B29" s="99" t="s">
        <v>33</v>
      </c>
      <c r="C29" s="192">
        <f t="shared" si="8"/>
        <v>859</v>
      </c>
      <c r="D29" s="177">
        <f t="shared" si="17"/>
        <v>432</v>
      </c>
      <c r="E29" s="177">
        <f t="shared" si="17"/>
        <v>427</v>
      </c>
      <c r="F29" s="193">
        <f t="shared" si="9"/>
        <v>142</v>
      </c>
      <c r="G29" s="178">
        <v>72</v>
      </c>
      <c r="H29" s="178">
        <v>70</v>
      </c>
      <c r="I29" s="193">
        <f t="shared" si="10"/>
        <v>337</v>
      </c>
      <c r="J29" s="178">
        <f t="shared" si="18"/>
        <v>167</v>
      </c>
      <c r="K29" s="178">
        <f t="shared" si="18"/>
        <v>170</v>
      </c>
      <c r="L29" s="193">
        <f t="shared" si="11"/>
        <v>145</v>
      </c>
      <c r="M29" s="178">
        <v>79</v>
      </c>
      <c r="N29" s="178">
        <v>66</v>
      </c>
      <c r="O29" s="193">
        <f t="shared" si="5"/>
        <v>192</v>
      </c>
      <c r="P29" s="178">
        <v>88</v>
      </c>
      <c r="Q29" s="178">
        <v>104</v>
      </c>
      <c r="R29" s="193">
        <f t="shared" si="12"/>
        <v>380</v>
      </c>
      <c r="S29" s="178">
        <f t="shared" si="19"/>
        <v>193</v>
      </c>
      <c r="T29" s="178">
        <f t="shared" si="19"/>
        <v>187</v>
      </c>
      <c r="U29" s="193">
        <f t="shared" si="6"/>
        <v>137</v>
      </c>
      <c r="V29" s="178">
        <v>71</v>
      </c>
      <c r="W29" s="178">
        <v>66</v>
      </c>
      <c r="X29" s="193">
        <f t="shared" si="13"/>
        <v>230</v>
      </c>
      <c r="Y29" s="178">
        <v>114</v>
      </c>
      <c r="Z29" s="178">
        <v>116</v>
      </c>
      <c r="AA29" s="193">
        <f t="shared" si="15"/>
        <v>13</v>
      </c>
      <c r="AB29" s="178">
        <v>8</v>
      </c>
      <c r="AC29" s="178">
        <v>5</v>
      </c>
      <c r="AD29" s="193">
        <f t="shared" si="16"/>
        <v>347</v>
      </c>
      <c r="AE29" s="178">
        <v>166</v>
      </c>
      <c r="AF29" s="178">
        <v>181</v>
      </c>
      <c r="AG29" s="178">
        <v>980</v>
      </c>
      <c r="AH29" s="194">
        <f t="shared" si="7"/>
        <v>74.3</v>
      </c>
      <c r="AI29" s="85" t="s">
        <v>33</v>
      </c>
      <c r="AJ29" s="13"/>
      <c r="AO29" s="195">
        <v>347</v>
      </c>
      <c r="AP29" s="174">
        <v>467</v>
      </c>
      <c r="AQ29" s="85" t="s">
        <v>33</v>
      </c>
      <c r="AR29" s="70"/>
    </row>
    <row r="30" spans="1:44" ht="16.5" customHeight="1">
      <c r="A30" s="97"/>
      <c r="B30" s="84" t="s">
        <v>34</v>
      </c>
      <c r="C30" s="192">
        <f t="shared" si="8"/>
        <v>1115</v>
      </c>
      <c r="D30" s="177">
        <f t="shared" si="17"/>
        <v>592</v>
      </c>
      <c r="E30" s="177">
        <f t="shared" si="17"/>
        <v>523</v>
      </c>
      <c r="F30" s="193">
        <f t="shared" si="9"/>
        <v>120</v>
      </c>
      <c r="G30" s="178">
        <v>66</v>
      </c>
      <c r="H30" s="178">
        <v>54</v>
      </c>
      <c r="I30" s="193">
        <f t="shared" si="10"/>
        <v>474</v>
      </c>
      <c r="J30" s="178">
        <f t="shared" si="18"/>
        <v>249</v>
      </c>
      <c r="K30" s="178">
        <f t="shared" si="18"/>
        <v>225</v>
      </c>
      <c r="L30" s="193">
        <f t="shared" si="11"/>
        <v>110</v>
      </c>
      <c r="M30" s="178">
        <v>52</v>
      </c>
      <c r="N30" s="178">
        <v>58</v>
      </c>
      <c r="O30" s="193">
        <f t="shared" si="5"/>
        <v>364</v>
      </c>
      <c r="P30" s="178">
        <v>197</v>
      </c>
      <c r="Q30" s="178">
        <v>167</v>
      </c>
      <c r="R30" s="193">
        <f t="shared" si="12"/>
        <v>521</v>
      </c>
      <c r="S30" s="178">
        <f t="shared" si="19"/>
        <v>277</v>
      </c>
      <c r="T30" s="178">
        <f t="shared" si="19"/>
        <v>244</v>
      </c>
      <c r="U30" s="193">
        <f t="shared" si="6"/>
        <v>103</v>
      </c>
      <c r="V30" s="178">
        <v>59</v>
      </c>
      <c r="W30" s="178">
        <v>44</v>
      </c>
      <c r="X30" s="193">
        <f t="shared" si="13"/>
        <v>371</v>
      </c>
      <c r="Y30" s="178">
        <v>195</v>
      </c>
      <c r="Z30" s="178">
        <v>176</v>
      </c>
      <c r="AA30" s="193">
        <f t="shared" si="15"/>
        <v>47</v>
      </c>
      <c r="AB30" s="178">
        <v>23</v>
      </c>
      <c r="AC30" s="178">
        <v>24</v>
      </c>
      <c r="AD30" s="193">
        <f t="shared" si="16"/>
        <v>687</v>
      </c>
      <c r="AE30" s="178">
        <v>352</v>
      </c>
      <c r="AF30" s="178">
        <v>335</v>
      </c>
      <c r="AG30" s="178">
        <v>2235</v>
      </c>
      <c r="AH30" s="194">
        <f t="shared" si="7"/>
        <v>88.8</v>
      </c>
      <c r="AI30" s="85" t="s">
        <v>35</v>
      </c>
      <c r="AJ30" s="13"/>
      <c r="AO30" s="195">
        <v>687</v>
      </c>
      <c r="AP30" s="174">
        <v>774</v>
      </c>
      <c r="AQ30" s="85" t="s">
        <v>35</v>
      </c>
      <c r="AR30" s="70"/>
    </row>
    <row r="31" spans="1:44" ht="16.5" customHeight="1">
      <c r="A31" s="97"/>
      <c r="B31" s="84" t="s">
        <v>36</v>
      </c>
      <c r="C31" s="192">
        <f t="shared" si="8"/>
        <v>1056</v>
      </c>
      <c r="D31" s="177">
        <f t="shared" si="17"/>
        <v>541</v>
      </c>
      <c r="E31" s="177">
        <f t="shared" si="17"/>
        <v>515</v>
      </c>
      <c r="F31" s="193">
        <f t="shared" si="9"/>
        <v>112</v>
      </c>
      <c r="G31" s="178">
        <v>64</v>
      </c>
      <c r="H31" s="178">
        <v>48</v>
      </c>
      <c r="I31" s="193">
        <f t="shared" si="10"/>
        <v>379</v>
      </c>
      <c r="J31" s="178">
        <f t="shared" si="18"/>
        <v>178</v>
      </c>
      <c r="K31" s="178">
        <f t="shared" si="18"/>
        <v>201</v>
      </c>
      <c r="L31" s="193">
        <f t="shared" si="11"/>
        <v>132</v>
      </c>
      <c r="M31" s="178">
        <v>53</v>
      </c>
      <c r="N31" s="178">
        <v>79</v>
      </c>
      <c r="O31" s="193">
        <f t="shared" si="5"/>
        <v>247</v>
      </c>
      <c r="P31" s="178">
        <v>125</v>
      </c>
      <c r="Q31" s="178">
        <v>122</v>
      </c>
      <c r="R31" s="193">
        <f t="shared" si="12"/>
        <v>565</v>
      </c>
      <c r="S31" s="178">
        <f t="shared" si="19"/>
        <v>299</v>
      </c>
      <c r="T31" s="178">
        <f t="shared" si="19"/>
        <v>266</v>
      </c>
      <c r="U31" s="193">
        <f t="shared" si="6"/>
        <v>83</v>
      </c>
      <c r="V31" s="178">
        <v>41</v>
      </c>
      <c r="W31" s="178">
        <v>42</v>
      </c>
      <c r="X31" s="193">
        <f t="shared" si="13"/>
        <v>270</v>
      </c>
      <c r="Y31" s="178">
        <v>146</v>
      </c>
      <c r="Z31" s="178">
        <v>124</v>
      </c>
      <c r="AA31" s="193">
        <f t="shared" si="15"/>
        <v>212</v>
      </c>
      <c r="AB31" s="178">
        <v>112</v>
      </c>
      <c r="AC31" s="178">
        <v>100</v>
      </c>
      <c r="AD31" s="193">
        <f t="shared" si="16"/>
        <v>570</v>
      </c>
      <c r="AE31" s="178">
        <v>290</v>
      </c>
      <c r="AF31" s="178">
        <v>280</v>
      </c>
      <c r="AG31" s="178">
        <v>1980</v>
      </c>
      <c r="AH31" s="194">
        <f t="shared" si="7"/>
        <v>93.8</v>
      </c>
      <c r="AI31" s="85" t="s">
        <v>37</v>
      </c>
      <c r="AJ31" s="13"/>
      <c r="AO31" s="195">
        <v>570</v>
      </c>
      <c r="AP31" s="174">
        <v>608</v>
      </c>
      <c r="AQ31" s="85" t="s">
        <v>37</v>
      </c>
      <c r="AR31" s="70"/>
    </row>
    <row r="32" spans="1:44" ht="16.5" customHeight="1">
      <c r="A32" s="97"/>
      <c r="B32" s="84" t="s">
        <v>38</v>
      </c>
      <c r="C32" s="192">
        <f t="shared" si="8"/>
        <v>668</v>
      </c>
      <c r="D32" s="177">
        <f t="shared" si="17"/>
        <v>335</v>
      </c>
      <c r="E32" s="177">
        <f t="shared" si="17"/>
        <v>333</v>
      </c>
      <c r="F32" s="193">
        <f t="shared" si="9"/>
        <v>131</v>
      </c>
      <c r="G32" s="178">
        <v>65</v>
      </c>
      <c r="H32" s="178">
        <v>66</v>
      </c>
      <c r="I32" s="193">
        <f t="shared" si="10"/>
        <v>256</v>
      </c>
      <c r="J32" s="178">
        <f t="shared" si="18"/>
        <v>120</v>
      </c>
      <c r="K32" s="178">
        <f t="shared" si="18"/>
        <v>136</v>
      </c>
      <c r="L32" s="193">
        <f t="shared" si="11"/>
        <v>108</v>
      </c>
      <c r="M32" s="178">
        <v>52</v>
      </c>
      <c r="N32" s="178">
        <v>56</v>
      </c>
      <c r="O32" s="193">
        <f t="shared" si="5"/>
        <v>148</v>
      </c>
      <c r="P32" s="178">
        <v>68</v>
      </c>
      <c r="Q32" s="178">
        <v>80</v>
      </c>
      <c r="R32" s="193">
        <f t="shared" si="12"/>
        <v>281</v>
      </c>
      <c r="S32" s="178">
        <f t="shared" si="19"/>
        <v>150</v>
      </c>
      <c r="T32" s="178">
        <f t="shared" si="19"/>
        <v>131</v>
      </c>
      <c r="U32" s="193">
        <f t="shared" si="6"/>
        <v>117</v>
      </c>
      <c r="V32" s="178">
        <v>64</v>
      </c>
      <c r="W32" s="178">
        <v>53</v>
      </c>
      <c r="X32" s="193">
        <f t="shared" si="13"/>
        <v>147</v>
      </c>
      <c r="Y32" s="178">
        <v>77</v>
      </c>
      <c r="Z32" s="178">
        <v>70</v>
      </c>
      <c r="AA32" s="193">
        <f t="shared" si="15"/>
        <v>17</v>
      </c>
      <c r="AB32" s="178">
        <v>9</v>
      </c>
      <c r="AC32" s="178">
        <v>8</v>
      </c>
      <c r="AD32" s="193">
        <f t="shared" si="16"/>
        <v>297</v>
      </c>
      <c r="AE32" s="178">
        <v>150</v>
      </c>
      <c r="AF32" s="178">
        <v>147</v>
      </c>
      <c r="AG32" s="178">
        <v>830</v>
      </c>
      <c r="AH32" s="194">
        <f t="shared" si="7"/>
        <v>68.6</v>
      </c>
      <c r="AI32" s="85" t="s">
        <v>39</v>
      </c>
      <c r="AJ32" s="13"/>
      <c r="AO32" s="195">
        <v>297</v>
      </c>
      <c r="AP32" s="174">
        <v>433</v>
      </c>
      <c r="AQ32" s="85" t="s">
        <v>39</v>
      </c>
      <c r="AR32" s="70"/>
    </row>
    <row r="33" spans="1:44" ht="16.5" customHeight="1">
      <c r="A33" s="97"/>
      <c r="B33" s="84" t="s">
        <v>136</v>
      </c>
      <c r="C33" s="192">
        <f>SUM(D33:E33)</f>
        <v>2142</v>
      </c>
      <c r="D33" s="177">
        <f>G33+J33+S33</f>
        <v>1102</v>
      </c>
      <c r="E33" s="177">
        <f>H33+K33+T33</f>
        <v>1040</v>
      </c>
      <c r="F33" s="193">
        <f>SUM(G33:H33)</f>
        <v>356</v>
      </c>
      <c r="G33" s="178">
        <v>188</v>
      </c>
      <c r="H33" s="178">
        <v>168</v>
      </c>
      <c r="I33" s="193">
        <f>SUM(J33:K33)</f>
        <v>892</v>
      </c>
      <c r="J33" s="178">
        <f>M33+P33</f>
        <v>457</v>
      </c>
      <c r="K33" s="178">
        <f>N33+Q33</f>
        <v>435</v>
      </c>
      <c r="L33" s="193">
        <f>SUM(M33:N33)</f>
        <v>371</v>
      </c>
      <c r="M33" s="178">
        <v>192</v>
      </c>
      <c r="N33" s="178">
        <v>179</v>
      </c>
      <c r="O33" s="193">
        <f t="shared" si="5"/>
        <v>521</v>
      </c>
      <c r="P33" s="178">
        <v>265</v>
      </c>
      <c r="Q33" s="178">
        <v>256</v>
      </c>
      <c r="R33" s="193">
        <f>SUM(S33:T33)</f>
        <v>894</v>
      </c>
      <c r="S33" s="178">
        <f>V33+Y33+AB33</f>
        <v>457</v>
      </c>
      <c r="T33" s="178">
        <f>W33+Z33+AC33</f>
        <v>437</v>
      </c>
      <c r="U33" s="193">
        <f>SUM(V33:W33)</f>
        <v>262</v>
      </c>
      <c r="V33" s="178">
        <v>134</v>
      </c>
      <c r="W33" s="178">
        <v>128</v>
      </c>
      <c r="X33" s="193">
        <f t="shared" si="13"/>
        <v>591</v>
      </c>
      <c r="Y33" s="178">
        <v>303</v>
      </c>
      <c r="Z33" s="178">
        <v>288</v>
      </c>
      <c r="AA33" s="193">
        <f t="shared" si="15"/>
        <v>41</v>
      </c>
      <c r="AB33" s="178">
        <v>20</v>
      </c>
      <c r="AC33" s="178">
        <v>21</v>
      </c>
      <c r="AD33" s="193">
        <f t="shared" si="16"/>
        <v>964</v>
      </c>
      <c r="AE33" s="178">
        <v>478</v>
      </c>
      <c r="AF33" s="178">
        <v>486</v>
      </c>
      <c r="AG33" s="178">
        <v>3437</v>
      </c>
      <c r="AH33" s="194">
        <f t="shared" si="7"/>
        <v>74.8</v>
      </c>
      <c r="AI33" s="85" t="s">
        <v>136</v>
      </c>
      <c r="AJ33" s="13"/>
      <c r="AO33" s="195">
        <v>964</v>
      </c>
      <c r="AP33" s="174">
        <v>1289</v>
      </c>
      <c r="AQ33" s="85" t="s">
        <v>136</v>
      </c>
      <c r="AR33" s="70"/>
    </row>
    <row r="34" spans="1:44" s="186" customFormat="1" ht="16.5" customHeight="1">
      <c r="A34" s="86" t="s">
        <v>143</v>
      </c>
      <c r="B34" s="196"/>
      <c r="C34" s="183">
        <f>SUM(D34:E34)</f>
        <v>166</v>
      </c>
      <c r="D34" s="184">
        <f>SUM(D35:D36)</f>
        <v>75</v>
      </c>
      <c r="E34" s="184">
        <f>SUM(E35:E36)</f>
        <v>91</v>
      </c>
      <c r="F34" s="184">
        <f t="shared" si="9"/>
        <v>0</v>
      </c>
      <c r="G34" s="184">
        <f aca="true" t="shared" si="20" ref="G34:AG34">SUM(G35:G36)</f>
        <v>0</v>
      </c>
      <c r="H34" s="184">
        <f t="shared" si="20"/>
        <v>0</v>
      </c>
      <c r="I34" s="184">
        <f t="shared" si="10"/>
        <v>75</v>
      </c>
      <c r="J34" s="184">
        <f t="shared" si="20"/>
        <v>31</v>
      </c>
      <c r="K34" s="184">
        <f t="shared" si="20"/>
        <v>44</v>
      </c>
      <c r="L34" s="184">
        <f t="shared" si="11"/>
        <v>0</v>
      </c>
      <c r="M34" s="184">
        <f t="shared" si="20"/>
        <v>0</v>
      </c>
      <c r="N34" s="184">
        <f t="shared" si="20"/>
        <v>0</v>
      </c>
      <c r="O34" s="184">
        <f t="shared" si="5"/>
        <v>75</v>
      </c>
      <c r="P34" s="184">
        <f t="shared" si="20"/>
        <v>31</v>
      </c>
      <c r="Q34" s="184">
        <f t="shared" si="20"/>
        <v>44</v>
      </c>
      <c r="R34" s="184">
        <f t="shared" si="12"/>
        <v>91</v>
      </c>
      <c r="S34" s="184">
        <f t="shared" si="20"/>
        <v>44</v>
      </c>
      <c r="T34" s="184">
        <f t="shared" si="20"/>
        <v>47</v>
      </c>
      <c r="U34" s="184">
        <f t="shared" si="6"/>
        <v>0</v>
      </c>
      <c r="V34" s="184">
        <f t="shared" si="20"/>
        <v>0</v>
      </c>
      <c r="W34" s="184">
        <f t="shared" si="20"/>
        <v>0</v>
      </c>
      <c r="X34" s="184">
        <f t="shared" si="13"/>
        <v>86</v>
      </c>
      <c r="Y34" s="184">
        <f t="shared" si="20"/>
        <v>42</v>
      </c>
      <c r="Z34" s="184">
        <f t="shared" si="20"/>
        <v>44</v>
      </c>
      <c r="AA34" s="184">
        <f t="shared" si="15"/>
        <v>5</v>
      </c>
      <c r="AB34" s="184">
        <f t="shared" si="20"/>
        <v>2</v>
      </c>
      <c r="AC34" s="184">
        <f t="shared" si="20"/>
        <v>3</v>
      </c>
      <c r="AD34" s="184">
        <f t="shared" si="16"/>
        <v>85</v>
      </c>
      <c r="AE34" s="184">
        <f t="shared" si="20"/>
        <v>39</v>
      </c>
      <c r="AF34" s="184">
        <f t="shared" si="20"/>
        <v>46</v>
      </c>
      <c r="AG34" s="184">
        <f t="shared" si="20"/>
        <v>700</v>
      </c>
      <c r="AH34" s="185">
        <f t="shared" si="7"/>
        <v>68</v>
      </c>
      <c r="AI34" s="89" t="s">
        <v>143</v>
      </c>
      <c r="AJ34" s="197"/>
      <c r="AO34" s="187">
        <v>85</v>
      </c>
      <c r="AP34" s="183">
        <f>SUM(AP35:AP36)</f>
        <v>125</v>
      </c>
      <c r="AQ34" s="89" t="s">
        <v>143</v>
      </c>
      <c r="AR34" s="198"/>
    </row>
    <row r="35" spans="1:44" ht="16.5" customHeight="1">
      <c r="A35" s="97"/>
      <c r="B35" s="99" t="s">
        <v>40</v>
      </c>
      <c r="C35" s="192">
        <f t="shared" si="8"/>
        <v>166</v>
      </c>
      <c r="D35" s="177">
        <f t="shared" si="17"/>
        <v>75</v>
      </c>
      <c r="E35" s="177">
        <f t="shared" si="17"/>
        <v>91</v>
      </c>
      <c r="F35" s="193">
        <f t="shared" si="9"/>
        <v>0</v>
      </c>
      <c r="G35" s="178">
        <v>0</v>
      </c>
      <c r="H35" s="178">
        <v>0</v>
      </c>
      <c r="I35" s="193">
        <f t="shared" si="10"/>
        <v>75</v>
      </c>
      <c r="J35" s="178">
        <f t="shared" si="18"/>
        <v>31</v>
      </c>
      <c r="K35" s="178">
        <f t="shared" si="18"/>
        <v>44</v>
      </c>
      <c r="L35" s="193">
        <f t="shared" si="11"/>
        <v>0</v>
      </c>
      <c r="M35" s="178">
        <v>0</v>
      </c>
      <c r="N35" s="178">
        <v>0</v>
      </c>
      <c r="O35" s="193">
        <f t="shared" si="5"/>
        <v>75</v>
      </c>
      <c r="P35" s="178">
        <v>31</v>
      </c>
      <c r="Q35" s="178">
        <v>44</v>
      </c>
      <c r="R35" s="193">
        <f t="shared" si="12"/>
        <v>91</v>
      </c>
      <c r="S35" s="178">
        <f t="shared" si="19"/>
        <v>44</v>
      </c>
      <c r="T35" s="178">
        <f t="shared" si="19"/>
        <v>47</v>
      </c>
      <c r="U35" s="193">
        <f t="shared" si="6"/>
        <v>0</v>
      </c>
      <c r="V35" s="178">
        <v>0</v>
      </c>
      <c r="W35" s="178">
        <v>0</v>
      </c>
      <c r="X35" s="193">
        <f t="shared" si="13"/>
        <v>86</v>
      </c>
      <c r="Y35" s="178">
        <v>42</v>
      </c>
      <c r="Z35" s="178">
        <v>44</v>
      </c>
      <c r="AA35" s="193">
        <f t="shared" si="15"/>
        <v>5</v>
      </c>
      <c r="AB35" s="178">
        <v>2</v>
      </c>
      <c r="AC35" s="178">
        <v>3</v>
      </c>
      <c r="AD35" s="193">
        <f t="shared" si="16"/>
        <v>85</v>
      </c>
      <c r="AE35" s="178">
        <v>39</v>
      </c>
      <c r="AF35" s="178">
        <v>46</v>
      </c>
      <c r="AG35" s="178">
        <v>700</v>
      </c>
      <c r="AH35" s="194">
        <f t="shared" si="7"/>
        <v>73.9</v>
      </c>
      <c r="AI35" s="85" t="s">
        <v>40</v>
      </c>
      <c r="AJ35" s="13"/>
      <c r="AO35" s="195">
        <v>85</v>
      </c>
      <c r="AP35" s="174">
        <v>115</v>
      </c>
      <c r="AQ35" s="85" t="s">
        <v>40</v>
      </c>
      <c r="AR35" s="70"/>
    </row>
    <row r="36" spans="1:44" ht="16.5" customHeight="1">
      <c r="A36" s="97"/>
      <c r="B36" s="99" t="s">
        <v>41</v>
      </c>
      <c r="C36" s="192">
        <f t="shared" si="8"/>
        <v>0</v>
      </c>
      <c r="D36" s="177">
        <f t="shared" si="17"/>
        <v>0</v>
      </c>
      <c r="E36" s="177">
        <f t="shared" si="17"/>
        <v>0</v>
      </c>
      <c r="F36" s="193">
        <f t="shared" si="9"/>
        <v>0</v>
      </c>
      <c r="G36" s="178">
        <v>0</v>
      </c>
      <c r="H36" s="178">
        <v>0</v>
      </c>
      <c r="I36" s="193">
        <f t="shared" si="10"/>
        <v>0</v>
      </c>
      <c r="J36" s="178">
        <f t="shared" si="18"/>
        <v>0</v>
      </c>
      <c r="K36" s="178">
        <f t="shared" si="18"/>
        <v>0</v>
      </c>
      <c r="L36" s="193">
        <f t="shared" si="11"/>
        <v>0</v>
      </c>
      <c r="M36" s="178">
        <v>0</v>
      </c>
      <c r="N36" s="178">
        <v>0</v>
      </c>
      <c r="O36" s="193">
        <f t="shared" si="5"/>
        <v>0</v>
      </c>
      <c r="P36" s="178">
        <v>0</v>
      </c>
      <c r="Q36" s="178">
        <v>0</v>
      </c>
      <c r="R36" s="193">
        <f t="shared" si="12"/>
        <v>0</v>
      </c>
      <c r="S36" s="178">
        <f t="shared" si="19"/>
        <v>0</v>
      </c>
      <c r="T36" s="178">
        <f t="shared" si="19"/>
        <v>0</v>
      </c>
      <c r="U36" s="193">
        <f t="shared" si="6"/>
        <v>0</v>
      </c>
      <c r="V36" s="178">
        <v>0</v>
      </c>
      <c r="W36" s="178">
        <v>0</v>
      </c>
      <c r="X36" s="193">
        <f t="shared" si="13"/>
        <v>0</v>
      </c>
      <c r="Y36" s="178">
        <v>0</v>
      </c>
      <c r="Z36" s="178">
        <v>0</v>
      </c>
      <c r="AA36" s="193">
        <f t="shared" si="15"/>
        <v>0</v>
      </c>
      <c r="AB36" s="178">
        <v>0</v>
      </c>
      <c r="AC36" s="178">
        <v>0</v>
      </c>
      <c r="AD36" s="193">
        <f t="shared" si="16"/>
        <v>0</v>
      </c>
      <c r="AE36" s="178">
        <v>0</v>
      </c>
      <c r="AF36" s="178">
        <v>0</v>
      </c>
      <c r="AG36" s="178">
        <v>0</v>
      </c>
      <c r="AH36" s="178">
        <f t="shared" si="7"/>
        <v>0</v>
      </c>
      <c r="AI36" s="85" t="s">
        <v>41</v>
      </c>
      <c r="AJ36" s="13"/>
      <c r="AO36" s="195">
        <v>0</v>
      </c>
      <c r="AP36" s="174">
        <v>10</v>
      </c>
      <c r="AQ36" s="85" t="s">
        <v>41</v>
      </c>
      <c r="AR36" s="70"/>
    </row>
    <row r="37" spans="1:44" s="186" customFormat="1" ht="16.5" customHeight="1">
      <c r="A37" s="91" t="s">
        <v>144</v>
      </c>
      <c r="B37" s="199"/>
      <c r="C37" s="183">
        <f t="shared" si="8"/>
        <v>900</v>
      </c>
      <c r="D37" s="184">
        <f>SUM(D38:D41)</f>
        <v>440</v>
      </c>
      <c r="E37" s="184">
        <f>SUM(E38:E41)</f>
        <v>460</v>
      </c>
      <c r="F37" s="184">
        <f t="shared" si="9"/>
        <v>136</v>
      </c>
      <c r="G37" s="184">
        <f aca="true" t="shared" si="21" ref="G37:AG37">SUM(G38:G41)</f>
        <v>60</v>
      </c>
      <c r="H37" s="184">
        <f t="shared" si="21"/>
        <v>76</v>
      </c>
      <c r="I37" s="184">
        <f t="shared" si="10"/>
        <v>366</v>
      </c>
      <c r="J37" s="184">
        <f t="shared" si="21"/>
        <v>185</v>
      </c>
      <c r="K37" s="184">
        <f t="shared" si="21"/>
        <v>181</v>
      </c>
      <c r="L37" s="184">
        <f t="shared" si="11"/>
        <v>114</v>
      </c>
      <c r="M37" s="184">
        <f t="shared" si="21"/>
        <v>54</v>
      </c>
      <c r="N37" s="184">
        <f t="shared" si="21"/>
        <v>60</v>
      </c>
      <c r="O37" s="184">
        <f t="shared" si="5"/>
        <v>252</v>
      </c>
      <c r="P37" s="184">
        <f t="shared" si="21"/>
        <v>131</v>
      </c>
      <c r="Q37" s="184">
        <f t="shared" si="21"/>
        <v>121</v>
      </c>
      <c r="R37" s="184">
        <f t="shared" si="12"/>
        <v>398</v>
      </c>
      <c r="S37" s="184">
        <f t="shared" si="21"/>
        <v>195</v>
      </c>
      <c r="T37" s="184">
        <f t="shared" si="21"/>
        <v>203</v>
      </c>
      <c r="U37" s="184">
        <f t="shared" si="6"/>
        <v>130</v>
      </c>
      <c r="V37" s="184">
        <f t="shared" si="21"/>
        <v>62</v>
      </c>
      <c r="W37" s="184">
        <f t="shared" si="21"/>
        <v>68</v>
      </c>
      <c r="X37" s="184">
        <f t="shared" si="13"/>
        <v>261</v>
      </c>
      <c r="Y37" s="184">
        <f t="shared" si="21"/>
        <v>128</v>
      </c>
      <c r="Z37" s="184">
        <f t="shared" si="21"/>
        <v>133</v>
      </c>
      <c r="AA37" s="184">
        <f t="shared" si="15"/>
        <v>7</v>
      </c>
      <c r="AB37" s="184">
        <f t="shared" si="21"/>
        <v>5</v>
      </c>
      <c r="AC37" s="184">
        <f t="shared" si="21"/>
        <v>2</v>
      </c>
      <c r="AD37" s="184">
        <f t="shared" si="16"/>
        <v>460</v>
      </c>
      <c r="AE37" s="184">
        <f t="shared" si="21"/>
        <v>243</v>
      </c>
      <c r="AF37" s="184">
        <f t="shared" si="21"/>
        <v>217</v>
      </c>
      <c r="AG37" s="184">
        <f t="shared" si="21"/>
        <v>1515</v>
      </c>
      <c r="AH37" s="185">
        <f t="shared" si="7"/>
        <v>56.5</v>
      </c>
      <c r="AI37" s="89" t="s">
        <v>144</v>
      </c>
      <c r="AJ37" s="197"/>
      <c r="AO37" s="187">
        <v>460</v>
      </c>
      <c r="AP37" s="183">
        <f>SUM(AP38:AP41)</f>
        <v>814</v>
      </c>
      <c r="AQ37" s="89" t="s">
        <v>144</v>
      </c>
      <c r="AR37" s="198"/>
    </row>
    <row r="38" spans="1:44" ht="16.5" customHeight="1">
      <c r="A38" s="97"/>
      <c r="B38" s="99" t="s">
        <v>84</v>
      </c>
      <c r="C38" s="192">
        <f t="shared" si="8"/>
        <v>180</v>
      </c>
      <c r="D38" s="177">
        <f t="shared" si="17"/>
        <v>83</v>
      </c>
      <c r="E38" s="177">
        <f t="shared" si="17"/>
        <v>97</v>
      </c>
      <c r="F38" s="193">
        <f t="shared" si="9"/>
        <v>22</v>
      </c>
      <c r="G38" s="178">
        <v>10</v>
      </c>
      <c r="H38" s="178">
        <v>12</v>
      </c>
      <c r="I38" s="193">
        <f t="shared" si="10"/>
        <v>78</v>
      </c>
      <c r="J38" s="178">
        <f t="shared" si="18"/>
        <v>37</v>
      </c>
      <c r="K38" s="178">
        <f t="shared" si="18"/>
        <v>41</v>
      </c>
      <c r="L38" s="193">
        <f t="shared" si="11"/>
        <v>23</v>
      </c>
      <c r="M38" s="178">
        <v>12</v>
      </c>
      <c r="N38" s="178">
        <v>11</v>
      </c>
      <c r="O38" s="193">
        <f t="shared" si="5"/>
        <v>55</v>
      </c>
      <c r="P38" s="178">
        <v>25</v>
      </c>
      <c r="Q38" s="178">
        <v>30</v>
      </c>
      <c r="R38" s="193">
        <f t="shared" si="12"/>
        <v>80</v>
      </c>
      <c r="S38" s="178">
        <f t="shared" si="19"/>
        <v>36</v>
      </c>
      <c r="T38" s="178">
        <f t="shared" si="19"/>
        <v>44</v>
      </c>
      <c r="U38" s="193">
        <f t="shared" si="6"/>
        <v>20</v>
      </c>
      <c r="V38" s="178">
        <v>5</v>
      </c>
      <c r="W38" s="178">
        <v>15</v>
      </c>
      <c r="X38" s="193">
        <f t="shared" si="13"/>
        <v>57</v>
      </c>
      <c r="Y38" s="178">
        <v>30</v>
      </c>
      <c r="Z38" s="178">
        <v>27</v>
      </c>
      <c r="AA38" s="193">
        <f t="shared" si="15"/>
        <v>3</v>
      </c>
      <c r="AB38" s="178">
        <v>1</v>
      </c>
      <c r="AC38" s="178">
        <v>2</v>
      </c>
      <c r="AD38" s="193">
        <f t="shared" si="16"/>
        <v>77</v>
      </c>
      <c r="AE38" s="178">
        <v>38</v>
      </c>
      <c r="AF38" s="178">
        <v>39</v>
      </c>
      <c r="AG38" s="178">
        <v>160</v>
      </c>
      <c r="AH38" s="194">
        <f t="shared" si="7"/>
        <v>31.3</v>
      </c>
      <c r="AI38" s="85" t="s">
        <v>43</v>
      </c>
      <c r="AJ38" s="13"/>
      <c r="AO38" s="195">
        <v>77</v>
      </c>
      <c r="AP38" s="174">
        <v>246</v>
      </c>
      <c r="AQ38" s="85" t="s">
        <v>43</v>
      </c>
      <c r="AR38" s="70"/>
    </row>
    <row r="39" spans="1:44" ht="16.5" customHeight="1">
      <c r="A39" s="97"/>
      <c r="B39" s="99" t="s">
        <v>44</v>
      </c>
      <c r="C39" s="192">
        <f t="shared" si="8"/>
        <v>125</v>
      </c>
      <c r="D39" s="177">
        <f t="shared" si="17"/>
        <v>73</v>
      </c>
      <c r="E39" s="177">
        <f t="shared" si="17"/>
        <v>52</v>
      </c>
      <c r="F39" s="193">
        <f t="shared" si="9"/>
        <v>0</v>
      </c>
      <c r="G39" s="178">
        <v>0</v>
      </c>
      <c r="H39" s="178">
        <v>0</v>
      </c>
      <c r="I39" s="193">
        <f t="shared" si="10"/>
        <v>60</v>
      </c>
      <c r="J39" s="178">
        <f t="shared" si="18"/>
        <v>34</v>
      </c>
      <c r="K39" s="178">
        <f t="shared" si="18"/>
        <v>26</v>
      </c>
      <c r="L39" s="193">
        <f t="shared" si="11"/>
        <v>0</v>
      </c>
      <c r="M39" s="178">
        <v>0</v>
      </c>
      <c r="N39" s="178">
        <v>0</v>
      </c>
      <c r="O39" s="193">
        <f t="shared" si="5"/>
        <v>60</v>
      </c>
      <c r="P39" s="178">
        <v>34</v>
      </c>
      <c r="Q39" s="178">
        <v>26</v>
      </c>
      <c r="R39" s="193">
        <f t="shared" si="12"/>
        <v>65</v>
      </c>
      <c r="S39" s="178">
        <f t="shared" si="19"/>
        <v>39</v>
      </c>
      <c r="T39" s="178">
        <f t="shared" si="19"/>
        <v>26</v>
      </c>
      <c r="U39" s="193">
        <f t="shared" si="6"/>
        <v>0</v>
      </c>
      <c r="V39" s="178">
        <v>0</v>
      </c>
      <c r="W39" s="178">
        <v>0</v>
      </c>
      <c r="X39" s="193">
        <f t="shared" si="13"/>
        <v>63</v>
      </c>
      <c r="Y39" s="178">
        <v>37</v>
      </c>
      <c r="Z39" s="178">
        <v>26</v>
      </c>
      <c r="AA39" s="193">
        <f t="shared" si="15"/>
        <v>2</v>
      </c>
      <c r="AB39" s="178">
        <v>2</v>
      </c>
      <c r="AC39" s="178">
        <v>0</v>
      </c>
      <c r="AD39" s="193">
        <f t="shared" si="16"/>
        <v>90</v>
      </c>
      <c r="AE39" s="178">
        <v>45</v>
      </c>
      <c r="AF39" s="178">
        <v>45</v>
      </c>
      <c r="AG39" s="178">
        <v>520</v>
      </c>
      <c r="AH39" s="194">
        <f t="shared" si="7"/>
        <v>80.4</v>
      </c>
      <c r="AI39" s="85" t="s">
        <v>45</v>
      </c>
      <c r="AJ39" s="13"/>
      <c r="AO39" s="195">
        <v>90</v>
      </c>
      <c r="AP39" s="174">
        <v>112</v>
      </c>
      <c r="AQ39" s="85" t="s">
        <v>45</v>
      </c>
      <c r="AR39" s="70"/>
    </row>
    <row r="40" spans="1:44" ht="16.5" customHeight="1">
      <c r="A40" s="97"/>
      <c r="B40" s="99" t="s">
        <v>46</v>
      </c>
      <c r="C40" s="192">
        <f t="shared" si="8"/>
        <v>503</v>
      </c>
      <c r="D40" s="177">
        <f t="shared" si="17"/>
        <v>246</v>
      </c>
      <c r="E40" s="177">
        <f t="shared" si="17"/>
        <v>257</v>
      </c>
      <c r="F40" s="193">
        <f t="shared" si="9"/>
        <v>85</v>
      </c>
      <c r="G40" s="178">
        <v>40</v>
      </c>
      <c r="H40" s="178">
        <v>45</v>
      </c>
      <c r="I40" s="193">
        <f t="shared" si="10"/>
        <v>202</v>
      </c>
      <c r="J40" s="178">
        <f t="shared" si="18"/>
        <v>102</v>
      </c>
      <c r="K40" s="178">
        <f t="shared" si="18"/>
        <v>100</v>
      </c>
      <c r="L40" s="193">
        <f t="shared" si="11"/>
        <v>72</v>
      </c>
      <c r="M40" s="178">
        <v>34</v>
      </c>
      <c r="N40" s="178">
        <v>38</v>
      </c>
      <c r="O40" s="193">
        <f t="shared" si="5"/>
        <v>130</v>
      </c>
      <c r="P40" s="178">
        <v>68</v>
      </c>
      <c r="Q40" s="178">
        <v>62</v>
      </c>
      <c r="R40" s="193">
        <f t="shared" si="12"/>
        <v>216</v>
      </c>
      <c r="S40" s="178">
        <f t="shared" si="19"/>
        <v>104</v>
      </c>
      <c r="T40" s="178">
        <f t="shared" si="19"/>
        <v>112</v>
      </c>
      <c r="U40" s="193">
        <f t="shared" si="6"/>
        <v>88</v>
      </c>
      <c r="V40" s="178">
        <v>49</v>
      </c>
      <c r="W40" s="178">
        <v>39</v>
      </c>
      <c r="X40" s="193">
        <f t="shared" si="13"/>
        <v>128</v>
      </c>
      <c r="Y40" s="178">
        <v>55</v>
      </c>
      <c r="Z40" s="178">
        <v>73</v>
      </c>
      <c r="AA40" s="193">
        <f t="shared" si="15"/>
        <v>0</v>
      </c>
      <c r="AB40" s="178">
        <v>0</v>
      </c>
      <c r="AC40" s="178">
        <v>0</v>
      </c>
      <c r="AD40" s="193">
        <f t="shared" si="16"/>
        <v>241</v>
      </c>
      <c r="AE40" s="178">
        <v>132</v>
      </c>
      <c r="AF40" s="178">
        <v>109</v>
      </c>
      <c r="AG40" s="178">
        <v>520</v>
      </c>
      <c r="AH40" s="194">
        <f t="shared" si="7"/>
        <v>66</v>
      </c>
      <c r="AI40" s="85" t="s">
        <v>47</v>
      </c>
      <c r="AJ40" s="13"/>
      <c r="AO40" s="195">
        <v>241</v>
      </c>
      <c r="AP40" s="174">
        <v>365</v>
      </c>
      <c r="AQ40" s="85" t="s">
        <v>47</v>
      </c>
      <c r="AR40" s="70"/>
    </row>
    <row r="41" spans="1:44" ht="16.5" customHeight="1">
      <c r="A41" s="97"/>
      <c r="B41" s="99" t="s">
        <v>48</v>
      </c>
      <c r="C41" s="192">
        <f t="shared" si="8"/>
        <v>92</v>
      </c>
      <c r="D41" s="177">
        <f t="shared" si="17"/>
        <v>38</v>
      </c>
      <c r="E41" s="177">
        <f t="shared" si="17"/>
        <v>54</v>
      </c>
      <c r="F41" s="193">
        <f t="shared" si="9"/>
        <v>29</v>
      </c>
      <c r="G41" s="178">
        <v>10</v>
      </c>
      <c r="H41" s="178">
        <v>19</v>
      </c>
      <c r="I41" s="193">
        <f t="shared" si="10"/>
        <v>26</v>
      </c>
      <c r="J41" s="178">
        <f t="shared" si="18"/>
        <v>12</v>
      </c>
      <c r="K41" s="178">
        <f t="shared" si="18"/>
        <v>14</v>
      </c>
      <c r="L41" s="193">
        <f t="shared" si="11"/>
        <v>19</v>
      </c>
      <c r="M41" s="178">
        <v>8</v>
      </c>
      <c r="N41" s="178">
        <v>11</v>
      </c>
      <c r="O41" s="193">
        <f t="shared" si="5"/>
        <v>7</v>
      </c>
      <c r="P41" s="178">
        <v>4</v>
      </c>
      <c r="Q41" s="178">
        <v>3</v>
      </c>
      <c r="R41" s="193">
        <f t="shared" si="12"/>
        <v>37</v>
      </c>
      <c r="S41" s="178">
        <f t="shared" si="19"/>
        <v>16</v>
      </c>
      <c r="T41" s="178">
        <f t="shared" si="19"/>
        <v>21</v>
      </c>
      <c r="U41" s="193">
        <f t="shared" si="6"/>
        <v>22</v>
      </c>
      <c r="V41" s="178">
        <v>8</v>
      </c>
      <c r="W41" s="178">
        <v>14</v>
      </c>
      <c r="X41" s="193">
        <f t="shared" si="13"/>
        <v>13</v>
      </c>
      <c r="Y41" s="178">
        <v>6</v>
      </c>
      <c r="Z41" s="178">
        <v>7</v>
      </c>
      <c r="AA41" s="193">
        <f t="shared" si="15"/>
        <v>2</v>
      </c>
      <c r="AB41" s="178">
        <v>2</v>
      </c>
      <c r="AC41" s="178">
        <v>0</v>
      </c>
      <c r="AD41" s="193">
        <f t="shared" si="16"/>
        <v>52</v>
      </c>
      <c r="AE41" s="178">
        <v>28</v>
      </c>
      <c r="AF41" s="178">
        <v>24</v>
      </c>
      <c r="AG41" s="178">
        <v>315</v>
      </c>
      <c r="AH41" s="194">
        <f t="shared" si="7"/>
        <v>57.1</v>
      </c>
      <c r="AI41" s="85" t="s">
        <v>49</v>
      </c>
      <c r="AJ41" s="13"/>
      <c r="AO41" s="195">
        <v>52</v>
      </c>
      <c r="AP41" s="174">
        <v>91</v>
      </c>
      <c r="AQ41" s="85" t="s">
        <v>49</v>
      </c>
      <c r="AR41" s="70"/>
    </row>
    <row r="42" spans="1:44" s="186" customFormat="1" ht="16.5" customHeight="1">
      <c r="A42" s="91" t="s">
        <v>148</v>
      </c>
      <c r="B42" s="199"/>
      <c r="C42" s="183">
        <f t="shared" si="8"/>
        <v>0</v>
      </c>
      <c r="D42" s="184">
        <f>D43</f>
        <v>0</v>
      </c>
      <c r="E42" s="184">
        <f>E43</f>
        <v>0</v>
      </c>
      <c r="F42" s="184">
        <f t="shared" si="9"/>
        <v>0</v>
      </c>
      <c r="G42" s="184">
        <f aca="true" t="shared" si="22" ref="G42:AG42">G43</f>
        <v>0</v>
      </c>
      <c r="H42" s="184">
        <f t="shared" si="22"/>
        <v>0</v>
      </c>
      <c r="I42" s="184">
        <f t="shared" si="10"/>
        <v>0</v>
      </c>
      <c r="J42" s="184">
        <f t="shared" si="22"/>
        <v>0</v>
      </c>
      <c r="K42" s="184">
        <f t="shared" si="22"/>
        <v>0</v>
      </c>
      <c r="L42" s="184">
        <f t="shared" si="11"/>
        <v>0</v>
      </c>
      <c r="M42" s="184">
        <f t="shared" si="22"/>
        <v>0</v>
      </c>
      <c r="N42" s="184">
        <f t="shared" si="22"/>
        <v>0</v>
      </c>
      <c r="O42" s="184">
        <f t="shared" si="5"/>
        <v>0</v>
      </c>
      <c r="P42" s="184">
        <f t="shared" si="22"/>
        <v>0</v>
      </c>
      <c r="Q42" s="184">
        <f t="shared" si="22"/>
        <v>0</v>
      </c>
      <c r="R42" s="184">
        <f t="shared" si="12"/>
        <v>0</v>
      </c>
      <c r="S42" s="184">
        <f t="shared" si="22"/>
        <v>0</v>
      </c>
      <c r="T42" s="184">
        <f t="shared" si="22"/>
        <v>0</v>
      </c>
      <c r="U42" s="184">
        <f t="shared" si="6"/>
        <v>0</v>
      </c>
      <c r="V42" s="184">
        <f t="shared" si="22"/>
        <v>0</v>
      </c>
      <c r="W42" s="184">
        <f t="shared" si="22"/>
        <v>0</v>
      </c>
      <c r="X42" s="184">
        <f t="shared" si="13"/>
        <v>0</v>
      </c>
      <c r="Y42" s="184">
        <f t="shared" si="22"/>
        <v>0</v>
      </c>
      <c r="Z42" s="184">
        <f t="shared" si="22"/>
        <v>0</v>
      </c>
      <c r="AA42" s="184">
        <f t="shared" si="15"/>
        <v>0</v>
      </c>
      <c r="AB42" s="184">
        <f t="shared" si="22"/>
        <v>0</v>
      </c>
      <c r="AC42" s="184">
        <f t="shared" si="22"/>
        <v>0</v>
      </c>
      <c r="AD42" s="184">
        <f t="shared" si="16"/>
        <v>0</v>
      </c>
      <c r="AE42" s="184">
        <f t="shared" si="22"/>
        <v>0</v>
      </c>
      <c r="AF42" s="184">
        <f t="shared" si="22"/>
        <v>0</v>
      </c>
      <c r="AG42" s="184">
        <f t="shared" si="22"/>
        <v>0</v>
      </c>
      <c r="AH42" s="178">
        <f t="shared" si="7"/>
        <v>0</v>
      </c>
      <c r="AI42" s="94" t="s">
        <v>50</v>
      </c>
      <c r="AJ42" s="200"/>
      <c r="AO42" s="187">
        <v>0</v>
      </c>
      <c r="AP42" s="183">
        <f>AP43</f>
        <v>121</v>
      </c>
      <c r="AQ42" s="94" t="s">
        <v>50</v>
      </c>
      <c r="AR42" s="201"/>
    </row>
    <row r="43" spans="1:44" ht="16.5" customHeight="1">
      <c r="A43" s="97"/>
      <c r="B43" s="99" t="s">
        <v>51</v>
      </c>
      <c r="C43" s="192">
        <f t="shared" si="8"/>
        <v>0</v>
      </c>
      <c r="D43" s="177">
        <f t="shared" si="17"/>
        <v>0</v>
      </c>
      <c r="E43" s="177">
        <f t="shared" si="17"/>
        <v>0</v>
      </c>
      <c r="F43" s="193">
        <f t="shared" si="9"/>
        <v>0</v>
      </c>
      <c r="G43" s="178">
        <v>0</v>
      </c>
      <c r="H43" s="178">
        <v>0</v>
      </c>
      <c r="I43" s="193">
        <f t="shared" si="10"/>
        <v>0</v>
      </c>
      <c r="J43" s="178">
        <f t="shared" si="18"/>
        <v>0</v>
      </c>
      <c r="K43" s="178">
        <f t="shared" si="18"/>
        <v>0</v>
      </c>
      <c r="L43" s="193">
        <f t="shared" si="11"/>
        <v>0</v>
      </c>
      <c r="M43" s="178">
        <v>0</v>
      </c>
      <c r="N43" s="178">
        <v>0</v>
      </c>
      <c r="O43" s="193">
        <f t="shared" si="5"/>
        <v>0</v>
      </c>
      <c r="P43" s="178">
        <v>0</v>
      </c>
      <c r="Q43" s="178">
        <v>0</v>
      </c>
      <c r="R43" s="193">
        <f t="shared" si="12"/>
        <v>0</v>
      </c>
      <c r="S43" s="178">
        <f t="shared" si="19"/>
        <v>0</v>
      </c>
      <c r="T43" s="178">
        <f t="shared" si="19"/>
        <v>0</v>
      </c>
      <c r="U43" s="193">
        <f t="shared" si="6"/>
        <v>0</v>
      </c>
      <c r="V43" s="178">
        <v>0</v>
      </c>
      <c r="W43" s="178">
        <v>0</v>
      </c>
      <c r="X43" s="193">
        <f t="shared" si="13"/>
        <v>0</v>
      </c>
      <c r="Y43" s="178">
        <v>0</v>
      </c>
      <c r="Z43" s="178">
        <v>0</v>
      </c>
      <c r="AA43" s="193">
        <f t="shared" si="15"/>
        <v>0</v>
      </c>
      <c r="AB43" s="178">
        <v>0</v>
      </c>
      <c r="AC43" s="178">
        <v>0</v>
      </c>
      <c r="AD43" s="193">
        <f t="shared" si="16"/>
        <v>0</v>
      </c>
      <c r="AE43" s="178">
        <v>0</v>
      </c>
      <c r="AF43" s="178">
        <v>0</v>
      </c>
      <c r="AG43" s="178">
        <v>0</v>
      </c>
      <c r="AH43" s="178">
        <f t="shared" si="7"/>
        <v>0</v>
      </c>
      <c r="AI43" s="85" t="s">
        <v>51</v>
      </c>
      <c r="AJ43" s="13"/>
      <c r="AO43" s="195">
        <v>0</v>
      </c>
      <c r="AP43" s="174">
        <v>121</v>
      </c>
      <c r="AQ43" s="85" t="s">
        <v>51</v>
      </c>
      <c r="AR43" s="70"/>
    </row>
    <row r="44" spans="1:44" s="186" customFormat="1" ht="16.5" customHeight="1">
      <c r="A44" s="91" t="s">
        <v>147</v>
      </c>
      <c r="B44" s="199"/>
      <c r="C44" s="183">
        <f t="shared" si="8"/>
        <v>475</v>
      </c>
      <c r="D44" s="184">
        <f>SUM(D45:D46)</f>
        <v>239</v>
      </c>
      <c r="E44" s="184">
        <f>SUM(E45:E46)</f>
        <v>236</v>
      </c>
      <c r="F44" s="184">
        <f t="shared" si="9"/>
        <v>83</v>
      </c>
      <c r="G44" s="184">
        <f aca="true" t="shared" si="23" ref="G44:AG44">SUM(G45:G46)</f>
        <v>39</v>
      </c>
      <c r="H44" s="184">
        <f t="shared" si="23"/>
        <v>44</v>
      </c>
      <c r="I44" s="184">
        <f t="shared" si="10"/>
        <v>196</v>
      </c>
      <c r="J44" s="184">
        <f t="shared" si="23"/>
        <v>101</v>
      </c>
      <c r="K44" s="184">
        <f t="shared" si="23"/>
        <v>95</v>
      </c>
      <c r="L44" s="184">
        <f t="shared" si="11"/>
        <v>78</v>
      </c>
      <c r="M44" s="184">
        <f t="shared" si="23"/>
        <v>46</v>
      </c>
      <c r="N44" s="184">
        <f t="shared" si="23"/>
        <v>32</v>
      </c>
      <c r="O44" s="184">
        <f t="shared" si="5"/>
        <v>118</v>
      </c>
      <c r="P44" s="184">
        <f t="shared" si="23"/>
        <v>55</v>
      </c>
      <c r="Q44" s="184">
        <f t="shared" si="23"/>
        <v>63</v>
      </c>
      <c r="R44" s="184">
        <f t="shared" si="12"/>
        <v>196</v>
      </c>
      <c r="S44" s="184">
        <f t="shared" si="23"/>
        <v>99</v>
      </c>
      <c r="T44" s="184">
        <f t="shared" si="23"/>
        <v>97</v>
      </c>
      <c r="U44" s="184">
        <f t="shared" si="6"/>
        <v>84</v>
      </c>
      <c r="V44" s="184">
        <f t="shared" si="23"/>
        <v>44</v>
      </c>
      <c r="W44" s="184">
        <f t="shared" si="23"/>
        <v>40</v>
      </c>
      <c r="X44" s="184">
        <f t="shared" si="13"/>
        <v>103</v>
      </c>
      <c r="Y44" s="184">
        <f t="shared" si="23"/>
        <v>49</v>
      </c>
      <c r="Z44" s="184">
        <f t="shared" si="23"/>
        <v>54</v>
      </c>
      <c r="AA44" s="184">
        <f t="shared" si="15"/>
        <v>9</v>
      </c>
      <c r="AB44" s="184">
        <f t="shared" si="23"/>
        <v>6</v>
      </c>
      <c r="AC44" s="184">
        <f t="shared" si="23"/>
        <v>3</v>
      </c>
      <c r="AD44" s="184">
        <f t="shared" si="16"/>
        <v>177</v>
      </c>
      <c r="AE44" s="184">
        <f t="shared" si="23"/>
        <v>91</v>
      </c>
      <c r="AF44" s="184">
        <f t="shared" si="23"/>
        <v>86</v>
      </c>
      <c r="AG44" s="184">
        <f t="shared" si="23"/>
        <v>520</v>
      </c>
      <c r="AH44" s="185">
        <f t="shared" si="7"/>
        <v>39</v>
      </c>
      <c r="AI44" s="89" t="s">
        <v>147</v>
      </c>
      <c r="AJ44" s="197"/>
      <c r="AO44" s="187">
        <v>177</v>
      </c>
      <c r="AP44" s="183">
        <f>SUM(AP45:AP46)</f>
        <v>454</v>
      </c>
      <c r="AQ44" s="89" t="s">
        <v>147</v>
      </c>
      <c r="AR44" s="198"/>
    </row>
    <row r="45" spans="1:44" ht="16.5" customHeight="1">
      <c r="A45" s="97"/>
      <c r="B45" s="99" t="s">
        <v>52</v>
      </c>
      <c r="C45" s="192">
        <f t="shared" si="8"/>
        <v>207</v>
      </c>
      <c r="D45" s="177">
        <f t="shared" si="17"/>
        <v>112</v>
      </c>
      <c r="E45" s="177">
        <f t="shared" si="17"/>
        <v>95</v>
      </c>
      <c r="F45" s="193">
        <f t="shared" si="9"/>
        <v>24</v>
      </c>
      <c r="G45" s="178">
        <v>12</v>
      </c>
      <c r="H45" s="178">
        <v>12</v>
      </c>
      <c r="I45" s="193">
        <f t="shared" si="10"/>
        <v>84</v>
      </c>
      <c r="J45" s="178">
        <f t="shared" si="18"/>
        <v>41</v>
      </c>
      <c r="K45" s="178">
        <f t="shared" si="18"/>
        <v>43</v>
      </c>
      <c r="L45" s="193">
        <f t="shared" si="11"/>
        <v>26</v>
      </c>
      <c r="M45" s="178">
        <v>14</v>
      </c>
      <c r="N45" s="178">
        <v>12</v>
      </c>
      <c r="O45" s="193">
        <f t="shared" si="5"/>
        <v>58</v>
      </c>
      <c r="P45" s="178">
        <v>27</v>
      </c>
      <c r="Q45" s="178">
        <v>31</v>
      </c>
      <c r="R45" s="193">
        <f t="shared" si="12"/>
        <v>99</v>
      </c>
      <c r="S45" s="178">
        <f t="shared" si="19"/>
        <v>59</v>
      </c>
      <c r="T45" s="178">
        <f t="shared" si="19"/>
        <v>40</v>
      </c>
      <c r="U45" s="193">
        <f t="shared" si="6"/>
        <v>37</v>
      </c>
      <c r="V45" s="178">
        <v>25</v>
      </c>
      <c r="W45" s="178">
        <v>12</v>
      </c>
      <c r="X45" s="193">
        <f t="shared" si="13"/>
        <v>58</v>
      </c>
      <c r="Y45" s="178">
        <v>31</v>
      </c>
      <c r="Z45" s="178">
        <v>27</v>
      </c>
      <c r="AA45" s="193">
        <f t="shared" si="15"/>
        <v>4</v>
      </c>
      <c r="AB45" s="178">
        <v>3</v>
      </c>
      <c r="AC45" s="178">
        <v>1</v>
      </c>
      <c r="AD45" s="193">
        <f t="shared" si="16"/>
        <v>68</v>
      </c>
      <c r="AE45" s="178">
        <v>37</v>
      </c>
      <c r="AF45" s="178">
        <v>31</v>
      </c>
      <c r="AG45" s="178">
        <v>280</v>
      </c>
      <c r="AH45" s="194">
        <f t="shared" si="7"/>
        <v>21.4</v>
      </c>
      <c r="AI45" s="85" t="s">
        <v>52</v>
      </c>
      <c r="AJ45" s="13"/>
      <c r="AO45" s="195">
        <v>68</v>
      </c>
      <c r="AP45" s="174">
        <v>318</v>
      </c>
      <c r="AQ45" s="85" t="s">
        <v>52</v>
      </c>
      <c r="AR45" s="70"/>
    </row>
    <row r="46" spans="1:44" ht="16.5" customHeight="1">
      <c r="A46" s="97"/>
      <c r="B46" s="99" t="s">
        <v>53</v>
      </c>
      <c r="C46" s="192">
        <f t="shared" si="8"/>
        <v>268</v>
      </c>
      <c r="D46" s="177">
        <f t="shared" si="17"/>
        <v>127</v>
      </c>
      <c r="E46" s="177">
        <f t="shared" si="17"/>
        <v>141</v>
      </c>
      <c r="F46" s="193">
        <f t="shared" si="9"/>
        <v>59</v>
      </c>
      <c r="G46" s="178">
        <v>27</v>
      </c>
      <c r="H46" s="178">
        <v>32</v>
      </c>
      <c r="I46" s="193">
        <f t="shared" si="10"/>
        <v>112</v>
      </c>
      <c r="J46" s="178">
        <f t="shared" si="18"/>
        <v>60</v>
      </c>
      <c r="K46" s="178">
        <f t="shared" si="18"/>
        <v>52</v>
      </c>
      <c r="L46" s="193">
        <f t="shared" si="11"/>
        <v>52</v>
      </c>
      <c r="M46" s="178">
        <v>32</v>
      </c>
      <c r="N46" s="178">
        <v>20</v>
      </c>
      <c r="O46" s="193">
        <f t="shared" si="5"/>
        <v>60</v>
      </c>
      <c r="P46" s="178">
        <v>28</v>
      </c>
      <c r="Q46" s="178">
        <v>32</v>
      </c>
      <c r="R46" s="193">
        <f t="shared" si="12"/>
        <v>97</v>
      </c>
      <c r="S46" s="178">
        <f t="shared" si="19"/>
        <v>40</v>
      </c>
      <c r="T46" s="178">
        <f t="shared" si="19"/>
        <v>57</v>
      </c>
      <c r="U46" s="193">
        <f t="shared" si="6"/>
        <v>47</v>
      </c>
      <c r="V46" s="178">
        <v>19</v>
      </c>
      <c r="W46" s="178">
        <v>28</v>
      </c>
      <c r="X46" s="193">
        <f t="shared" si="13"/>
        <v>45</v>
      </c>
      <c r="Y46" s="178">
        <v>18</v>
      </c>
      <c r="Z46" s="178">
        <v>27</v>
      </c>
      <c r="AA46" s="193">
        <f t="shared" si="15"/>
        <v>5</v>
      </c>
      <c r="AB46" s="178">
        <v>3</v>
      </c>
      <c r="AC46" s="178">
        <v>2</v>
      </c>
      <c r="AD46" s="193">
        <f t="shared" si="16"/>
        <v>109</v>
      </c>
      <c r="AE46" s="178">
        <v>54</v>
      </c>
      <c r="AF46" s="178">
        <v>55</v>
      </c>
      <c r="AG46" s="178">
        <v>240</v>
      </c>
      <c r="AH46" s="194">
        <f t="shared" si="7"/>
        <v>80.1</v>
      </c>
      <c r="AI46" s="85" t="s">
        <v>53</v>
      </c>
      <c r="AJ46" s="13"/>
      <c r="AO46" s="195">
        <v>109</v>
      </c>
      <c r="AP46" s="174">
        <v>136</v>
      </c>
      <c r="AQ46" s="85" t="s">
        <v>53</v>
      </c>
      <c r="AR46" s="70"/>
    </row>
    <row r="47" spans="1:44" s="167" customFormat="1" ht="16.5" customHeight="1">
      <c r="A47" s="91" t="s">
        <v>149</v>
      </c>
      <c r="B47" s="199"/>
      <c r="C47" s="183">
        <f t="shared" si="8"/>
        <v>1043</v>
      </c>
      <c r="D47" s="165">
        <f>SUM(D48:D50)</f>
        <v>529</v>
      </c>
      <c r="E47" s="165">
        <f>SUM(E48:E50)</f>
        <v>514</v>
      </c>
      <c r="F47" s="184">
        <f t="shared" si="9"/>
        <v>154</v>
      </c>
      <c r="G47" s="165">
        <f aca="true" t="shared" si="24" ref="G47:AG47">SUM(G48:G50)</f>
        <v>76</v>
      </c>
      <c r="H47" s="165">
        <f t="shared" si="24"/>
        <v>78</v>
      </c>
      <c r="I47" s="184">
        <f t="shared" si="10"/>
        <v>415</v>
      </c>
      <c r="J47" s="165">
        <f t="shared" si="24"/>
        <v>219</v>
      </c>
      <c r="K47" s="165">
        <f t="shared" si="24"/>
        <v>196</v>
      </c>
      <c r="L47" s="184">
        <f t="shared" si="11"/>
        <v>134</v>
      </c>
      <c r="M47" s="165">
        <f t="shared" si="24"/>
        <v>71</v>
      </c>
      <c r="N47" s="165">
        <f t="shared" si="24"/>
        <v>63</v>
      </c>
      <c r="O47" s="184">
        <f t="shared" si="5"/>
        <v>281</v>
      </c>
      <c r="P47" s="165">
        <f t="shared" si="24"/>
        <v>148</v>
      </c>
      <c r="Q47" s="165">
        <f t="shared" si="24"/>
        <v>133</v>
      </c>
      <c r="R47" s="184">
        <f t="shared" si="12"/>
        <v>474</v>
      </c>
      <c r="S47" s="165">
        <f t="shared" si="24"/>
        <v>234</v>
      </c>
      <c r="T47" s="165">
        <f t="shared" si="24"/>
        <v>240</v>
      </c>
      <c r="U47" s="184">
        <f t="shared" si="6"/>
        <v>132</v>
      </c>
      <c r="V47" s="165">
        <f t="shared" si="24"/>
        <v>71</v>
      </c>
      <c r="W47" s="165">
        <f t="shared" si="24"/>
        <v>61</v>
      </c>
      <c r="X47" s="184">
        <f t="shared" si="13"/>
        <v>320</v>
      </c>
      <c r="Y47" s="165">
        <f t="shared" si="24"/>
        <v>153</v>
      </c>
      <c r="Z47" s="165">
        <f t="shared" si="24"/>
        <v>167</v>
      </c>
      <c r="AA47" s="184">
        <f t="shared" si="15"/>
        <v>22</v>
      </c>
      <c r="AB47" s="165">
        <f t="shared" si="24"/>
        <v>10</v>
      </c>
      <c r="AC47" s="165">
        <f t="shared" si="24"/>
        <v>12</v>
      </c>
      <c r="AD47" s="184">
        <f t="shared" si="16"/>
        <v>485</v>
      </c>
      <c r="AE47" s="165">
        <f t="shared" si="24"/>
        <v>250</v>
      </c>
      <c r="AF47" s="165">
        <f t="shared" si="24"/>
        <v>235</v>
      </c>
      <c r="AG47" s="165">
        <f t="shared" si="24"/>
        <v>1565</v>
      </c>
      <c r="AH47" s="185">
        <f t="shared" si="7"/>
        <v>68.5</v>
      </c>
      <c r="AI47" s="89" t="s">
        <v>149</v>
      </c>
      <c r="AJ47" s="197"/>
      <c r="AO47" s="187">
        <v>485</v>
      </c>
      <c r="AP47" s="164">
        <f>SUM(AP48:AP50)</f>
        <v>708</v>
      </c>
      <c r="AQ47" s="89" t="s">
        <v>149</v>
      </c>
      <c r="AR47" s="198"/>
    </row>
    <row r="48" spans="1:44" ht="16.5" customHeight="1">
      <c r="A48" s="97"/>
      <c r="B48" s="99" t="s">
        <v>54</v>
      </c>
      <c r="C48" s="192">
        <f t="shared" si="8"/>
        <v>109</v>
      </c>
      <c r="D48" s="177">
        <f t="shared" si="17"/>
        <v>51</v>
      </c>
      <c r="E48" s="177">
        <f t="shared" si="17"/>
        <v>58</v>
      </c>
      <c r="F48" s="193">
        <f t="shared" si="9"/>
        <v>0</v>
      </c>
      <c r="G48" s="178">
        <v>0</v>
      </c>
      <c r="H48" s="178">
        <v>0</v>
      </c>
      <c r="I48" s="193">
        <f t="shared" si="10"/>
        <v>46</v>
      </c>
      <c r="J48" s="178">
        <f t="shared" si="18"/>
        <v>26</v>
      </c>
      <c r="K48" s="178">
        <f t="shared" si="18"/>
        <v>20</v>
      </c>
      <c r="L48" s="193">
        <f t="shared" si="11"/>
        <v>0</v>
      </c>
      <c r="M48" s="178">
        <v>0</v>
      </c>
      <c r="N48" s="178">
        <v>0</v>
      </c>
      <c r="O48" s="193">
        <f t="shared" si="5"/>
        <v>46</v>
      </c>
      <c r="P48" s="178">
        <v>26</v>
      </c>
      <c r="Q48" s="178">
        <v>20</v>
      </c>
      <c r="R48" s="193">
        <f t="shared" si="12"/>
        <v>63</v>
      </c>
      <c r="S48" s="178">
        <f t="shared" si="19"/>
        <v>25</v>
      </c>
      <c r="T48" s="178">
        <f t="shared" si="19"/>
        <v>38</v>
      </c>
      <c r="U48" s="193">
        <f t="shared" si="6"/>
        <v>0</v>
      </c>
      <c r="V48" s="178">
        <v>0</v>
      </c>
      <c r="W48" s="178">
        <v>0</v>
      </c>
      <c r="X48" s="193">
        <f t="shared" si="13"/>
        <v>60</v>
      </c>
      <c r="Y48" s="178">
        <v>23</v>
      </c>
      <c r="Z48" s="178">
        <v>37</v>
      </c>
      <c r="AA48" s="193">
        <f t="shared" si="15"/>
        <v>3</v>
      </c>
      <c r="AB48" s="178">
        <v>2</v>
      </c>
      <c r="AC48" s="178">
        <v>1</v>
      </c>
      <c r="AD48" s="193">
        <f t="shared" si="16"/>
        <v>71</v>
      </c>
      <c r="AE48" s="178">
        <v>43</v>
      </c>
      <c r="AF48" s="178">
        <v>28</v>
      </c>
      <c r="AG48" s="178">
        <v>210</v>
      </c>
      <c r="AH48" s="194">
        <f t="shared" si="7"/>
        <v>61.2</v>
      </c>
      <c r="AI48" s="85" t="s">
        <v>54</v>
      </c>
      <c r="AJ48" s="13"/>
      <c r="AO48" s="195">
        <v>71</v>
      </c>
      <c r="AP48" s="174">
        <v>116</v>
      </c>
      <c r="AQ48" s="85" t="s">
        <v>54</v>
      </c>
      <c r="AR48" s="70"/>
    </row>
    <row r="49" spans="1:44" ht="16.5" customHeight="1">
      <c r="A49" s="97"/>
      <c r="B49" s="99" t="s">
        <v>55</v>
      </c>
      <c r="C49" s="192">
        <f t="shared" si="8"/>
        <v>279</v>
      </c>
      <c r="D49" s="177">
        <f t="shared" si="17"/>
        <v>128</v>
      </c>
      <c r="E49" s="177">
        <f t="shared" si="17"/>
        <v>151</v>
      </c>
      <c r="F49" s="193">
        <f t="shared" si="9"/>
        <v>45</v>
      </c>
      <c r="G49" s="178">
        <v>22</v>
      </c>
      <c r="H49" s="178">
        <v>23</v>
      </c>
      <c r="I49" s="193">
        <f t="shared" si="10"/>
        <v>109</v>
      </c>
      <c r="J49" s="178">
        <f t="shared" si="18"/>
        <v>51</v>
      </c>
      <c r="K49" s="178">
        <f t="shared" si="18"/>
        <v>58</v>
      </c>
      <c r="L49" s="193">
        <f t="shared" si="11"/>
        <v>41</v>
      </c>
      <c r="M49" s="178">
        <v>20</v>
      </c>
      <c r="N49" s="178">
        <v>21</v>
      </c>
      <c r="O49" s="193">
        <f t="shared" si="5"/>
        <v>68</v>
      </c>
      <c r="P49" s="178">
        <v>31</v>
      </c>
      <c r="Q49" s="178">
        <v>37</v>
      </c>
      <c r="R49" s="193">
        <f t="shared" si="12"/>
        <v>125</v>
      </c>
      <c r="S49" s="178">
        <f t="shared" si="19"/>
        <v>55</v>
      </c>
      <c r="T49" s="178">
        <f t="shared" si="19"/>
        <v>70</v>
      </c>
      <c r="U49" s="193">
        <f t="shared" si="6"/>
        <v>42</v>
      </c>
      <c r="V49" s="178">
        <v>23</v>
      </c>
      <c r="W49" s="178">
        <v>19</v>
      </c>
      <c r="X49" s="193">
        <f t="shared" si="13"/>
        <v>81</v>
      </c>
      <c r="Y49" s="178">
        <v>32</v>
      </c>
      <c r="Z49" s="178">
        <v>49</v>
      </c>
      <c r="AA49" s="193">
        <f t="shared" si="15"/>
        <v>2</v>
      </c>
      <c r="AB49" s="178">
        <v>0</v>
      </c>
      <c r="AC49" s="178">
        <v>2</v>
      </c>
      <c r="AD49" s="193">
        <f t="shared" si="16"/>
        <v>145</v>
      </c>
      <c r="AE49" s="178">
        <v>72</v>
      </c>
      <c r="AF49" s="178">
        <v>73</v>
      </c>
      <c r="AG49" s="178">
        <v>535</v>
      </c>
      <c r="AH49" s="194">
        <f t="shared" si="7"/>
        <v>65.6</v>
      </c>
      <c r="AI49" s="85" t="s">
        <v>55</v>
      </c>
      <c r="AJ49" s="13"/>
      <c r="AO49" s="195">
        <v>145</v>
      </c>
      <c r="AP49" s="174">
        <v>221</v>
      </c>
      <c r="AQ49" s="85" t="s">
        <v>55</v>
      </c>
      <c r="AR49" s="70"/>
    </row>
    <row r="50" spans="1:44" ht="16.5" customHeight="1">
      <c r="A50" s="97"/>
      <c r="B50" s="99" t="s">
        <v>56</v>
      </c>
      <c r="C50" s="192">
        <f t="shared" si="8"/>
        <v>655</v>
      </c>
      <c r="D50" s="177">
        <f t="shared" si="17"/>
        <v>350</v>
      </c>
      <c r="E50" s="177">
        <f t="shared" si="17"/>
        <v>305</v>
      </c>
      <c r="F50" s="193">
        <f t="shared" si="9"/>
        <v>109</v>
      </c>
      <c r="G50" s="178">
        <v>54</v>
      </c>
      <c r="H50" s="178">
        <v>55</v>
      </c>
      <c r="I50" s="193">
        <f t="shared" si="10"/>
        <v>260</v>
      </c>
      <c r="J50" s="178">
        <f t="shared" si="18"/>
        <v>142</v>
      </c>
      <c r="K50" s="178">
        <f t="shared" si="18"/>
        <v>118</v>
      </c>
      <c r="L50" s="193">
        <f t="shared" si="11"/>
        <v>93</v>
      </c>
      <c r="M50" s="178">
        <v>51</v>
      </c>
      <c r="N50" s="178">
        <v>42</v>
      </c>
      <c r="O50" s="193">
        <f t="shared" si="5"/>
        <v>167</v>
      </c>
      <c r="P50" s="178">
        <v>91</v>
      </c>
      <c r="Q50" s="178">
        <v>76</v>
      </c>
      <c r="R50" s="193">
        <f t="shared" si="12"/>
        <v>286</v>
      </c>
      <c r="S50" s="178">
        <f t="shared" si="19"/>
        <v>154</v>
      </c>
      <c r="T50" s="178">
        <f t="shared" si="19"/>
        <v>132</v>
      </c>
      <c r="U50" s="193">
        <f t="shared" si="6"/>
        <v>90</v>
      </c>
      <c r="V50" s="178">
        <v>48</v>
      </c>
      <c r="W50" s="178">
        <v>42</v>
      </c>
      <c r="X50" s="193">
        <f t="shared" si="13"/>
        <v>179</v>
      </c>
      <c r="Y50" s="178">
        <v>98</v>
      </c>
      <c r="Z50" s="178">
        <v>81</v>
      </c>
      <c r="AA50" s="193">
        <f t="shared" si="15"/>
        <v>17</v>
      </c>
      <c r="AB50" s="178">
        <v>8</v>
      </c>
      <c r="AC50" s="178">
        <v>9</v>
      </c>
      <c r="AD50" s="193">
        <f t="shared" si="16"/>
        <v>269</v>
      </c>
      <c r="AE50" s="178">
        <v>135</v>
      </c>
      <c r="AF50" s="178">
        <v>134</v>
      </c>
      <c r="AG50" s="178">
        <v>820</v>
      </c>
      <c r="AH50" s="194">
        <f t="shared" si="7"/>
        <v>72.5</v>
      </c>
      <c r="AI50" s="85" t="s">
        <v>56</v>
      </c>
      <c r="AJ50" s="13"/>
      <c r="AO50" s="195">
        <v>269</v>
      </c>
      <c r="AP50" s="174">
        <v>371</v>
      </c>
      <c r="AQ50" s="85" t="s">
        <v>56</v>
      </c>
      <c r="AR50" s="70"/>
    </row>
    <row r="51" spans="1:44" s="186" customFormat="1" ht="16.5" customHeight="1">
      <c r="A51" s="91" t="s">
        <v>150</v>
      </c>
      <c r="B51" s="199"/>
      <c r="C51" s="183">
        <f t="shared" si="8"/>
        <v>1712</v>
      </c>
      <c r="D51" s="184">
        <f>SUM(D52:D55)</f>
        <v>861</v>
      </c>
      <c r="E51" s="184">
        <f>SUM(E52:E55)</f>
        <v>851</v>
      </c>
      <c r="F51" s="184">
        <f t="shared" si="9"/>
        <v>249</v>
      </c>
      <c r="G51" s="184">
        <f aca="true" t="shared" si="25" ref="G51:AG51">SUM(G52:G55)</f>
        <v>120</v>
      </c>
      <c r="H51" s="184">
        <f t="shared" si="25"/>
        <v>129</v>
      </c>
      <c r="I51" s="184">
        <f t="shared" si="10"/>
        <v>713</v>
      </c>
      <c r="J51" s="184">
        <f t="shared" si="25"/>
        <v>364</v>
      </c>
      <c r="K51" s="184">
        <f t="shared" si="25"/>
        <v>349</v>
      </c>
      <c r="L51" s="184">
        <f t="shared" si="11"/>
        <v>249</v>
      </c>
      <c r="M51" s="184">
        <f t="shared" si="25"/>
        <v>127</v>
      </c>
      <c r="N51" s="184">
        <f t="shared" si="25"/>
        <v>122</v>
      </c>
      <c r="O51" s="184">
        <f t="shared" si="5"/>
        <v>464</v>
      </c>
      <c r="P51" s="184">
        <f t="shared" si="25"/>
        <v>237</v>
      </c>
      <c r="Q51" s="184">
        <f t="shared" si="25"/>
        <v>227</v>
      </c>
      <c r="R51" s="184">
        <f t="shared" si="12"/>
        <v>750</v>
      </c>
      <c r="S51" s="184">
        <f t="shared" si="25"/>
        <v>377</v>
      </c>
      <c r="T51" s="184">
        <f t="shared" si="25"/>
        <v>373</v>
      </c>
      <c r="U51" s="184">
        <f t="shared" si="6"/>
        <v>264</v>
      </c>
      <c r="V51" s="184">
        <f t="shared" si="25"/>
        <v>128</v>
      </c>
      <c r="W51" s="184">
        <f t="shared" si="25"/>
        <v>136</v>
      </c>
      <c r="X51" s="184">
        <f t="shared" si="13"/>
        <v>458</v>
      </c>
      <c r="Y51" s="184">
        <f t="shared" si="25"/>
        <v>236</v>
      </c>
      <c r="Z51" s="184">
        <f t="shared" si="25"/>
        <v>222</v>
      </c>
      <c r="AA51" s="184">
        <f t="shared" si="15"/>
        <v>28</v>
      </c>
      <c r="AB51" s="184">
        <f t="shared" si="25"/>
        <v>13</v>
      </c>
      <c r="AC51" s="184">
        <f t="shared" si="25"/>
        <v>15</v>
      </c>
      <c r="AD51" s="184">
        <f t="shared" si="16"/>
        <v>695</v>
      </c>
      <c r="AE51" s="184">
        <f t="shared" si="25"/>
        <v>346</v>
      </c>
      <c r="AF51" s="184">
        <f t="shared" si="25"/>
        <v>349</v>
      </c>
      <c r="AG51" s="184">
        <f t="shared" si="25"/>
        <v>1680</v>
      </c>
      <c r="AH51" s="185">
        <f t="shared" si="7"/>
        <v>70.5</v>
      </c>
      <c r="AI51" s="89" t="s">
        <v>150</v>
      </c>
      <c r="AJ51" s="197"/>
      <c r="AO51" s="187">
        <v>695</v>
      </c>
      <c r="AP51" s="183">
        <f>SUM(AP52:AP55)</f>
        <v>986</v>
      </c>
      <c r="AQ51" s="89" t="s">
        <v>150</v>
      </c>
      <c r="AR51" s="198"/>
    </row>
    <row r="52" spans="1:44" ht="16.5" customHeight="1">
      <c r="A52" s="97"/>
      <c r="B52" s="99" t="s">
        <v>57</v>
      </c>
      <c r="C52" s="192">
        <f t="shared" si="8"/>
        <v>505</v>
      </c>
      <c r="D52" s="177">
        <f t="shared" si="17"/>
        <v>275</v>
      </c>
      <c r="E52" s="177">
        <f t="shared" si="17"/>
        <v>230</v>
      </c>
      <c r="F52" s="193">
        <f t="shared" si="9"/>
        <v>83</v>
      </c>
      <c r="G52" s="178">
        <v>47</v>
      </c>
      <c r="H52" s="178">
        <v>36</v>
      </c>
      <c r="I52" s="193">
        <f t="shared" si="10"/>
        <v>209</v>
      </c>
      <c r="J52" s="178">
        <f t="shared" si="18"/>
        <v>115</v>
      </c>
      <c r="K52" s="178">
        <f t="shared" si="18"/>
        <v>94</v>
      </c>
      <c r="L52" s="193">
        <f t="shared" si="11"/>
        <v>77</v>
      </c>
      <c r="M52" s="178">
        <v>45</v>
      </c>
      <c r="N52" s="178">
        <v>32</v>
      </c>
      <c r="O52" s="193">
        <f t="shared" si="5"/>
        <v>132</v>
      </c>
      <c r="P52" s="178">
        <v>70</v>
      </c>
      <c r="Q52" s="178">
        <v>62</v>
      </c>
      <c r="R52" s="193">
        <f t="shared" si="12"/>
        <v>213</v>
      </c>
      <c r="S52" s="178">
        <f t="shared" si="19"/>
        <v>113</v>
      </c>
      <c r="T52" s="178">
        <f t="shared" si="19"/>
        <v>100</v>
      </c>
      <c r="U52" s="193">
        <f t="shared" si="6"/>
        <v>83</v>
      </c>
      <c r="V52" s="178">
        <v>40</v>
      </c>
      <c r="W52" s="178">
        <v>43</v>
      </c>
      <c r="X52" s="193">
        <f t="shared" si="13"/>
        <v>127</v>
      </c>
      <c r="Y52" s="178">
        <v>73</v>
      </c>
      <c r="Z52" s="178">
        <v>54</v>
      </c>
      <c r="AA52" s="193">
        <f t="shared" si="15"/>
        <v>3</v>
      </c>
      <c r="AB52" s="178">
        <v>0</v>
      </c>
      <c r="AC52" s="178">
        <v>3</v>
      </c>
      <c r="AD52" s="193">
        <f t="shared" si="16"/>
        <v>176</v>
      </c>
      <c r="AE52" s="178">
        <v>89</v>
      </c>
      <c r="AF52" s="178">
        <v>87</v>
      </c>
      <c r="AG52" s="178">
        <v>410</v>
      </c>
      <c r="AH52" s="194">
        <f t="shared" si="7"/>
        <v>76.5</v>
      </c>
      <c r="AI52" s="85" t="s">
        <v>57</v>
      </c>
      <c r="AJ52" s="13"/>
      <c r="AO52" s="195">
        <v>176</v>
      </c>
      <c r="AP52" s="174">
        <v>230</v>
      </c>
      <c r="AQ52" s="85" t="s">
        <v>57</v>
      </c>
      <c r="AR52" s="70"/>
    </row>
    <row r="53" spans="1:44" ht="16.5" customHeight="1">
      <c r="A53" s="97"/>
      <c r="B53" s="99" t="s">
        <v>58</v>
      </c>
      <c r="C53" s="192">
        <f t="shared" si="8"/>
        <v>117</v>
      </c>
      <c r="D53" s="177">
        <f t="shared" si="17"/>
        <v>58</v>
      </c>
      <c r="E53" s="177">
        <f t="shared" si="17"/>
        <v>59</v>
      </c>
      <c r="F53" s="193">
        <f t="shared" si="9"/>
        <v>0</v>
      </c>
      <c r="G53" s="178">
        <v>0</v>
      </c>
      <c r="H53" s="178">
        <v>0</v>
      </c>
      <c r="I53" s="193">
        <f t="shared" si="10"/>
        <v>57</v>
      </c>
      <c r="J53" s="178">
        <f t="shared" si="18"/>
        <v>28</v>
      </c>
      <c r="K53" s="178">
        <f t="shared" si="18"/>
        <v>29</v>
      </c>
      <c r="L53" s="193">
        <f t="shared" si="11"/>
        <v>0</v>
      </c>
      <c r="M53" s="178">
        <v>0</v>
      </c>
      <c r="N53" s="178">
        <v>0</v>
      </c>
      <c r="O53" s="193">
        <f t="shared" si="5"/>
        <v>57</v>
      </c>
      <c r="P53" s="178">
        <v>28</v>
      </c>
      <c r="Q53" s="178">
        <v>29</v>
      </c>
      <c r="R53" s="193">
        <f t="shared" si="12"/>
        <v>60</v>
      </c>
      <c r="S53" s="178">
        <f t="shared" si="19"/>
        <v>30</v>
      </c>
      <c r="T53" s="178">
        <f t="shared" si="19"/>
        <v>30</v>
      </c>
      <c r="U53" s="193">
        <f t="shared" si="6"/>
        <v>0</v>
      </c>
      <c r="V53" s="178">
        <v>0</v>
      </c>
      <c r="W53" s="178">
        <v>0</v>
      </c>
      <c r="X53" s="193">
        <f t="shared" si="13"/>
        <v>54</v>
      </c>
      <c r="Y53" s="178">
        <v>28</v>
      </c>
      <c r="Z53" s="178">
        <v>26</v>
      </c>
      <c r="AA53" s="193">
        <f t="shared" si="15"/>
        <v>6</v>
      </c>
      <c r="AB53" s="178">
        <v>2</v>
      </c>
      <c r="AC53" s="178">
        <v>4</v>
      </c>
      <c r="AD53" s="193">
        <f t="shared" si="16"/>
        <v>60</v>
      </c>
      <c r="AE53" s="178">
        <v>33</v>
      </c>
      <c r="AF53" s="178">
        <v>27</v>
      </c>
      <c r="AG53" s="178">
        <v>175</v>
      </c>
      <c r="AH53" s="194">
        <f t="shared" si="7"/>
        <v>90.9</v>
      </c>
      <c r="AI53" s="85" t="s">
        <v>58</v>
      </c>
      <c r="AJ53" s="13"/>
      <c r="AO53" s="195">
        <v>60</v>
      </c>
      <c r="AP53" s="174">
        <v>66</v>
      </c>
      <c r="AQ53" s="85" t="s">
        <v>58</v>
      </c>
      <c r="AR53" s="70"/>
    </row>
    <row r="54" spans="1:44" ht="16.5" customHeight="1">
      <c r="A54" s="97"/>
      <c r="B54" s="99" t="s">
        <v>59</v>
      </c>
      <c r="C54" s="192">
        <f t="shared" si="8"/>
        <v>998</v>
      </c>
      <c r="D54" s="177">
        <f t="shared" si="17"/>
        <v>480</v>
      </c>
      <c r="E54" s="177">
        <f t="shared" si="17"/>
        <v>518</v>
      </c>
      <c r="F54" s="193">
        <f t="shared" si="9"/>
        <v>166</v>
      </c>
      <c r="G54" s="178">
        <v>73</v>
      </c>
      <c r="H54" s="178">
        <v>93</v>
      </c>
      <c r="I54" s="193">
        <f t="shared" si="10"/>
        <v>395</v>
      </c>
      <c r="J54" s="178">
        <f t="shared" si="18"/>
        <v>195</v>
      </c>
      <c r="K54" s="178">
        <f t="shared" si="18"/>
        <v>200</v>
      </c>
      <c r="L54" s="193">
        <f t="shared" si="11"/>
        <v>172</v>
      </c>
      <c r="M54" s="178">
        <v>82</v>
      </c>
      <c r="N54" s="178">
        <v>90</v>
      </c>
      <c r="O54" s="193">
        <f t="shared" si="5"/>
        <v>223</v>
      </c>
      <c r="P54" s="178">
        <v>113</v>
      </c>
      <c r="Q54" s="178">
        <v>110</v>
      </c>
      <c r="R54" s="193">
        <f t="shared" si="12"/>
        <v>437</v>
      </c>
      <c r="S54" s="178">
        <f t="shared" si="19"/>
        <v>212</v>
      </c>
      <c r="T54" s="178">
        <f t="shared" si="19"/>
        <v>225</v>
      </c>
      <c r="U54" s="193">
        <f t="shared" si="6"/>
        <v>181</v>
      </c>
      <c r="V54" s="178">
        <v>88</v>
      </c>
      <c r="W54" s="178">
        <v>93</v>
      </c>
      <c r="X54" s="193">
        <f t="shared" si="13"/>
        <v>238</v>
      </c>
      <c r="Y54" s="178">
        <v>114</v>
      </c>
      <c r="Z54" s="178">
        <v>124</v>
      </c>
      <c r="AA54" s="193">
        <f t="shared" si="15"/>
        <v>18</v>
      </c>
      <c r="AB54" s="178">
        <v>10</v>
      </c>
      <c r="AC54" s="178">
        <v>8</v>
      </c>
      <c r="AD54" s="193">
        <f t="shared" si="16"/>
        <v>415</v>
      </c>
      <c r="AE54" s="178">
        <v>202</v>
      </c>
      <c r="AF54" s="178">
        <v>213</v>
      </c>
      <c r="AG54" s="178">
        <v>935</v>
      </c>
      <c r="AH54" s="194">
        <f t="shared" si="7"/>
        <v>64.8</v>
      </c>
      <c r="AI54" s="85" t="s">
        <v>59</v>
      </c>
      <c r="AJ54" s="13"/>
      <c r="AO54" s="195">
        <v>415</v>
      </c>
      <c r="AP54" s="174">
        <v>640</v>
      </c>
      <c r="AQ54" s="85" t="s">
        <v>59</v>
      </c>
      <c r="AR54" s="70"/>
    </row>
    <row r="55" spans="1:44" ht="16.5" customHeight="1">
      <c r="A55" s="97"/>
      <c r="B55" s="99" t="s">
        <v>60</v>
      </c>
      <c r="C55" s="192">
        <f t="shared" si="8"/>
        <v>92</v>
      </c>
      <c r="D55" s="177">
        <f t="shared" si="17"/>
        <v>48</v>
      </c>
      <c r="E55" s="177">
        <f t="shared" si="17"/>
        <v>44</v>
      </c>
      <c r="F55" s="193">
        <f t="shared" si="9"/>
        <v>0</v>
      </c>
      <c r="G55" s="178">
        <v>0</v>
      </c>
      <c r="H55" s="178">
        <v>0</v>
      </c>
      <c r="I55" s="193">
        <f t="shared" si="10"/>
        <v>52</v>
      </c>
      <c r="J55" s="178">
        <f t="shared" si="18"/>
        <v>26</v>
      </c>
      <c r="K55" s="178">
        <f t="shared" si="18"/>
        <v>26</v>
      </c>
      <c r="L55" s="193">
        <f t="shared" si="11"/>
        <v>0</v>
      </c>
      <c r="M55" s="178">
        <v>0</v>
      </c>
      <c r="N55" s="178">
        <v>0</v>
      </c>
      <c r="O55" s="193">
        <f t="shared" si="5"/>
        <v>52</v>
      </c>
      <c r="P55" s="178">
        <v>26</v>
      </c>
      <c r="Q55" s="178">
        <v>26</v>
      </c>
      <c r="R55" s="193">
        <f t="shared" si="12"/>
        <v>40</v>
      </c>
      <c r="S55" s="178">
        <f t="shared" si="19"/>
        <v>22</v>
      </c>
      <c r="T55" s="178">
        <f t="shared" si="19"/>
        <v>18</v>
      </c>
      <c r="U55" s="193">
        <f t="shared" si="6"/>
        <v>0</v>
      </c>
      <c r="V55" s="178">
        <v>0</v>
      </c>
      <c r="W55" s="178">
        <v>0</v>
      </c>
      <c r="X55" s="193">
        <f t="shared" si="13"/>
        <v>39</v>
      </c>
      <c r="Y55" s="178">
        <v>21</v>
      </c>
      <c r="Z55" s="178">
        <v>18</v>
      </c>
      <c r="AA55" s="193">
        <f t="shared" si="15"/>
        <v>1</v>
      </c>
      <c r="AB55" s="178">
        <v>1</v>
      </c>
      <c r="AC55" s="178">
        <v>0</v>
      </c>
      <c r="AD55" s="193">
        <f t="shared" si="16"/>
        <v>44</v>
      </c>
      <c r="AE55" s="178">
        <v>22</v>
      </c>
      <c r="AF55" s="178">
        <v>22</v>
      </c>
      <c r="AG55" s="178">
        <v>160</v>
      </c>
      <c r="AH55" s="194">
        <f t="shared" si="7"/>
        <v>88</v>
      </c>
      <c r="AI55" s="85" t="s">
        <v>60</v>
      </c>
      <c r="AJ55" s="13"/>
      <c r="AO55" s="195">
        <v>44</v>
      </c>
      <c r="AP55" s="174">
        <v>50</v>
      </c>
      <c r="AQ55" s="85" t="s">
        <v>60</v>
      </c>
      <c r="AR55" s="70"/>
    </row>
    <row r="56" spans="1:44" s="202" customFormat="1" ht="16.5" customHeight="1">
      <c r="A56" s="91" t="s">
        <v>151</v>
      </c>
      <c r="B56" s="199"/>
      <c r="C56" s="183">
        <f t="shared" si="8"/>
        <v>437</v>
      </c>
      <c r="D56" s="184">
        <f>SUM(D57:D58)</f>
        <v>219</v>
      </c>
      <c r="E56" s="184">
        <f>SUM(E57:E58)</f>
        <v>218</v>
      </c>
      <c r="F56" s="184">
        <f t="shared" si="9"/>
        <v>79</v>
      </c>
      <c r="G56" s="184">
        <f aca="true" t="shared" si="26" ref="G56:AG56">SUM(G57:G58)</f>
        <v>42</v>
      </c>
      <c r="H56" s="184">
        <f t="shared" si="26"/>
        <v>37</v>
      </c>
      <c r="I56" s="184">
        <f t="shared" si="10"/>
        <v>157</v>
      </c>
      <c r="J56" s="184">
        <f t="shared" si="26"/>
        <v>76</v>
      </c>
      <c r="K56" s="184">
        <f t="shared" si="26"/>
        <v>81</v>
      </c>
      <c r="L56" s="184">
        <f t="shared" si="11"/>
        <v>60</v>
      </c>
      <c r="M56" s="184">
        <f t="shared" si="26"/>
        <v>30</v>
      </c>
      <c r="N56" s="184">
        <f t="shared" si="26"/>
        <v>30</v>
      </c>
      <c r="O56" s="184">
        <f t="shared" si="5"/>
        <v>97</v>
      </c>
      <c r="P56" s="184">
        <f t="shared" si="26"/>
        <v>46</v>
      </c>
      <c r="Q56" s="184">
        <f t="shared" si="26"/>
        <v>51</v>
      </c>
      <c r="R56" s="184">
        <f t="shared" si="12"/>
        <v>201</v>
      </c>
      <c r="S56" s="184">
        <f t="shared" si="26"/>
        <v>101</v>
      </c>
      <c r="T56" s="184">
        <f t="shared" si="26"/>
        <v>100</v>
      </c>
      <c r="U56" s="184">
        <f t="shared" si="6"/>
        <v>86</v>
      </c>
      <c r="V56" s="184">
        <f t="shared" si="26"/>
        <v>41</v>
      </c>
      <c r="W56" s="184">
        <f t="shared" si="26"/>
        <v>45</v>
      </c>
      <c r="X56" s="184">
        <f t="shared" si="13"/>
        <v>83</v>
      </c>
      <c r="Y56" s="184">
        <f t="shared" si="26"/>
        <v>44</v>
      </c>
      <c r="Z56" s="184">
        <f t="shared" si="26"/>
        <v>39</v>
      </c>
      <c r="AA56" s="184">
        <f t="shared" si="15"/>
        <v>32</v>
      </c>
      <c r="AB56" s="184">
        <f t="shared" si="26"/>
        <v>16</v>
      </c>
      <c r="AC56" s="184">
        <f t="shared" si="26"/>
        <v>16</v>
      </c>
      <c r="AD56" s="184">
        <f t="shared" si="16"/>
        <v>228</v>
      </c>
      <c r="AE56" s="184">
        <f t="shared" si="26"/>
        <v>104</v>
      </c>
      <c r="AF56" s="184">
        <f t="shared" si="26"/>
        <v>124</v>
      </c>
      <c r="AG56" s="184">
        <f t="shared" si="26"/>
        <v>835</v>
      </c>
      <c r="AH56" s="185">
        <f t="shared" si="7"/>
        <v>73.5</v>
      </c>
      <c r="AI56" s="89" t="s">
        <v>151</v>
      </c>
      <c r="AJ56" s="197"/>
      <c r="AO56" s="187">
        <v>228</v>
      </c>
      <c r="AP56" s="183">
        <f>SUM(AP57:AP58)</f>
        <v>310</v>
      </c>
      <c r="AQ56" s="89" t="s">
        <v>151</v>
      </c>
      <c r="AR56" s="198"/>
    </row>
    <row r="57" spans="1:44" ht="16.5" customHeight="1">
      <c r="A57" s="97"/>
      <c r="B57" s="99" t="s">
        <v>61</v>
      </c>
      <c r="C57" s="192">
        <f t="shared" si="8"/>
        <v>98</v>
      </c>
      <c r="D57" s="177">
        <f t="shared" si="17"/>
        <v>53</v>
      </c>
      <c r="E57" s="177">
        <f t="shared" si="17"/>
        <v>45</v>
      </c>
      <c r="F57" s="193">
        <f t="shared" si="9"/>
        <v>0</v>
      </c>
      <c r="G57" s="178">
        <v>0</v>
      </c>
      <c r="H57" s="178">
        <v>0</v>
      </c>
      <c r="I57" s="193">
        <f t="shared" si="10"/>
        <v>54</v>
      </c>
      <c r="J57" s="178">
        <f t="shared" si="18"/>
        <v>27</v>
      </c>
      <c r="K57" s="178">
        <f t="shared" si="18"/>
        <v>27</v>
      </c>
      <c r="L57" s="193">
        <f t="shared" si="11"/>
        <v>0</v>
      </c>
      <c r="M57" s="178">
        <v>0</v>
      </c>
      <c r="N57" s="178">
        <v>0</v>
      </c>
      <c r="O57" s="193">
        <f t="shared" si="5"/>
        <v>54</v>
      </c>
      <c r="P57" s="178">
        <v>27</v>
      </c>
      <c r="Q57" s="178">
        <v>27</v>
      </c>
      <c r="R57" s="193">
        <f t="shared" si="12"/>
        <v>44</v>
      </c>
      <c r="S57" s="178">
        <f t="shared" si="19"/>
        <v>26</v>
      </c>
      <c r="T57" s="178">
        <f t="shared" si="19"/>
        <v>18</v>
      </c>
      <c r="U57" s="193">
        <f t="shared" si="6"/>
        <v>0</v>
      </c>
      <c r="V57" s="178">
        <v>0</v>
      </c>
      <c r="W57" s="178">
        <v>0</v>
      </c>
      <c r="X57" s="193">
        <f t="shared" si="13"/>
        <v>35</v>
      </c>
      <c r="Y57" s="178">
        <v>21</v>
      </c>
      <c r="Z57" s="178">
        <v>14</v>
      </c>
      <c r="AA57" s="193">
        <f t="shared" si="15"/>
        <v>9</v>
      </c>
      <c r="AB57" s="178">
        <v>5</v>
      </c>
      <c r="AC57" s="178">
        <v>4</v>
      </c>
      <c r="AD57" s="193">
        <f t="shared" si="16"/>
        <v>49</v>
      </c>
      <c r="AE57" s="178">
        <v>24</v>
      </c>
      <c r="AF57" s="178">
        <v>25</v>
      </c>
      <c r="AG57" s="178">
        <v>200</v>
      </c>
      <c r="AH57" s="194">
        <f t="shared" si="7"/>
        <v>66.2</v>
      </c>
      <c r="AI57" s="85" t="s">
        <v>61</v>
      </c>
      <c r="AJ57" s="13"/>
      <c r="AO57" s="195">
        <v>49</v>
      </c>
      <c r="AP57" s="174">
        <v>74</v>
      </c>
      <c r="AQ57" s="85" t="s">
        <v>61</v>
      </c>
      <c r="AR57" s="70"/>
    </row>
    <row r="58" spans="1:44" s="118" customFormat="1" ht="16.5" customHeight="1">
      <c r="A58" s="97"/>
      <c r="B58" s="99" t="s">
        <v>62</v>
      </c>
      <c r="C58" s="192">
        <f t="shared" si="8"/>
        <v>339</v>
      </c>
      <c r="D58" s="177">
        <f t="shared" si="17"/>
        <v>166</v>
      </c>
      <c r="E58" s="177">
        <f t="shared" si="17"/>
        <v>173</v>
      </c>
      <c r="F58" s="193">
        <f t="shared" si="9"/>
        <v>79</v>
      </c>
      <c r="G58" s="178">
        <v>42</v>
      </c>
      <c r="H58" s="178">
        <v>37</v>
      </c>
      <c r="I58" s="193">
        <f t="shared" si="10"/>
        <v>103</v>
      </c>
      <c r="J58" s="178">
        <f t="shared" si="18"/>
        <v>49</v>
      </c>
      <c r="K58" s="178">
        <f t="shared" si="18"/>
        <v>54</v>
      </c>
      <c r="L58" s="193">
        <f t="shared" si="11"/>
        <v>60</v>
      </c>
      <c r="M58" s="178">
        <v>30</v>
      </c>
      <c r="N58" s="178">
        <v>30</v>
      </c>
      <c r="O58" s="193">
        <f t="shared" si="5"/>
        <v>43</v>
      </c>
      <c r="P58" s="178">
        <v>19</v>
      </c>
      <c r="Q58" s="178">
        <v>24</v>
      </c>
      <c r="R58" s="193">
        <f t="shared" si="12"/>
        <v>157</v>
      </c>
      <c r="S58" s="178">
        <f t="shared" si="19"/>
        <v>75</v>
      </c>
      <c r="T58" s="178">
        <f t="shared" si="19"/>
        <v>82</v>
      </c>
      <c r="U58" s="193">
        <f t="shared" si="6"/>
        <v>86</v>
      </c>
      <c r="V58" s="178">
        <v>41</v>
      </c>
      <c r="W58" s="178">
        <v>45</v>
      </c>
      <c r="X58" s="193">
        <f t="shared" si="13"/>
        <v>48</v>
      </c>
      <c r="Y58" s="178">
        <v>23</v>
      </c>
      <c r="Z58" s="178">
        <v>25</v>
      </c>
      <c r="AA58" s="193">
        <f t="shared" si="15"/>
        <v>23</v>
      </c>
      <c r="AB58" s="178">
        <v>11</v>
      </c>
      <c r="AC58" s="178">
        <v>12</v>
      </c>
      <c r="AD58" s="193">
        <f t="shared" si="16"/>
        <v>179</v>
      </c>
      <c r="AE58" s="178">
        <v>80</v>
      </c>
      <c r="AF58" s="178">
        <v>99</v>
      </c>
      <c r="AG58" s="178">
        <v>635</v>
      </c>
      <c r="AH58" s="194">
        <f t="shared" si="7"/>
        <v>75.8</v>
      </c>
      <c r="AI58" s="85" t="s">
        <v>62</v>
      </c>
      <c r="AJ58" s="13"/>
      <c r="AO58" s="195">
        <v>179</v>
      </c>
      <c r="AP58" s="174">
        <v>236</v>
      </c>
      <c r="AQ58" s="85" t="s">
        <v>62</v>
      </c>
      <c r="AR58" s="70"/>
    </row>
    <row r="59" spans="1:44" s="186" customFormat="1" ht="16.5" customHeight="1">
      <c r="A59" s="91" t="s">
        <v>152</v>
      </c>
      <c r="B59" s="93"/>
      <c r="C59" s="183">
        <f t="shared" si="8"/>
        <v>762</v>
      </c>
      <c r="D59" s="184">
        <f>SUM(D60:D61)</f>
        <v>388</v>
      </c>
      <c r="E59" s="184">
        <f>SUM(E60:E61)</f>
        <v>374</v>
      </c>
      <c r="F59" s="184">
        <f t="shared" si="9"/>
        <v>203</v>
      </c>
      <c r="G59" s="184">
        <f>SUM(G60:G61)</f>
        <v>111</v>
      </c>
      <c r="H59" s="184">
        <f>SUM(H60:H61)</f>
        <v>92</v>
      </c>
      <c r="I59" s="184">
        <f t="shared" si="10"/>
        <v>215</v>
      </c>
      <c r="J59" s="184">
        <f>SUM(J60:J61)</f>
        <v>113</v>
      </c>
      <c r="K59" s="184">
        <f>SUM(K60:K61)</f>
        <v>102</v>
      </c>
      <c r="L59" s="184">
        <f t="shared" si="11"/>
        <v>159</v>
      </c>
      <c r="M59" s="184">
        <f>SUM(M60:M61)</f>
        <v>85</v>
      </c>
      <c r="N59" s="184">
        <f>SUM(N60:N61)</f>
        <v>74</v>
      </c>
      <c r="O59" s="184">
        <f t="shared" si="5"/>
        <v>56</v>
      </c>
      <c r="P59" s="184">
        <f>SUM(P60:P61)</f>
        <v>28</v>
      </c>
      <c r="Q59" s="184">
        <f>SUM(Q60:Q61)</f>
        <v>28</v>
      </c>
      <c r="R59" s="184">
        <f t="shared" si="12"/>
        <v>344</v>
      </c>
      <c r="S59" s="184">
        <f>SUM(S60:S61)</f>
        <v>164</v>
      </c>
      <c r="T59" s="184">
        <f>SUM(T60:T61)</f>
        <v>180</v>
      </c>
      <c r="U59" s="184">
        <f t="shared" si="6"/>
        <v>203</v>
      </c>
      <c r="V59" s="184">
        <f>SUM(V60:V61)</f>
        <v>94</v>
      </c>
      <c r="W59" s="184">
        <f>SUM(W60:W61)</f>
        <v>109</v>
      </c>
      <c r="X59" s="184">
        <f t="shared" si="13"/>
        <v>130</v>
      </c>
      <c r="Y59" s="184">
        <f>SUM(Y60:Y61)</f>
        <v>65</v>
      </c>
      <c r="Z59" s="184">
        <f>SUM(Z60:Z61)</f>
        <v>65</v>
      </c>
      <c r="AA59" s="184">
        <f t="shared" si="15"/>
        <v>11</v>
      </c>
      <c r="AB59" s="184">
        <f>SUM(AB60:AB61)</f>
        <v>5</v>
      </c>
      <c r="AC59" s="184">
        <f>SUM(AC60:AC61)</f>
        <v>6</v>
      </c>
      <c r="AD59" s="184">
        <f t="shared" si="16"/>
        <v>289</v>
      </c>
      <c r="AE59" s="184">
        <f>SUM(AE60:AE61)</f>
        <v>138</v>
      </c>
      <c r="AF59" s="184">
        <f>SUM(AF60:AF61)</f>
        <v>151</v>
      </c>
      <c r="AG59" s="184">
        <f>SUM(AG60:AG61)</f>
        <v>1420</v>
      </c>
      <c r="AH59" s="185">
        <f t="shared" si="7"/>
        <v>78.5</v>
      </c>
      <c r="AI59" s="89" t="s">
        <v>152</v>
      </c>
      <c r="AJ59" s="96"/>
      <c r="AO59" s="187">
        <v>289</v>
      </c>
      <c r="AP59" s="183">
        <f>SUM(AP60:AP61)</f>
        <v>368</v>
      </c>
      <c r="AQ59" s="89" t="s">
        <v>152</v>
      </c>
      <c r="AR59" s="203"/>
    </row>
    <row r="60" spans="1:44" ht="16.5" customHeight="1">
      <c r="A60" s="98"/>
      <c r="B60" s="99" t="s">
        <v>63</v>
      </c>
      <c r="C60" s="192">
        <f t="shared" si="8"/>
        <v>300</v>
      </c>
      <c r="D60" s="177">
        <f t="shared" si="17"/>
        <v>151</v>
      </c>
      <c r="E60" s="177">
        <f t="shared" si="17"/>
        <v>149</v>
      </c>
      <c r="F60" s="193">
        <f t="shared" si="9"/>
        <v>81</v>
      </c>
      <c r="G60" s="178">
        <v>39</v>
      </c>
      <c r="H60" s="178">
        <v>42</v>
      </c>
      <c r="I60" s="193">
        <f t="shared" si="10"/>
        <v>93</v>
      </c>
      <c r="J60" s="178">
        <f t="shared" si="18"/>
        <v>48</v>
      </c>
      <c r="K60" s="178">
        <f t="shared" si="18"/>
        <v>45</v>
      </c>
      <c r="L60" s="193">
        <f t="shared" si="11"/>
        <v>79</v>
      </c>
      <c r="M60" s="178">
        <v>41</v>
      </c>
      <c r="N60" s="178">
        <v>38</v>
      </c>
      <c r="O60" s="193">
        <f t="shared" si="5"/>
        <v>14</v>
      </c>
      <c r="P60" s="178">
        <v>7</v>
      </c>
      <c r="Q60" s="178">
        <v>7</v>
      </c>
      <c r="R60" s="193">
        <f t="shared" si="12"/>
        <v>126</v>
      </c>
      <c r="S60" s="178">
        <f t="shared" si="19"/>
        <v>64</v>
      </c>
      <c r="T60" s="178">
        <f t="shared" si="19"/>
        <v>62</v>
      </c>
      <c r="U60" s="193">
        <f t="shared" si="6"/>
        <v>98</v>
      </c>
      <c r="V60" s="178">
        <v>50</v>
      </c>
      <c r="W60" s="178">
        <v>48</v>
      </c>
      <c r="X60" s="193">
        <f t="shared" si="13"/>
        <v>26</v>
      </c>
      <c r="Y60" s="178">
        <v>13</v>
      </c>
      <c r="Z60" s="178">
        <v>13</v>
      </c>
      <c r="AA60" s="193">
        <f t="shared" si="15"/>
        <v>2</v>
      </c>
      <c r="AB60" s="178">
        <v>1</v>
      </c>
      <c r="AC60" s="178">
        <v>1</v>
      </c>
      <c r="AD60" s="193">
        <f t="shared" si="16"/>
        <v>108</v>
      </c>
      <c r="AE60" s="178">
        <v>51</v>
      </c>
      <c r="AF60" s="178">
        <v>57</v>
      </c>
      <c r="AG60" s="178">
        <v>680</v>
      </c>
      <c r="AH60" s="194">
        <f t="shared" si="7"/>
        <v>67.5</v>
      </c>
      <c r="AI60" s="85" t="s">
        <v>63</v>
      </c>
      <c r="AJ60" s="13"/>
      <c r="AO60" s="195">
        <v>108</v>
      </c>
      <c r="AP60" s="174">
        <v>160</v>
      </c>
      <c r="AQ60" s="85" t="s">
        <v>63</v>
      </c>
      <c r="AR60" s="70"/>
    </row>
    <row r="61" spans="1:44" ht="16.5" customHeight="1">
      <c r="A61" s="98"/>
      <c r="B61" s="99" t="s">
        <v>137</v>
      </c>
      <c r="C61" s="192">
        <f t="shared" si="8"/>
        <v>462</v>
      </c>
      <c r="D61" s="177">
        <f t="shared" si="17"/>
        <v>237</v>
      </c>
      <c r="E61" s="177">
        <f t="shared" si="17"/>
        <v>225</v>
      </c>
      <c r="F61" s="193">
        <f t="shared" si="9"/>
        <v>122</v>
      </c>
      <c r="G61" s="178">
        <v>72</v>
      </c>
      <c r="H61" s="178">
        <v>50</v>
      </c>
      <c r="I61" s="193">
        <f t="shared" si="10"/>
        <v>122</v>
      </c>
      <c r="J61" s="178">
        <f t="shared" si="18"/>
        <v>65</v>
      </c>
      <c r="K61" s="178">
        <f t="shared" si="18"/>
        <v>57</v>
      </c>
      <c r="L61" s="193">
        <f t="shared" si="11"/>
        <v>80</v>
      </c>
      <c r="M61" s="178">
        <v>44</v>
      </c>
      <c r="N61" s="178">
        <v>36</v>
      </c>
      <c r="O61" s="193">
        <f t="shared" si="5"/>
        <v>42</v>
      </c>
      <c r="P61" s="178">
        <v>21</v>
      </c>
      <c r="Q61" s="178">
        <v>21</v>
      </c>
      <c r="R61" s="193">
        <f t="shared" si="12"/>
        <v>218</v>
      </c>
      <c r="S61" s="178">
        <f t="shared" si="19"/>
        <v>100</v>
      </c>
      <c r="T61" s="178">
        <f t="shared" si="19"/>
        <v>118</v>
      </c>
      <c r="U61" s="193">
        <f t="shared" si="6"/>
        <v>105</v>
      </c>
      <c r="V61" s="178">
        <v>44</v>
      </c>
      <c r="W61" s="178">
        <v>61</v>
      </c>
      <c r="X61" s="193">
        <f t="shared" si="13"/>
        <v>104</v>
      </c>
      <c r="Y61" s="178">
        <v>52</v>
      </c>
      <c r="Z61" s="178">
        <v>52</v>
      </c>
      <c r="AA61" s="193">
        <f t="shared" si="15"/>
        <v>9</v>
      </c>
      <c r="AB61" s="178">
        <v>4</v>
      </c>
      <c r="AC61" s="178">
        <v>5</v>
      </c>
      <c r="AD61" s="193">
        <f t="shared" si="16"/>
        <v>181</v>
      </c>
      <c r="AE61" s="178">
        <v>87</v>
      </c>
      <c r="AF61" s="178">
        <v>94</v>
      </c>
      <c r="AG61" s="178">
        <v>740</v>
      </c>
      <c r="AH61" s="194">
        <f t="shared" si="7"/>
        <v>87</v>
      </c>
      <c r="AI61" s="85" t="s">
        <v>137</v>
      </c>
      <c r="AJ61" s="13"/>
      <c r="AO61" s="195">
        <v>181</v>
      </c>
      <c r="AP61" s="174">
        <v>208</v>
      </c>
      <c r="AQ61" s="85" t="s">
        <v>137</v>
      </c>
      <c r="AR61" s="70"/>
    </row>
    <row r="62" spans="1:44" s="186" customFormat="1" ht="16.5" customHeight="1">
      <c r="A62" s="91" t="s">
        <v>154</v>
      </c>
      <c r="B62" s="199"/>
      <c r="C62" s="183">
        <f t="shared" si="8"/>
        <v>0</v>
      </c>
      <c r="D62" s="184">
        <f>D63</f>
        <v>0</v>
      </c>
      <c r="E62" s="184">
        <f>E63</f>
        <v>0</v>
      </c>
      <c r="F62" s="184">
        <f t="shared" si="9"/>
        <v>0</v>
      </c>
      <c r="G62" s="184">
        <f aca="true" t="shared" si="27" ref="G62:AG62">G63</f>
        <v>0</v>
      </c>
      <c r="H62" s="184">
        <f t="shared" si="27"/>
        <v>0</v>
      </c>
      <c r="I62" s="184">
        <f t="shared" si="10"/>
        <v>0</v>
      </c>
      <c r="J62" s="184">
        <f t="shared" si="27"/>
        <v>0</v>
      </c>
      <c r="K62" s="184">
        <f t="shared" si="27"/>
        <v>0</v>
      </c>
      <c r="L62" s="184">
        <f t="shared" si="11"/>
        <v>0</v>
      </c>
      <c r="M62" s="184">
        <f t="shared" si="27"/>
        <v>0</v>
      </c>
      <c r="N62" s="184">
        <f t="shared" si="27"/>
        <v>0</v>
      </c>
      <c r="O62" s="184">
        <f t="shared" si="5"/>
        <v>0</v>
      </c>
      <c r="P62" s="184">
        <f t="shared" si="27"/>
        <v>0</v>
      </c>
      <c r="Q62" s="184">
        <f t="shared" si="27"/>
        <v>0</v>
      </c>
      <c r="R62" s="184">
        <f t="shared" si="12"/>
        <v>0</v>
      </c>
      <c r="S62" s="184">
        <f t="shared" si="27"/>
        <v>0</v>
      </c>
      <c r="T62" s="184">
        <f t="shared" si="27"/>
        <v>0</v>
      </c>
      <c r="U62" s="184">
        <f t="shared" si="6"/>
        <v>0</v>
      </c>
      <c r="V62" s="184">
        <f t="shared" si="27"/>
        <v>0</v>
      </c>
      <c r="W62" s="184">
        <f t="shared" si="27"/>
        <v>0</v>
      </c>
      <c r="X62" s="184">
        <f t="shared" si="13"/>
        <v>0</v>
      </c>
      <c r="Y62" s="184">
        <f t="shared" si="27"/>
        <v>0</v>
      </c>
      <c r="Z62" s="184">
        <f t="shared" si="27"/>
        <v>0</v>
      </c>
      <c r="AA62" s="184">
        <f t="shared" si="15"/>
        <v>0</v>
      </c>
      <c r="AB62" s="184">
        <f t="shared" si="27"/>
        <v>0</v>
      </c>
      <c r="AC62" s="184">
        <f t="shared" si="27"/>
        <v>0</v>
      </c>
      <c r="AD62" s="184">
        <f t="shared" si="16"/>
        <v>0</v>
      </c>
      <c r="AE62" s="184">
        <f t="shared" si="27"/>
        <v>0</v>
      </c>
      <c r="AF62" s="184">
        <f t="shared" si="27"/>
        <v>0</v>
      </c>
      <c r="AG62" s="184">
        <f t="shared" si="27"/>
        <v>0</v>
      </c>
      <c r="AH62" s="178">
        <f t="shared" si="7"/>
        <v>0</v>
      </c>
      <c r="AI62" s="89" t="s">
        <v>154</v>
      </c>
      <c r="AJ62" s="197"/>
      <c r="AO62" s="187">
        <v>0</v>
      </c>
      <c r="AP62" s="183">
        <f>AP63</f>
        <v>92</v>
      </c>
      <c r="AQ62" s="89" t="s">
        <v>154</v>
      </c>
      <c r="AR62" s="198"/>
    </row>
    <row r="63" spans="1:44" ht="16.5" customHeight="1">
      <c r="A63" s="98"/>
      <c r="B63" s="99" t="s">
        <v>64</v>
      </c>
      <c r="C63" s="192">
        <f t="shared" si="8"/>
        <v>0</v>
      </c>
      <c r="D63" s="177">
        <f t="shared" si="17"/>
        <v>0</v>
      </c>
      <c r="E63" s="177">
        <f t="shared" si="17"/>
        <v>0</v>
      </c>
      <c r="F63" s="193">
        <f t="shared" si="9"/>
        <v>0</v>
      </c>
      <c r="G63" s="178">
        <v>0</v>
      </c>
      <c r="H63" s="178">
        <v>0</v>
      </c>
      <c r="I63" s="193">
        <f t="shared" si="10"/>
        <v>0</v>
      </c>
      <c r="J63" s="178">
        <f t="shared" si="18"/>
        <v>0</v>
      </c>
      <c r="K63" s="178">
        <f t="shared" si="18"/>
        <v>0</v>
      </c>
      <c r="L63" s="193">
        <f t="shared" si="11"/>
        <v>0</v>
      </c>
      <c r="M63" s="178">
        <v>0</v>
      </c>
      <c r="N63" s="178">
        <v>0</v>
      </c>
      <c r="O63" s="193">
        <f t="shared" si="5"/>
        <v>0</v>
      </c>
      <c r="P63" s="178">
        <v>0</v>
      </c>
      <c r="Q63" s="178">
        <v>0</v>
      </c>
      <c r="R63" s="193">
        <f t="shared" si="12"/>
        <v>0</v>
      </c>
      <c r="S63" s="178">
        <f t="shared" si="19"/>
        <v>0</v>
      </c>
      <c r="T63" s="178">
        <f t="shared" si="19"/>
        <v>0</v>
      </c>
      <c r="U63" s="193">
        <f t="shared" si="6"/>
        <v>0</v>
      </c>
      <c r="V63" s="178">
        <v>0</v>
      </c>
      <c r="W63" s="178">
        <v>0</v>
      </c>
      <c r="X63" s="193">
        <f t="shared" si="13"/>
        <v>0</v>
      </c>
      <c r="Y63" s="178">
        <v>0</v>
      </c>
      <c r="Z63" s="178">
        <v>0</v>
      </c>
      <c r="AA63" s="193">
        <f t="shared" si="15"/>
        <v>0</v>
      </c>
      <c r="AB63" s="178">
        <v>0</v>
      </c>
      <c r="AC63" s="178">
        <v>0</v>
      </c>
      <c r="AD63" s="193">
        <f t="shared" si="16"/>
        <v>0</v>
      </c>
      <c r="AE63" s="178">
        <v>0</v>
      </c>
      <c r="AF63" s="178">
        <v>0</v>
      </c>
      <c r="AG63" s="178">
        <v>0</v>
      </c>
      <c r="AH63" s="178">
        <f t="shared" si="7"/>
        <v>0</v>
      </c>
      <c r="AI63" s="85" t="s">
        <v>64</v>
      </c>
      <c r="AJ63" s="13"/>
      <c r="AO63" s="195">
        <v>0</v>
      </c>
      <c r="AP63" s="174">
        <v>92</v>
      </c>
      <c r="AQ63" s="85" t="s">
        <v>64</v>
      </c>
      <c r="AR63" s="70"/>
    </row>
    <row r="64" spans="1:44" s="202" customFormat="1" ht="16.5" customHeight="1">
      <c r="A64" s="91" t="s">
        <v>155</v>
      </c>
      <c r="B64" s="93"/>
      <c r="C64" s="183">
        <f t="shared" si="8"/>
        <v>318</v>
      </c>
      <c r="D64" s="184">
        <f>SUM(D65:D66)</f>
        <v>173</v>
      </c>
      <c r="E64" s="184">
        <f>SUM(E65:E66)</f>
        <v>145</v>
      </c>
      <c r="F64" s="184">
        <f t="shared" si="9"/>
        <v>79</v>
      </c>
      <c r="G64" s="184">
        <f>SUM(G65:G66)</f>
        <v>40</v>
      </c>
      <c r="H64" s="184">
        <f>SUM(H65:H66)</f>
        <v>39</v>
      </c>
      <c r="I64" s="184">
        <f t="shared" si="10"/>
        <v>129</v>
      </c>
      <c r="J64" s="184">
        <f>SUM(J65:J66)</f>
        <v>74</v>
      </c>
      <c r="K64" s="184">
        <f>SUM(K65:K66)</f>
        <v>55</v>
      </c>
      <c r="L64" s="184">
        <f t="shared" si="11"/>
        <v>101</v>
      </c>
      <c r="M64" s="184">
        <f>SUM(M65:M66)</f>
        <v>58</v>
      </c>
      <c r="N64" s="184">
        <f>SUM(N65:N66)</f>
        <v>43</v>
      </c>
      <c r="O64" s="184">
        <f t="shared" si="5"/>
        <v>28</v>
      </c>
      <c r="P64" s="184">
        <f>SUM(P65:P66)</f>
        <v>16</v>
      </c>
      <c r="Q64" s="184">
        <f>SUM(Q65:Q66)</f>
        <v>12</v>
      </c>
      <c r="R64" s="184">
        <f t="shared" si="12"/>
        <v>110</v>
      </c>
      <c r="S64" s="184">
        <f>SUM(S65:S66)</f>
        <v>59</v>
      </c>
      <c r="T64" s="184">
        <f>SUM(T65:T66)</f>
        <v>51</v>
      </c>
      <c r="U64" s="184">
        <f t="shared" si="6"/>
        <v>79</v>
      </c>
      <c r="V64" s="184">
        <f>SUM(V65:V66)</f>
        <v>43</v>
      </c>
      <c r="W64" s="184">
        <f>SUM(W65:W66)</f>
        <v>36</v>
      </c>
      <c r="X64" s="184">
        <f t="shared" si="13"/>
        <v>27</v>
      </c>
      <c r="Y64" s="184">
        <f>SUM(Y65:Y66)</f>
        <v>14</v>
      </c>
      <c r="Z64" s="184">
        <f>SUM(Z65:Z66)</f>
        <v>13</v>
      </c>
      <c r="AA64" s="184">
        <f t="shared" si="15"/>
        <v>4</v>
      </c>
      <c r="AB64" s="184">
        <f>SUM(AB65:AB66)</f>
        <v>2</v>
      </c>
      <c r="AC64" s="184">
        <f>SUM(AC65:AC66)</f>
        <v>2</v>
      </c>
      <c r="AD64" s="184">
        <f t="shared" si="16"/>
        <v>112</v>
      </c>
      <c r="AE64" s="184">
        <f>SUM(AE65:AE66)</f>
        <v>58</v>
      </c>
      <c r="AF64" s="184">
        <f>SUM(AF65:AF66)</f>
        <v>54</v>
      </c>
      <c r="AG64" s="184">
        <f>SUM(AG65:AG66)</f>
        <v>625</v>
      </c>
      <c r="AH64" s="185">
        <f t="shared" si="7"/>
        <v>46.9</v>
      </c>
      <c r="AI64" s="89" t="s">
        <v>155</v>
      </c>
      <c r="AJ64" s="96"/>
      <c r="AO64" s="187">
        <v>112</v>
      </c>
      <c r="AP64" s="183">
        <f>SUM(AP65:AP66)</f>
        <v>239</v>
      </c>
      <c r="AQ64" s="89" t="s">
        <v>155</v>
      </c>
      <c r="AR64" s="203"/>
    </row>
    <row r="65" spans="1:44" ht="16.5" customHeight="1">
      <c r="A65" s="98"/>
      <c r="B65" s="99" t="s">
        <v>138</v>
      </c>
      <c r="C65" s="192">
        <f t="shared" si="8"/>
        <v>239</v>
      </c>
      <c r="D65" s="177">
        <f t="shared" si="17"/>
        <v>133</v>
      </c>
      <c r="E65" s="177">
        <f t="shared" si="17"/>
        <v>106</v>
      </c>
      <c r="F65" s="193">
        <f t="shared" si="9"/>
        <v>67</v>
      </c>
      <c r="G65" s="178">
        <v>33</v>
      </c>
      <c r="H65" s="178">
        <v>34</v>
      </c>
      <c r="I65" s="193">
        <f t="shared" si="10"/>
        <v>94</v>
      </c>
      <c r="J65" s="178">
        <f t="shared" si="18"/>
        <v>55</v>
      </c>
      <c r="K65" s="178">
        <f t="shared" si="18"/>
        <v>39</v>
      </c>
      <c r="L65" s="193">
        <f t="shared" si="11"/>
        <v>89</v>
      </c>
      <c r="M65" s="178">
        <v>51</v>
      </c>
      <c r="N65" s="178">
        <v>38</v>
      </c>
      <c r="O65" s="193">
        <f t="shared" si="5"/>
        <v>5</v>
      </c>
      <c r="P65" s="178">
        <v>4</v>
      </c>
      <c r="Q65" s="178">
        <v>1</v>
      </c>
      <c r="R65" s="193">
        <f t="shared" si="12"/>
        <v>78</v>
      </c>
      <c r="S65" s="178">
        <f t="shared" si="19"/>
        <v>45</v>
      </c>
      <c r="T65" s="178">
        <f t="shared" si="19"/>
        <v>33</v>
      </c>
      <c r="U65" s="193">
        <f t="shared" si="6"/>
        <v>67</v>
      </c>
      <c r="V65" s="178">
        <v>38</v>
      </c>
      <c r="W65" s="178">
        <v>29</v>
      </c>
      <c r="X65" s="193">
        <f t="shared" si="13"/>
        <v>9</v>
      </c>
      <c r="Y65" s="178">
        <v>5</v>
      </c>
      <c r="Z65" s="178">
        <v>4</v>
      </c>
      <c r="AA65" s="193">
        <f t="shared" si="15"/>
        <v>2</v>
      </c>
      <c r="AB65" s="178">
        <v>2</v>
      </c>
      <c r="AC65" s="178">
        <v>0</v>
      </c>
      <c r="AD65" s="193">
        <f t="shared" si="16"/>
        <v>79</v>
      </c>
      <c r="AE65" s="178">
        <v>42</v>
      </c>
      <c r="AF65" s="178">
        <v>37</v>
      </c>
      <c r="AG65" s="178">
        <v>505</v>
      </c>
      <c r="AH65" s="194">
        <f>ROUND(AD65/AP65*100,1)</f>
        <v>79.8</v>
      </c>
      <c r="AI65" s="85" t="s">
        <v>138</v>
      </c>
      <c r="AJ65" s="13"/>
      <c r="AO65" s="195">
        <v>79</v>
      </c>
      <c r="AP65" s="174">
        <v>99</v>
      </c>
      <c r="AQ65" s="85" t="s">
        <v>138</v>
      </c>
      <c r="AR65" s="70"/>
    </row>
    <row r="66" spans="1:44" s="118" customFormat="1" ht="16.5" customHeight="1">
      <c r="A66" s="98"/>
      <c r="B66" s="99" t="s">
        <v>139</v>
      </c>
      <c r="C66" s="192">
        <f t="shared" si="8"/>
        <v>79</v>
      </c>
      <c r="D66" s="177">
        <f t="shared" si="17"/>
        <v>40</v>
      </c>
      <c r="E66" s="177">
        <f t="shared" si="17"/>
        <v>39</v>
      </c>
      <c r="F66" s="193">
        <f t="shared" si="9"/>
        <v>12</v>
      </c>
      <c r="G66" s="178">
        <v>7</v>
      </c>
      <c r="H66" s="178">
        <v>5</v>
      </c>
      <c r="I66" s="193">
        <f t="shared" si="10"/>
        <v>35</v>
      </c>
      <c r="J66" s="178">
        <f t="shared" si="18"/>
        <v>19</v>
      </c>
      <c r="K66" s="178">
        <f t="shared" si="18"/>
        <v>16</v>
      </c>
      <c r="L66" s="193">
        <f t="shared" si="11"/>
        <v>12</v>
      </c>
      <c r="M66" s="178">
        <v>7</v>
      </c>
      <c r="N66" s="178">
        <v>5</v>
      </c>
      <c r="O66" s="193">
        <f t="shared" si="5"/>
        <v>23</v>
      </c>
      <c r="P66" s="178">
        <v>12</v>
      </c>
      <c r="Q66" s="178">
        <v>11</v>
      </c>
      <c r="R66" s="193">
        <f t="shared" si="12"/>
        <v>32</v>
      </c>
      <c r="S66" s="178">
        <f t="shared" si="19"/>
        <v>14</v>
      </c>
      <c r="T66" s="178">
        <f t="shared" si="19"/>
        <v>18</v>
      </c>
      <c r="U66" s="193">
        <f t="shared" si="6"/>
        <v>12</v>
      </c>
      <c r="V66" s="178">
        <v>5</v>
      </c>
      <c r="W66" s="178">
        <v>7</v>
      </c>
      <c r="X66" s="193">
        <f t="shared" si="13"/>
        <v>18</v>
      </c>
      <c r="Y66" s="178">
        <v>9</v>
      </c>
      <c r="Z66" s="178">
        <v>9</v>
      </c>
      <c r="AA66" s="193">
        <f t="shared" si="15"/>
        <v>2</v>
      </c>
      <c r="AB66" s="178">
        <v>0</v>
      </c>
      <c r="AC66" s="178">
        <v>2</v>
      </c>
      <c r="AD66" s="193">
        <f t="shared" si="16"/>
        <v>33</v>
      </c>
      <c r="AE66" s="178">
        <v>16</v>
      </c>
      <c r="AF66" s="178">
        <v>17</v>
      </c>
      <c r="AG66" s="178">
        <v>120</v>
      </c>
      <c r="AH66" s="194">
        <f>ROUND(AD66/AP66*100,1)</f>
        <v>23.6</v>
      </c>
      <c r="AI66" s="85" t="s">
        <v>139</v>
      </c>
      <c r="AJ66" s="13"/>
      <c r="AO66" s="195">
        <v>33</v>
      </c>
      <c r="AP66" s="174">
        <v>140</v>
      </c>
      <c r="AQ66" s="85" t="s">
        <v>139</v>
      </c>
      <c r="AR66" s="70"/>
    </row>
    <row r="67" spans="1:44" s="118" customFormat="1" ht="16.5" customHeight="1">
      <c r="A67" s="116"/>
      <c r="B67" s="204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205"/>
      <c r="AI67" s="153"/>
      <c r="AJ67" s="116"/>
      <c r="AO67" s="206"/>
      <c r="AP67" s="153"/>
      <c r="AQ67" s="153"/>
      <c r="AR67" s="204"/>
    </row>
    <row r="68" spans="2:34" ht="11.25" customHeight="1">
      <c r="B68" s="211"/>
      <c r="C68" s="211"/>
      <c r="D68" s="211"/>
      <c r="E68" s="211"/>
      <c r="F68" s="211"/>
      <c r="G68" s="211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9"/>
    </row>
    <row r="69" spans="2:24" ht="11.25" customHeight="1" hidden="1">
      <c r="B69" s="211" t="s">
        <v>211</v>
      </c>
      <c r="C69" s="211"/>
      <c r="D69" s="211"/>
      <c r="E69" s="211"/>
      <c r="F69" s="118"/>
      <c r="G69" s="118"/>
      <c r="X69" s="112" t="s">
        <v>212</v>
      </c>
    </row>
    <row r="70" spans="2:33" ht="11.25" customHeight="1" hidden="1">
      <c r="B70" s="218"/>
      <c r="C70" s="218"/>
      <c r="D70" s="218"/>
      <c r="E70" s="218"/>
      <c r="AD70" s="112" t="s">
        <v>213</v>
      </c>
      <c r="AG70" s="112" t="s">
        <v>214</v>
      </c>
    </row>
    <row r="71" spans="2:5" ht="11.25" customHeight="1" hidden="1">
      <c r="B71" s="218"/>
      <c r="C71" s="218"/>
      <c r="D71" s="218"/>
      <c r="E71" s="218"/>
    </row>
    <row r="72" spans="2:5" ht="11.25" customHeight="1" hidden="1">
      <c r="B72" s="218"/>
      <c r="C72" s="218"/>
      <c r="D72" s="218"/>
      <c r="E72" s="218"/>
    </row>
    <row r="73" spans="2:5" ht="11.25" customHeight="1" hidden="1">
      <c r="B73" s="218"/>
      <c r="C73" s="218"/>
      <c r="D73" s="218"/>
      <c r="E73" s="218"/>
    </row>
    <row r="74" spans="2:5" ht="11.25" customHeight="1">
      <c r="B74" s="218"/>
      <c r="C74" s="218"/>
      <c r="D74" s="218"/>
      <c r="E74" s="218"/>
    </row>
    <row r="75" spans="2:5" ht="11.25" customHeight="1">
      <c r="B75" s="218"/>
      <c r="C75" s="218"/>
      <c r="D75" s="218"/>
      <c r="E75" s="218"/>
    </row>
    <row r="76" spans="2:5" ht="11.25" customHeight="1">
      <c r="B76" s="218"/>
      <c r="C76" s="218"/>
      <c r="D76" s="218"/>
      <c r="E76" s="218"/>
    </row>
    <row r="77" spans="2:5" ht="11.25" customHeight="1">
      <c r="B77" s="218"/>
      <c r="C77" s="218"/>
      <c r="D77" s="218"/>
      <c r="E77" s="218"/>
    </row>
    <row r="78" spans="2:5" ht="11.25" customHeight="1">
      <c r="B78" s="218"/>
      <c r="C78" s="218"/>
      <c r="D78" s="218"/>
      <c r="E78" s="218"/>
    </row>
    <row r="79" spans="2:5" ht="11.25" customHeight="1">
      <c r="B79" s="218"/>
      <c r="C79" s="218"/>
      <c r="D79" s="218"/>
      <c r="E79" s="218"/>
    </row>
    <row r="80" spans="2:5" ht="11.25" customHeight="1">
      <c r="B80" s="218"/>
      <c r="C80" s="218"/>
      <c r="D80" s="218"/>
      <c r="E80" s="218"/>
    </row>
    <row r="81" spans="2:5" ht="11.25" customHeight="1">
      <c r="B81" s="218"/>
      <c r="C81" s="218"/>
      <c r="D81" s="218"/>
      <c r="E81" s="218"/>
    </row>
    <row r="82" spans="2:5" ht="11.25" customHeight="1">
      <c r="B82" s="218"/>
      <c r="C82" s="218"/>
      <c r="D82" s="218"/>
      <c r="E82" s="218"/>
    </row>
  </sheetData>
  <mergeCells count="51">
    <mergeCell ref="AQ56:AR56"/>
    <mergeCell ref="AQ59:AR59"/>
    <mergeCell ref="AQ62:AR62"/>
    <mergeCell ref="AQ64:AR64"/>
    <mergeCell ref="A64:B64"/>
    <mergeCell ref="AI64:AJ64"/>
    <mergeCell ref="A62:B62"/>
    <mergeCell ref="AI62:AJ62"/>
    <mergeCell ref="AI56:AJ56"/>
    <mergeCell ref="AI59:AJ59"/>
    <mergeCell ref="AQ42:AR42"/>
    <mergeCell ref="AQ44:AR44"/>
    <mergeCell ref="AQ47:AR47"/>
    <mergeCell ref="AQ51:AR51"/>
    <mergeCell ref="AP6:AR7"/>
    <mergeCell ref="AQ15:AR15"/>
    <mergeCell ref="AQ34:AR34"/>
    <mergeCell ref="AQ37:AR37"/>
    <mergeCell ref="AI44:AJ44"/>
    <mergeCell ref="AI47:AJ47"/>
    <mergeCell ref="AI51:AJ51"/>
    <mergeCell ref="AI15:AJ15"/>
    <mergeCell ref="AI34:AJ34"/>
    <mergeCell ref="AI37:AJ37"/>
    <mergeCell ref="AI42:AJ42"/>
    <mergeCell ref="A59:B59"/>
    <mergeCell ref="AH4:AH6"/>
    <mergeCell ref="F4:H4"/>
    <mergeCell ref="I4:Q4"/>
    <mergeCell ref="R4:AC4"/>
    <mergeCell ref="I5:K5"/>
    <mergeCell ref="L5:N5"/>
    <mergeCell ref="O5:Q5"/>
    <mergeCell ref="AD4:AF5"/>
    <mergeCell ref="AG4:AG6"/>
    <mergeCell ref="A51:B51"/>
    <mergeCell ref="A56:B56"/>
    <mergeCell ref="A15:B15"/>
    <mergeCell ref="A34:B34"/>
    <mergeCell ref="A37:B37"/>
    <mergeCell ref="A42:B42"/>
    <mergeCell ref="A44:B44"/>
    <mergeCell ref="A47:B47"/>
    <mergeCell ref="U5:W5"/>
    <mergeCell ref="A1:R1"/>
    <mergeCell ref="AA5:AC5"/>
    <mergeCell ref="X5:Z5"/>
    <mergeCell ref="F5:F6"/>
    <mergeCell ref="G5:G6"/>
    <mergeCell ref="H5:H6"/>
    <mergeCell ref="R5:T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81"/>
  <sheetViews>
    <sheetView showGridLines="0" workbookViewId="0" topLeftCell="V2">
      <selection activeCell="V69" sqref="A69:IV69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5" width="6.58203125" style="1" customWidth="1"/>
    <col min="6" max="29" width="5.58203125" style="1" customWidth="1"/>
    <col min="30" max="33" width="6.58203125" style="1" customWidth="1"/>
    <col min="34" max="34" width="8.75" style="1" customWidth="1"/>
    <col min="35" max="35" width="1.328125" style="1" customWidth="1"/>
    <col min="36" max="16384" width="8.75" style="1" customWidth="1"/>
  </cols>
  <sheetData>
    <row r="1" spans="1:33" s="112" customFormat="1" ht="16.5" customHeight="1">
      <c r="A1" s="108" t="s">
        <v>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  <c r="T1" s="109"/>
      <c r="U1" s="109"/>
      <c r="V1" s="110" t="s">
        <v>158</v>
      </c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s="112" customFormat="1" ht="16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09"/>
      <c r="P2" s="109"/>
      <c r="Q2" s="109"/>
      <c r="R2" s="109"/>
      <c r="S2" s="109"/>
      <c r="T2" s="109"/>
      <c r="U2" s="109"/>
      <c r="V2" s="110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5" s="112" customFormat="1" ht="16.5" customHeight="1">
      <c r="A3" s="114" t="s">
        <v>86</v>
      </c>
      <c r="C3" s="208"/>
      <c r="D3" s="208"/>
      <c r="E3" s="208"/>
      <c r="F3" s="115"/>
      <c r="G3" s="115"/>
      <c r="H3" s="115"/>
      <c r="I3" s="115"/>
      <c r="J3" s="115"/>
      <c r="K3" s="115"/>
      <c r="L3" s="115"/>
      <c r="M3" s="116"/>
      <c r="N3" s="115"/>
      <c r="O3" s="115"/>
      <c r="P3" s="115"/>
      <c r="Q3" s="115"/>
      <c r="R3" s="117"/>
      <c r="S3" s="115" t="s">
        <v>168</v>
      </c>
      <c r="T3" s="117"/>
      <c r="U3" s="117"/>
      <c r="V3" s="118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I3" s="120" t="s">
        <v>70</v>
      </c>
    </row>
    <row r="4" spans="1:35" s="112" customFormat="1" ht="16.5" customHeight="1">
      <c r="A4" s="118"/>
      <c r="B4" s="121" t="s">
        <v>169</v>
      </c>
      <c r="C4" s="122"/>
      <c r="D4" s="123" t="s">
        <v>17</v>
      </c>
      <c r="E4" s="115"/>
      <c r="F4" s="124" t="s">
        <v>71</v>
      </c>
      <c r="G4" s="125"/>
      <c r="H4" s="126"/>
      <c r="I4" s="124" t="s">
        <v>72</v>
      </c>
      <c r="J4" s="125"/>
      <c r="K4" s="125"/>
      <c r="L4" s="125"/>
      <c r="M4" s="125"/>
      <c r="N4" s="125"/>
      <c r="O4" s="125"/>
      <c r="P4" s="125"/>
      <c r="Q4" s="126"/>
      <c r="R4" s="127" t="s">
        <v>73</v>
      </c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9"/>
      <c r="AD4" s="130" t="s">
        <v>74</v>
      </c>
      <c r="AE4" s="131"/>
      <c r="AF4" s="132"/>
      <c r="AG4" s="133" t="s">
        <v>75</v>
      </c>
      <c r="AH4" s="135" t="s">
        <v>177</v>
      </c>
      <c r="AI4" s="118"/>
    </row>
    <row r="5" spans="1:35" s="112" customFormat="1" ht="24.75" customHeight="1">
      <c r="A5" s="118"/>
      <c r="B5" s="136" t="s">
        <v>178</v>
      </c>
      <c r="C5" s="137"/>
      <c r="D5" s="137"/>
      <c r="E5" s="137"/>
      <c r="F5" s="220" t="s">
        <v>5</v>
      </c>
      <c r="G5" s="221" t="s">
        <v>77</v>
      </c>
      <c r="H5" s="221" t="s">
        <v>78</v>
      </c>
      <c r="I5" s="140" t="s">
        <v>5</v>
      </c>
      <c r="J5" s="141"/>
      <c r="K5" s="142"/>
      <c r="L5" s="140" t="s">
        <v>79</v>
      </c>
      <c r="M5" s="141"/>
      <c r="N5" s="142"/>
      <c r="O5" s="143" t="s">
        <v>199</v>
      </c>
      <c r="P5" s="141"/>
      <c r="Q5" s="142"/>
      <c r="R5" s="140" t="s">
        <v>5</v>
      </c>
      <c r="S5" s="141"/>
      <c r="T5" s="142"/>
      <c r="U5" s="140" t="s">
        <v>79</v>
      </c>
      <c r="V5" s="141"/>
      <c r="W5" s="142"/>
      <c r="X5" s="140" t="s">
        <v>80</v>
      </c>
      <c r="Y5" s="141"/>
      <c r="Z5" s="142"/>
      <c r="AA5" s="143" t="s">
        <v>200</v>
      </c>
      <c r="AB5" s="141"/>
      <c r="AC5" s="142"/>
      <c r="AD5" s="124"/>
      <c r="AE5" s="125"/>
      <c r="AF5" s="126"/>
      <c r="AG5" s="144"/>
      <c r="AH5" s="146" t="s">
        <v>171</v>
      </c>
      <c r="AI5" s="118"/>
    </row>
    <row r="6" spans="1:35" s="112" customFormat="1" ht="16.5" customHeight="1">
      <c r="A6" s="116"/>
      <c r="B6" s="147" t="s">
        <v>172</v>
      </c>
      <c r="C6" s="148" t="s">
        <v>17</v>
      </c>
      <c r="D6" s="148" t="s">
        <v>77</v>
      </c>
      <c r="E6" s="148" t="s">
        <v>78</v>
      </c>
      <c r="F6" s="222"/>
      <c r="G6" s="151"/>
      <c r="H6" s="151"/>
      <c r="I6" s="148" t="s">
        <v>17</v>
      </c>
      <c r="J6" s="148" t="s">
        <v>77</v>
      </c>
      <c r="K6" s="148" t="s">
        <v>78</v>
      </c>
      <c r="L6" s="149" t="s">
        <v>17</v>
      </c>
      <c r="M6" s="123" t="s">
        <v>77</v>
      </c>
      <c r="N6" s="149" t="s">
        <v>78</v>
      </c>
      <c r="O6" s="148" t="s">
        <v>17</v>
      </c>
      <c r="P6" s="148" t="s">
        <v>77</v>
      </c>
      <c r="Q6" s="149" t="s">
        <v>78</v>
      </c>
      <c r="R6" s="150" t="s">
        <v>17</v>
      </c>
      <c r="S6" s="148" t="s">
        <v>77</v>
      </c>
      <c r="T6" s="148" t="s">
        <v>78</v>
      </c>
      <c r="U6" s="148" t="s">
        <v>17</v>
      </c>
      <c r="V6" s="148" t="s">
        <v>77</v>
      </c>
      <c r="W6" s="148" t="s">
        <v>78</v>
      </c>
      <c r="X6" s="148" t="s">
        <v>17</v>
      </c>
      <c r="Y6" s="148" t="s">
        <v>77</v>
      </c>
      <c r="Z6" s="148" t="s">
        <v>78</v>
      </c>
      <c r="AA6" s="148" t="s">
        <v>17</v>
      </c>
      <c r="AB6" s="148" t="s">
        <v>77</v>
      </c>
      <c r="AC6" s="148" t="s">
        <v>78</v>
      </c>
      <c r="AD6" s="148" t="s">
        <v>17</v>
      </c>
      <c r="AE6" s="148" t="s">
        <v>77</v>
      </c>
      <c r="AF6" s="148" t="s">
        <v>78</v>
      </c>
      <c r="AG6" s="151"/>
      <c r="AH6" s="153"/>
      <c r="AI6" s="116"/>
    </row>
    <row r="7" spans="1:35" s="112" customFormat="1" ht="16.5" customHeight="1">
      <c r="A7" s="118"/>
      <c r="B7" s="158"/>
      <c r="C7" s="137"/>
      <c r="D7" s="209"/>
      <c r="E7" s="209"/>
      <c r="F7" s="117"/>
      <c r="G7" s="209"/>
      <c r="H7" s="209"/>
      <c r="I7" s="117"/>
      <c r="J7" s="209"/>
      <c r="K7" s="209"/>
      <c r="L7" s="117"/>
      <c r="M7" s="209"/>
      <c r="N7" s="209"/>
      <c r="O7" s="117"/>
      <c r="P7" s="209"/>
      <c r="Q7" s="209"/>
      <c r="R7" s="117"/>
      <c r="S7" s="209"/>
      <c r="T7" s="209"/>
      <c r="U7" s="117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159"/>
      <c r="AI7" s="30"/>
    </row>
    <row r="8" spans="1:35" s="112" customFormat="1" ht="16.5" customHeight="1">
      <c r="A8" s="211"/>
      <c r="B8" s="212" t="s">
        <v>216</v>
      </c>
      <c r="C8" s="213">
        <v>6309</v>
      </c>
      <c r="D8" s="178">
        <v>3220</v>
      </c>
      <c r="E8" s="178">
        <v>3089</v>
      </c>
      <c r="F8" s="178">
        <v>655</v>
      </c>
      <c r="G8" s="178">
        <v>349</v>
      </c>
      <c r="H8" s="178">
        <v>306</v>
      </c>
      <c r="I8" s="178">
        <v>2571</v>
      </c>
      <c r="J8" s="178">
        <v>1312</v>
      </c>
      <c r="K8" s="178">
        <v>1259</v>
      </c>
      <c r="L8" s="178">
        <v>615</v>
      </c>
      <c r="M8" s="178">
        <v>317</v>
      </c>
      <c r="N8" s="178">
        <v>298</v>
      </c>
      <c r="O8" s="178">
        <v>1956</v>
      </c>
      <c r="P8" s="178">
        <v>995</v>
      </c>
      <c r="Q8" s="178">
        <v>961</v>
      </c>
      <c r="R8" s="178">
        <v>3083</v>
      </c>
      <c r="S8" s="178">
        <v>1559</v>
      </c>
      <c r="T8" s="178">
        <v>1524</v>
      </c>
      <c r="U8" s="178">
        <v>440</v>
      </c>
      <c r="V8" s="178">
        <v>236</v>
      </c>
      <c r="W8" s="178">
        <v>204</v>
      </c>
      <c r="X8" s="178">
        <v>2231</v>
      </c>
      <c r="Y8" s="178">
        <v>1127</v>
      </c>
      <c r="Z8" s="178">
        <v>1104</v>
      </c>
      <c r="AA8" s="178">
        <v>412</v>
      </c>
      <c r="AB8" s="178">
        <v>196</v>
      </c>
      <c r="AC8" s="178">
        <v>216</v>
      </c>
      <c r="AD8" s="178">
        <v>3117</v>
      </c>
      <c r="AE8" s="178">
        <v>1598</v>
      </c>
      <c r="AF8" s="178">
        <v>1519</v>
      </c>
      <c r="AG8" s="178">
        <v>12187</v>
      </c>
      <c r="AH8" s="106" t="s">
        <v>217</v>
      </c>
      <c r="AI8" s="13"/>
    </row>
    <row r="9" spans="1:37" s="167" customFormat="1" ht="16.5" customHeight="1">
      <c r="A9" s="215"/>
      <c r="B9" s="216" t="s">
        <v>218</v>
      </c>
      <c r="C9" s="164">
        <f>C12+C31+C34+C39+C41+C44+C48+C53+C56+C59+C61</f>
        <v>6029</v>
      </c>
      <c r="D9" s="165">
        <f>D12+D31+D34+D39+D41+D44+D48+D53+D56+D59+D61</f>
        <v>3107</v>
      </c>
      <c r="E9" s="165">
        <f aca="true" t="shared" si="0" ref="E9:AG9">E12+E31+E34+E39+E41+E44+E48+E53+E56+E59+E61</f>
        <v>2922</v>
      </c>
      <c r="F9" s="165">
        <f t="shared" si="0"/>
        <v>658</v>
      </c>
      <c r="G9" s="165">
        <f t="shared" si="0"/>
        <v>345</v>
      </c>
      <c r="H9" s="165">
        <f t="shared" si="0"/>
        <v>313</v>
      </c>
      <c r="I9" s="165">
        <f t="shared" si="0"/>
        <v>2412</v>
      </c>
      <c r="J9" s="165">
        <f t="shared" si="0"/>
        <v>1239</v>
      </c>
      <c r="K9" s="165">
        <f t="shared" si="0"/>
        <v>1173</v>
      </c>
      <c r="L9" s="165">
        <f t="shared" si="0"/>
        <v>625</v>
      </c>
      <c r="M9" s="165">
        <f t="shared" si="0"/>
        <v>325</v>
      </c>
      <c r="N9" s="165">
        <f t="shared" si="0"/>
        <v>300</v>
      </c>
      <c r="O9" s="165">
        <f t="shared" si="0"/>
        <v>1787</v>
      </c>
      <c r="P9" s="165">
        <f t="shared" si="0"/>
        <v>914</v>
      </c>
      <c r="Q9" s="165">
        <f t="shared" si="0"/>
        <v>873</v>
      </c>
      <c r="R9" s="165">
        <f t="shared" si="0"/>
        <v>2959</v>
      </c>
      <c r="S9" s="165">
        <f t="shared" si="0"/>
        <v>1523</v>
      </c>
      <c r="T9" s="165">
        <f t="shared" si="0"/>
        <v>1436</v>
      </c>
      <c r="U9" s="165">
        <f t="shared" si="0"/>
        <v>583</v>
      </c>
      <c r="V9" s="165">
        <f t="shared" si="0"/>
        <v>297</v>
      </c>
      <c r="W9" s="165">
        <f t="shared" si="0"/>
        <v>286</v>
      </c>
      <c r="X9" s="165">
        <f t="shared" si="0"/>
        <v>1982</v>
      </c>
      <c r="Y9" s="165">
        <f t="shared" si="0"/>
        <v>1017</v>
      </c>
      <c r="Z9" s="165">
        <f t="shared" si="0"/>
        <v>965</v>
      </c>
      <c r="AA9" s="165">
        <f t="shared" si="0"/>
        <v>394</v>
      </c>
      <c r="AB9" s="165">
        <f t="shared" si="0"/>
        <v>209</v>
      </c>
      <c r="AC9" s="165">
        <f t="shared" si="0"/>
        <v>185</v>
      </c>
      <c r="AD9" s="165">
        <f t="shared" si="0"/>
        <v>3165</v>
      </c>
      <c r="AE9" s="165">
        <f t="shared" si="0"/>
        <v>1591</v>
      </c>
      <c r="AF9" s="165">
        <f t="shared" si="0"/>
        <v>1574</v>
      </c>
      <c r="AG9" s="165">
        <f t="shared" si="0"/>
        <v>12222</v>
      </c>
      <c r="AH9" s="65" t="s">
        <v>219</v>
      </c>
      <c r="AI9" s="66"/>
      <c r="AK9" s="165"/>
    </row>
    <row r="10" spans="1:35" s="112" customFormat="1" ht="16.5" customHeight="1">
      <c r="A10" s="118"/>
      <c r="B10" s="158"/>
      <c r="C10" s="171">
        <f aca="true" t="shared" si="1" ref="C10:AG10">IF(C9=SUM(C66),"","no")</f>
      </c>
      <c r="D10" s="172">
        <f t="shared" si="1"/>
      </c>
      <c r="E10" s="172">
        <f t="shared" si="1"/>
      </c>
      <c r="F10" s="172">
        <f t="shared" si="1"/>
      </c>
      <c r="G10" s="172">
        <f t="shared" si="1"/>
      </c>
      <c r="H10" s="172">
        <f t="shared" si="1"/>
      </c>
      <c r="I10" s="172">
        <f t="shared" si="1"/>
      </c>
      <c r="J10" s="172">
        <f t="shared" si="1"/>
      </c>
      <c r="K10" s="172">
        <f t="shared" si="1"/>
      </c>
      <c r="L10" s="172">
        <f t="shared" si="1"/>
      </c>
      <c r="M10" s="172">
        <f t="shared" si="1"/>
      </c>
      <c r="N10" s="172">
        <f t="shared" si="1"/>
      </c>
      <c r="O10" s="172">
        <f t="shared" si="1"/>
      </c>
      <c r="P10" s="172">
        <f t="shared" si="1"/>
      </c>
      <c r="Q10" s="172">
        <f t="shared" si="1"/>
      </c>
      <c r="R10" s="172">
        <f t="shared" si="1"/>
      </c>
      <c r="S10" s="172">
        <f t="shared" si="1"/>
      </c>
      <c r="T10" s="172">
        <f t="shared" si="1"/>
      </c>
      <c r="U10" s="172">
        <f t="shared" si="1"/>
      </c>
      <c r="V10" s="172">
        <f t="shared" si="1"/>
      </c>
      <c r="W10" s="172">
        <f t="shared" si="1"/>
      </c>
      <c r="X10" s="172">
        <f t="shared" si="1"/>
      </c>
      <c r="Y10" s="172">
        <f t="shared" si="1"/>
      </c>
      <c r="Z10" s="172">
        <f t="shared" si="1"/>
      </c>
      <c r="AA10" s="172">
        <f t="shared" si="1"/>
      </c>
      <c r="AB10" s="172">
        <f t="shared" si="1"/>
      </c>
      <c r="AC10" s="172">
        <f t="shared" si="1"/>
      </c>
      <c r="AD10" s="172">
        <f t="shared" si="1"/>
      </c>
      <c r="AE10" s="172">
        <f t="shared" si="1"/>
      </c>
      <c r="AF10" s="172">
        <f t="shared" si="1"/>
      </c>
      <c r="AG10" s="172">
        <f t="shared" si="1"/>
      </c>
      <c r="AH10" s="69"/>
      <c r="AI10" s="13"/>
    </row>
    <row r="11" spans="1:35" s="112" customFormat="1" ht="16.5" customHeight="1">
      <c r="A11" s="118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69"/>
      <c r="AI11" s="13"/>
    </row>
    <row r="12" spans="1:37" s="186" customFormat="1" ht="16.5" customHeight="1">
      <c r="A12" s="72" t="s">
        <v>220</v>
      </c>
      <c r="B12" s="73"/>
      <c r="C12" s="183">
        <f aca="true" t="shared" si="2" ref="C12:C63">SUM(D12:E12)</f>
        <v>3866</v>
      </c>
      <c r="D12" s="184">
        <f>SUM(D14:D30)</f>
        <v>2010</v>
      </c>
      <c r="E12" s="184">
        <f>SUM(E14:E30)</f>
        <v>1856</v>
      </c>
      <c r="F12" s="184">
        <f aca="true" t="shared" si="3" ref="F12:F63">SUM(G12:H12)</f>
        <v>341</v>
      </c>
      <c r="G12" s="184">
        <f>SUM(G14:G30)</f>
        <v>181</v>
      </c>
      <c r="H12" s="184">
        <f>SUM(H14:H30)</f>
        <v>160</v>
      </c>
      <c r="I12" s="184">
        <f aca="true" t="shared" si="4" ref="I12:I63">SUM(J12:K12)</f>
        <v>1586</v>
      </c>
      <c r="J12" s="184">
        <f>SUM(J14:J30)</f>
        <v>812</v>
      </c>
      <c r="K12" s="184">
        <f>SUM(K14:K30)</f>
        <v>774</v>
      </c>
      <c r="L12" s="184">
        <f aca="true" t="shared" si="5" ref="L12:L63">SUM(M12:N12)</f>
        <v>341</v>
      </c>
      <c r="M12" s="184">
        <f>SUM(M14:M30)</f>
        <v>174</v>
      </c>
      <c r="N12" s="184">
        <f>SUM(N14:N30)</f>
        <v>167</v>
      </c>
      <c r="O12" s="184">
        <f aca="true" t="shared" si="6" ref="O12:O63">SUM(P12:Q12)</f>
        <v>1245</v>
      </c>
      <c r="P12" s="184">
        <f>SUM(P14:P30)</f>
        <v>638</v>
      </c>
      <c r="Q12" s="184">
        <f>SUM(Q14:Q30)</f>
        <v>607</v>
      </c>
      <c r="R12" s="184">
        <f aca="true" t="shared" si="7" ref="R12:R63">SUM(S12:T12)</f>
        <v>1939</v>
      </c>
      <c r="S12" s="184">
        <f>SUM(S14:S30)</f>
        <v>1017</v>
      </c>
      <c r="T12" s="184">
        <f>SUM(T14:T30)</f>
        <v>922</v>
      </c>
      <c r="U12" s="184">
        <f aca="true" t="shared" si="8" ref="U12:U63">SUM(V12:W12)</f>
        <v>253</v>
      </c>
      <c r="V12" s="184">
        <f>SUM(V14:V30)</f>
        <v>139</v>
      </c>
      <c r="W12" s="184">
        <f>SUM(W14:W30)</f>
        <v>114</v>
      </c>
      <c r="X12" s="184">
        <f aca="true" t="shared" si="9" ref="X12:X63">SUM(Y12:Z12)</f>
        <v>1357</v>
      </c>
      <c r="Y12" s="184">
        <f>SUM(Y14:Y30)</f>
        <v>704</v>
      </c>
      <c r="Z12" s="184">
        <f>SUM(Z14:Z30)</f>
        <v>653</v>
      </c>
      <c r="AA12" s="184">
        <f aca="true" t="shared" si="10" ref="AA12:AA63">SUM(AB12:AC12)</f>
        <v>329</v>
      </c>
      <c r="AB12" s="184">
        <f>SUM(AB14:AB30)</f>
        <v>174</v>
      </c>
      <c r="AC12" s="184">
        <f>SUM(AC14:AC30)</f>
        <v>155</v>
      </c>
      <c r="AD12" s="184">
        <f aca="true" t="shared" si="11" ref="AD12:AD63">SUM(AE12:AF12)</f>
        <v>2154</v>
      </c>
      <c r="AE12" s="184">
        <f>SUM(AE14:AE30)</f>
        <v>1083</v>
      </c>
      <c r="AF12" s="184">
        <f>SUM(AF14:AF30)</f>
        <v>1071</v>
      </c>
      <c r="AG12" s="184">
        <f>SUM(AG14:AG30)</f>
        <v>7497</v>
      </c>
      <c r="AH12" s="74" t="s">
        <v>220</v>
      </c>
      <c r="AI12" s="75"/>
      <c r="AK12" s="184"/>
    </row>
    <row r="13" spans="1:37" s="186" customFormat="1" ht="16.5" customHeight="1">
      <c r="A13" s="80"/>
      <c r="B13" s="189" t="s">
        <v>221</v>
      </c>
      <c r="C13" s="183">
        <f t="shared" si="2"/>
        <v>149</v>
      </c>
      <c r="D13" s="184">
        <f>SUM(D14:D18)</f>
        <v>71</v>
      </c>
      <c r="E13" s="184">
        <f>SUM(E14:E18)</f>
        <v>78</v>
      </c>
      <c r="F13" s="184">
        <f t="shared" si="3"/>
        <v>47</v>
      </c>
      <c r="G13" s="184">
        <f>SUM(G14:G18)</f>
        <v>20</v>
      </c>
      <c r="H13" s="184">
        <f>SUM(H14:H18)</f>
        <v>27</v>
      </c>
      <c r="I13" s="184">
        <f t="shared" si="4"/>
        <v>57</v>
      </c>
      <c r="J13" s="184">
        <f>SUM(J14:J18)</f>
        <v>30</v>
      </c>
      <c r="K13" s="184">
        <f>SUM(K14:K18)</f>
        <v>27</v>
      </c>
      <c r="L13" s="184">
        <f t="shared" si="5"/>
        <v>45</v>
      </c>
      <c r="M13" s="184">
        <f>SUM(M14:M18)</f>
        <v>25</v>
      </c>
      <c r="N13" s="184">
        <f>SUM(N14:N18)</f>
        <v>20</v>
      </c>
      <c r="O13" s="184">
        <f t="shared" si="6"/>
        <v>12</v>
      </c>
      <c r="P13" s="184">
        <f>SUM(P14:P18)</f>
        <v>5</v>
      </c>
      <c r="Q13" s="184">
        <f>SUM(Q14:Q18)</f>
        <v>7</v>
      </c>
      <c r="R13" s="184">
        <f t="shared" si="7"/>
        <v>45</v>
      </c>
      <c r="S13" s="184">
        <f>SUM(S14:S18)</f>
        <v>21</v>
      </c>
      <c r="T13" s="184">
        <f>SUM(T14:T18)</f>
        <v>24</v>
      </c>
      <c r="U13" s="184">
        <f t="shared" si="8"/>
        <v>41</v>
      </c>
      <c r="V13" s="184">
        <f>SUM(V14:V18)</f>
        <v>20</v>
      </c>
      <c r="W13" s="184">
        <f>SUM(W14:W18)</f>
        <v>21</v>
      </c>
      <c r="X13" s="184">
        <f t="shared" si="9"/>
        <v>4</v>
      </c>
      <c r="Y13" s="184">
        <f>SUM(Y14:Y18)</f>
        <v>1</v>
      </c>
      <c r="Z13" s="184">
        <f>SUM(Z14:Z18)</f>
        <v>3</v>
      </c>
      <c r="AA13" s="184">
        <f t="shared" si="10"/>
        <v>0</v>
      </c>
      <c r="AB13" s="184">
        <f>SUM(AB14:AB18)</f>
        <v>0</v>
      </c>
      <c r="AC13" s="184">
        <f>SUM(AC14:AC18)</f>
        <v>0</v>
      </c>
      <c r="AD13" s="184">
        <f t="shared" si="11"/>
        <v>49</v>
      </c>
      <c r="AE13" s="184">
        <f>SUM(AE14:AE18)</f>
        <v>19</v>
      </c>
      <c r="AF13" s="184">
        <f>SUM(AF14:AF18)</f>
        <v>30</v>
      </c>
      <c r="AG13" s="184">
        <f>SUM(AG14:AG18)</f>
        <v>240</v>
      </c>
      <c r="AH13" s="79" t="s">
        <v>221</v>
      </c>
      <c r="AI13" s="80"/>
      <c r="AK13" s="184"/>
    </row>
    <row r="14" spans="1:35" s="112" customFormat="1" ht="16.5" customHeight="1">
      <c r="A14" s="97"/>
      <c r="B14" s="191" t="s">
        <v>20</v>
      </c>
      <c r="C14" s="192">
        <f t="shared" si="2"/>
        <v>84</v>
      </c>
      <c r="D14" s="177">
        <f aca="true" t="shared" si="12" ref="D14:E29">G14+J14+S14</f>
        <v>45</v>
      </c>
      <c r="E14" s="177">
        <f t="shared" si="12"/>
        <v>39</v>
      </c>
      <c r="F14" s="193">
        <f t="shared" si="3"/>
        <v>26</v>
      </c>
      <c r="G14" s="178">
        <v>12</v>
      </c>
      <c r="H14" s="178">
        <v>14</v>
      </c>
      <c r="I14" s="193">
        <f t="shared" si="4"/>
        <v>28</v>
      </c>
      <c r="J14" s="178">
        <f aca="true" t="shared" si="13" ref="J14:K29">M14+P14</f>
        <v>17</v>
      </c>
      <c r="K14" s="178">
        <f t="shared" si="13"/>
        <v>11</v>
      </c>
      <c r="L14" s="193">
        <f t="shared" si="5"/>
        <v>28</v>
      </c>
      <c r="M14" s="178">
        <v>17</v>
      </c>
      <c r="N14" s="178">
        <v>11</v>
      </c>
      <c r="O14" s="193">
        <f t="shared" si="6"/>
        <v>0</v>
      </c>
      <c r="P14" s="178">
        <v>0</v>
      </c>
      <c r="Q14" s="178">
        <v>0</v>
      </c>
      <c r="R14" s="193">
        <f t="shared" si="7"/>
        <v>30</v>
      </c>
      <c r="S14" s="178">
        <f aca="true" t="shared" si="14" ref="S14:T29">V14+Y14+AB14</f>
        <v>16</v>
      </c>
      <c r="T14" s="178">
        <f t="shared" si="14"/>
        <v>14</v>
      </c>
      <c r="U14" s="193">
        <f t="shared" si="8"/>
        <v>30</v>
      </c>
      <c r="V14" s="178">
        <v>16</v>
      </c>
      <c r="W14" s="178">
        <v>14</v>
      </c>
      <c r="X14" s="193">
        <f t="shared" si="9"/>
        <v>0</v>
      </c>
      <c r="Y14" s="178">
        <v>0</v>
      </c>
      <c r="Z14" s="178">
        <v>0</v>
      </c>
      <c r="AA14" s="193">
        <f t="shared" si="10"/>
        <v>0</v>
      </c>
      <c r="AB14" s="178">
        <v>0</v>
      </c>
      <c r="AC14" s="178">
        <v>0</v>
      </c>
      <c r="AD14" s="193">
        <f t="shared" si="11"/>
        <v>29</v>
      </c>
      <c r="AE14" s="178">
        <v>11</v>
      </c>
      <c r="AF14" s="178">
        <v>18</v>
      </c>
      <c r="AG14" s="178">
        <v>90</v>
      </c>
      <c r="AH14" s="83" t="s">
        <v>20</v>
      </c>
      <c r="AI14" s="13"/>
    </row>
    <row r="15" spans="1:35" s="112" customFormat="1" ht="16.5" customHeight="1">
      <c r="A15" s="97"/>
      <c r="B15" s="191" t="s">
        <v>21</v>
      </c>
      <c r="C15" s="192">
        <f t="shared" si="2"/>
        <v>0</v>
      </c>
      <c r="D15" s="177">
        <f t="shared" si="12"/>
        <v>0</v>
      </c>
      <c r="E15" s="177">
        <f t="shared" si="12"/>
        <v>0</v>
      </c>
      <c r="F15" s="193">
        <f t="shared" si="3"/>
        <v>0</v>
      </c>
      <c r="G15" s="178">
        <v>0</v>
      </c>
      <c r="H15" s="178">
        <v>0</v>
      </c>
      <c r="I15" s="193">
        <f t="shared" si="4"/>
        <v>0</v>
      </c>
      <c r="J15" s="178">
        <f t="shared" si="13"/>
        <v>0</v>
      </c>
      <c r="K15" s="178">
        <f t="shared" si="13"/>
        <v>0</v>
      </c>
      <c r="L15" s="193">
        <f t="shared" si="5"/>
        <v>0</v>
      </c>
      <c r="M15" s="178">
        <v>0</v>
      </c>
      <c r="N15" s="178">
        <v>0</v>
      </c>
      <c r="O15" s="193">
        <f t="shared" si="6"/>
        <v>0</v>
      </c>
      <c r="P15" s="178">
        <v>0</v>
      </c>
      <c r="Q15" s="178">
        <v>0</v>
      </c>
      <c r="R15" s="193">
        <f t="shared" si="7"/>
        <v>0</v>
      </c>
      <c r="S15" s="178">
        <f t="shared" si="14"/>
        <v>0</v>
      </c>
      <c r="T15" s="178">
        <f t="shared" si="14"/>
        <v>0</v>
      </c>
      <c r="U15" s="193">
        <f t="shared" si="8"/>
        <v>0</v>
      </c>
      <c r="V15" s="178">
        <v>0</v>
      </c>
      <c r="W15" s="178">
        <v>0</v>
      </c>
      <c r="X15" s="193">
        <f t="shared" si="9"/>
        <v>0</v>
      </c>
      <c r="Y15" s="178">
        <v>0</v>
      </c>
      <c r="Z15" s="178">
        <v>0</v>
      </c>
      <c r="AA15" s="193">
        <f t="shared" si="10"/>
        <v>0</v>
      </c>
      <c r="AB15" s="178">
        <v>0</v>
      </c>
      <c r="AC15" s="178">
        <v>0</v>
      </c>
      <c r="AD15" s="193">
        <f t="shared" si="11"/>
        <v>0</v>
      </c>
      <c r="AE15" s="178">
        <v>0</v>
      </c>
      <c r="AF15" s="178">
        <v>0</v>
      </c>
      <c r="AG15" s="178">
        <v>0</v>
      </c>
      <c r="AH15" s="83" t="s">
        <v>21</v>
      </c>
      <c r="AI15" s="13"/>
    </row>
    <row r="16" spans="1:35" s="112" customFormat="1" ht="16.5" customHeight="1">
      <c r="A16" s="97"/>
      <c r="B16" s="191" t="s">
        <v>22</v>
      </c>
      <c r="C16" s="192">
        <f t="shared" si="2"/>
        <v>0</v>
      </c>
      <c r="D16" s="177">
        <f t="shared" si="12"/>
        <v>0</v>
      </c>
      <c r="E16" s="177">
        <f t="shared" si="12"/>
        <v>0</v>
      </c>
      <c r="F16" s="193">
        <f t="shared" si="3"/>
        <v>0</v>
      </c>
      <c r="G16" s="178">
        <v>0</v>
      </c>
      <c r="H16" s="178">
        <v>0</v>
      </c>
      <c r="I16" s="193">
        <f t="shared" si="4"/>
        <v>0</v>
      </c>
      <c r="J16" s="178">
        <f t="shared" si="13"/>
        <v>0</v>
      </c>
      <c r="K16" s="178">
        <f t="shared" si="13"/>
        <v>0</v>
      </c>
      <c r="L16" s="193">
        <f t="shared" si="5"/>
        <v>0</v>
      </c>
      <c r="M16" s="178">
        <v>0</v>
      </c>
      <c r="N16" s="178">
        <v>0</v>
      </c>
      <c r="O16" s="193">
        <f t="shared" si="6"/>
        <v>0</v>
      </c>
      <c r="P16" s="178">
        <v>0</v>
      </c>
      <c r="Q16" s="178">
        <v>0</v>
      </c>
      <c r="R16" s="193">
        <f t="shared" si="7"/>
        <v>0</v>
      </c>
      <c r="S16" s="178">
        <f t="shared" si="14"/>
        <v>0</v>
      </c>
      <c r="T16" s="178">
        <f t="shared" si="14"/>
        <v>0</v>
      </c>
      <c r="U16" s="193">
        <f t="shared" si="8"/>
        <v>0</v>
      </c>
      <c r="V16" s="178">
        <v>0</v>
      </c>
      <c r="W16" s="178">
        <v>0</v>
      </c>
      <c r="X16" s="193">
        <f t="shared" si="9"/>
        <v>0</v>
      </c>
      <c r="Y16" s="178">
        <v>0</v>
      </c>
      <c r="Z16" s="178">
        <v>0</v>
      </c>
      <c r="AA16" s="193">
        <f t="shared" si="10"/>
        <v>0</v>
      </c>
      <c r="AB16" s="178">
        <v>0</v>
      </c>
      <c r="AC16" s="178">
        <v>0</v>
      </c>
      <c r="AD16" s="193">
        <f t="shared" si="11"/>
        <v>0</v>
      </c>
      <c r="AE16" s="178">
        <v>0</v>
      </c>
      <c r="AF16" s="178">
        <v>0</v>
      </c>
      <c r="AG16" s="178">
        <v>0</v>
      </c>
      <c r="AH16" s="83" t="s">
        <v>22</v>
      </c>
      <c r="AI16" s="13"/>
    </row>
    <row r="17" spans="1:35" s="112" customFormat="1" ht="16.5" customHeight="1">
      <c r="A17" s="97"/>
      <c r="B17" s="191" t="s">
        <v>23</v>
      </c>
      <c r="C17" s="192">
        <f t="shared" si="2"/>
        <v>65</v>
      </c>
      <c r="D17" s="177">
        <f t="shared" si="12"/>
        <v>26</v>
      </c>
      <c r="E17" s="177">
        <f t="shared" si="12"/>
        <v>39</v>
      </c>
      <c r="F17" s="193">
        <f t="shared" si="3"/>
        <v>21</v>
      </c>
      <c r="G17" s="178">
        <v>8</v>
      </c>
      <c r="H17" s="178">
        <v>13</v>
      </c>
      <c r="I17" s="193">
        <f t="shared" si="4"/>
        <v>29</v>
      </c>
      <c r="J17" s="178">
        <f t="shared" si="13"/>
        <v>13</v>
      </c>
      <c r="K17" s="178">
        <f t="shared" si="13"/>
        <v>16</v>
      </c>
      <c r="L17" s="193">
        <f t="shared" si="5"/>
        <v>17</v>
      </c>
      <c r="M17" s="178">
        <v>8</v>
      </c>
      <c r="N17" s="178">
        <v>9</v>
      </c>
      <c r="O17" s="193">
        <f t="shared" si="6"/>
        <v>12</v>
      </c>
      <c r="P17" s="178">
        <v>5</v>
      </c>
      <c r="Q17" s="178">
        <v>7</v>
      </c>
      <c r="R17" s="193">
        <f t="shared" si="7"/>
        <v>15</v>
      </c>
      <c r="S17" s="178">
        <f t="shared" si="14"/>
        <v>5</v>
      </c>
      <c r="T17" s="178">
        <f t="shared" si="14"/>
        <v>10</v>
      </c>
      <c r="U17" s="193">
        <f t="shared" si="8"/>
        <v>11</v>
      </c>
      <c r="V17" s="178">
        <v>4</v>
      </c>
      <c r="W17" s="178">
        <v>7</v>
      </c>
      <c r="X17" s="193">
        <f t="shared" si="9"/>
        <v>4</v>
      </c>
      <c r="Y17" s="178">
        <v>1</v>
      </c>
      <c r="Z17" s="178">
        <v>3</v>
      </c>
      <c r="AA17" s="193">
        <f t="shared" si="10"/>
        <v>0</v>
      </c>
      <c r="AB17" s="178">
        <v>0</v>
      </c>
      <c r="AC17" s="178">
        <v>0</v>
      </c>
      <c r="AD17" s="193">
        <f t="shared" si="11"/>
        <v>20</v>
      </c>
      <c r="AE17" s="178">
        <v>8</v>
      </c>
      <c r="AF17" s="178">
        <v>12</v>
      </c>
      <c r="AG17" s="178">
        <v>150</v>
      </c>
      <c r="AH17" s="83" t="s">
        <v>23</v>
      </c>
      <c r="AI17" s="13"/>
    </row>
    <row r="18" spans="1:35" s="112" customFormat="1" ht="16.5" customHeight="1">
      <c r="A18" s="97"/>
      <c r="B18" s="191" t="s">
        <v>24</v>
      </c>
      <c r="C18" s="192">
        <f t="shared" si="2"/>
        <v>0</v>
      </c>
      <c r="D18" s="177">
        <f t="shared" si="12"/>
        <v>0</v>
      </c>
      <c r="E18" s="177">
        <f t="shared" si="12"/>
        <v>0</v>
      </c>
      <c r="F18" s="193">
        <f t="shared" si="3"/>
        <v>0</v>
      </c>
      <c r="G18" s="178">
        <v>0</v>
      </c>
      <c r="H18" s="178">
        <v>0</v>
      </c>
      <c r="I18" s="193">
        <f t="shared" si="4"/>
        <v>0</v>
      </c>
      <c r="J18" s="178">
        <f t="shared" si="13"/>
        <v>0</v>
      </c>
      <c r="K18" s="178">
        <f t="shared" si="13"/>
        <v>0</v>
      </c>
      <c r="L18" s="193">
        <f t="shared" si="5"/>
        <v>0</v>
      </c>
      <c r="M18" s="178">
        <v>0</v>
      </c>
      <c r="N18" s="178">
        <v>0</v>
      </c>
      <c r="O18" s="193">
        <f t="shared" si="6"/>
        <v>0</v>
      </c>
      <c r="P18" s="178">
        <v>0</v>
      </c>
      <c r="Q18" s="178">
        <v>0</v>
      </c>
      <c r="R18" s="193">
        <f t="shared" si="7"/>
        <v>0</v>
      </c>
      <c r="S18" s="178">
        <f t="shared" si="14"/>
        <v>0</v>
      </c>
      <c r="T18" s="178">
        <f t="shared" si="14"/>
        <v>0</v>
      </c>
      <c r="U18" s="193">
        <f t="shared" si="8"/>
        <v>0</v>
      </c>
      <c r="V18" s="178">
        <v>0</v>
      </c>
      <c r="W18" s="178">
        <v>0</v>
      </c>
      <c r="X18" s="193">
        <f t="shared" si="9"/>
        <v>0</v>
      </c>
      <c r="Y18" s="178">
        <v>0</v>
      </c>
      <c r="Z18" s="178">
        <v>0</v>
      </c>
      <c r="AA18" s="193">
        <f t="shared" si="10"/>
        <v>0</v>
      </c>
      <c r="AB18" s="178">
        <v>0</v>
      </c>
      <c r="AC18" s="178">
        <v>0</v>
      </c>
      <c r="AD18" s="193">
        <f t="shared" si="11"/>
        <v>0</v>
      </c>
      <c r="AE18" s="178">
        <v>0</v>
      </c>
      <c r="AF18" s="178">
        <v>0</v>
      </c>
      <c r="AG18" s="178">
        <v>0</v>
      </c>
      <c r="AH18" s="83" t="s">
        <v>24</v>
      </c>
      <c r="AI18" s="13"/>
    </row>
    <row r="19" spans="1:35" s="112" customFormat="1" ht="16.5" customHeight="1">
      <c r="A19" s="97"/>
      <c r="B19" s="99" t="s">
        <v>25</v>
      </c>
      <c r="C19" s="192">
        <f t="shared" si="2"/>
        <v>383</v>
      </c>
      <c r="D19" s="177">
        <f t="shared" si="12"/>
        <v>187</v>
      </c>
      <c r="E19" s="177">
        <f t="shared" si="12"/>
        <v>196</v>
      </c>
      <c r="F19" s="193">
        <f t="shared" si="3"/>
        <v>0</v>
      </c>
      <c r="G19" s="178">
        <v>0</v>
      </c>
      <c r="H19" s="178">
        <v>0</v>
      </c>
      <c r="I19" s="193">
        <f t="shared" si="4"/>
        <v>173</v>
      </c>
      <c r="J19" s="178">
        <f t="shared" si="13"/>
        <v>84</v>
      </c>
      <c r="K19" s="178">
        <f t="shared" si="13"/>
        <v>89</v>
      </c>
      <c r="L19" s="193">
        <f t="shared" si="5"/>
        <v>0</v>
      </c>
      <c r="M19" s="178">
        <v>0</v>
      </c>
      <c r="N19" s="178">
        <v>0</v>
      </c>
      <c r="O19" s="193">
        <f t="shared" si="6"/>
        <v>173</v>
      </c>
      <c r="P19" s="178">
        <v>84</v>
      </c>
      <c r="Q19" s="178">
        <v>89</v>
      </c>
      <c r="R19" s="193">
        <f t="shared" si="7"/>
        <v>210</v>
      </c>
      <c r="S19" s="178">
        <f t="shared" si="14"/>
        <v>103</v>
      </c>
      <c r="T19" s="178">
        <f t="shared" si="14"/>
        <v>107</v>
      </c>
      <c r="U19" s="193">
        <f t="shared" si="8"/>
        <v>0</v>
      </c>
      <c r="V19" s="178">
        <v>0</v>
      </c>
      <c r="W19" s="178">
        <v>0</v>
      </c>
      <c r="X19" s="193">
        <f t="shared" si="9"/>
        <v>180</v>
      </c>
      <c r="Y19" s="178">
        <v>87</v>
      </c>
      <c r="Z19" s="178">
        <v>93</v>
      </c>
      <c r="AA19" s="193">
        <f t="shared" si="10"/>
        <v>30</v>
      </c>
      <c r="AB19" s="178">
        <v>16</v>
      </c>
      <c r="AC19" s="178">
        <v>14</v>
      </c>
      <c r="AD19" s="193">
        <f t="shared" si="11"/>
        <v>199</v>
      </c>
      <c r="AE19" s="178">
        <v>99</v>
      </c>
      <c r="AF19" s="178">
        <v>100</v>
      </c>
      <c r="AG19" s="178">
        <v>645</v>
      </c>
      <c r="AH19" s="85" t="s">
        <v>25</v>
      </c>
      <c r="AI19" s="13"/>
    </row>
    <row r="20" spans="1:35" s="112" customFormat="1" ht="16.5" customHeight="1">
      <c r="A20" s="97"/>
      <c r="B20" s="99" t="s">
        <v>27</v>
      </c>
      <c r="C20" s="192">
        <f t="shared" si="2"/>
        <v>0</v>
      </c>
      <c r="D20" s="177">
        <f t="shared" si="12"/>
        <v>0</v>
      </c>
      <c r="E20" s="177">
        <f t="shared" si="12"/>
        <v>0</v>
      </c>
      <c r="F20" s="193">
        <f t="shared" si="3"/>
        <v>0</v>
      </c>
      <c r="G20" s="178">
        <v>0</v>
      </c>
      <c r="H20" s="178">
        <v>0</v>
      </c>
      <c r="I20" s="193">
        <f t="shared" si="4"/>
        <v>0</v>
      </c>
      <c r="J20" s="178">
        <f t="shared" si="13"/>
        <v>0</v>
      </c>
      <c r="K20" s="178">
        <f t="shared" si="13"/>
        <v>0</v>
      </c>
      <c r="L20" s="193">
        <f t="shared" si="5"/>
        <v>0</v>
      </c>
      <c r="M20" s="178">
        <v>0</v>
      </c>
      <c r="N20" s="178">
        <v>0</v>
      </c>
      <c r="O20" s="193">
        <f t="shared" si="6"/>
        <v>0</v>
      </c>
      <c r="P20" s="178">
        <v>0</v>
      </c>
      <c r="Q20" s="178">
        <v>0</v>
      </c>
      <c r="R20" s="193">
        <f t="shared" si="7"/>
        <v>0</v>
      </c>
      <c r="S20" s="178">
        <f t="shared" si="14"/>
        <v>0</v>
      </c>
      <c r="T20" s="178">
        <f t="shared" si="14"/>
        <v>0</v>
      </c>
      <c r="U20" s="193">
        <f t="shared" si="8"/>
        <v>0</v>
      </c>
      <c r="V20" s="178">
        <v>0</v>
      </c>
      <c r="W20" s="178">
        <v>0</v>
      </c>
      <c r="X20" s="193">
        <f t="shared" si="9"/>
        <v>0</v>
      </c>
      <c r="Y20" s="178">
        <v>0</v>
      </c>
      <c r="Z20" s="178">
        <v>0</v>
      </c>
      <c r="AA20" s="193">
        <f t="shared" si="10"/>
        <v>0</v>
      </c>
      <c r="AB20" s="178">
        <v>0</v>
      </c>
      <c r="AC20" s="178">
        <v>0</v>
      </c>
      <c r="AD20" s="193">
        <f t="shared" si="11"/>
        <v>0</v>
      </c>
      <c r="AE20" s="178">
        <v>0</v>
      </c>
      <c r="AF20" s="178">
        <v>0</v>
      </c>
      <c r="AG20" s="178">
        <v>0</v>
      </c>
      <c r="AH20" s="85" t="s">
        <v>27</v>
      </c>
      <c r="AI20" s="13"/>
    </row>
    <row r="21" spans="1:35" s="112" customFormat="1" ht="16.5" customHeight="1">
      <c r="A21" s="97"/>
      <c r="B21" s="99" t="s">
        <v>28</v>
      </c>
      <c r="C21" s="192">
        <f t="shared" si="2"/>
        <v>77</v>
      </c>
      <c r="D21" s="177">
        <f t="shared" si="12"/>
        <v>39</v>
      </c>
      <c r="E21" s="177">
        <f t="shared" si="12"/>
        <v>38</v>
      </c>
      <c r="F21" s="193">
        <f t="shared" si="3"/>
        <v>26</v>
      </c>
      <c r="G21" s="178">
        <v>11</v>
      </c>
      <c r="H21" s="178">
        <v>15</v>
      </c>
      <c r="I21" s="193">
        <f t="shared" si="4"/>
        <v>27</v>
      </c>
      <c r="J21" s="178">
        <f t="shared" si="13"/>
        <v>14</v>
      </c>
      <c r="K21" s="178">
        <f t="shared" si="13"/>
        <v>13</v>
      </c>
      <c r="L21" s="193">
        <f t="shared" si="5"/>
        <v>25</v>
      </c>
      <c r="M21" s="178">
        <v>13</v>
      </c>
      <c r="N21" s="178">
        <v>12</v>
      </c>
      <c r="O21" s="193">
        <f t="shared" si="6"/>
        <v>2</v>
      </c>
      <c r="P21" s="178">
        <v>1</v>
      </c>
      <c r="Q21" s="178">
        <v>1</v>
      </c>
      <c r="R21" s="193">
        <f t="shared" si="7"/>
        <v>24</v>
      </c>
      <c r="S21" s="178">
        <f t="shared" si="14"/>
        <v>14</v>
      </c>
      <c r="T21" s="178">
        <f t="shared" si="14"/>
        <v>10</v>
      </c>
      <c r="U21" s="193">
        <f t="shared" si="8"/>
        <v>21</v>
      </c>
      <c r="V21" s="178">
        <v>13</v>
      </c>
      <c r="W21" s="178">
        <v>8</v>
      </c>
      <c r="X21" s="193">
        <f t="shared" si="9"/>
        <v>2</v>
      </c>
      <c r="Y21" s="178">
        <v>0</v>
      </c>
      <c r="Z21" s="178">
        <v>2</v>
      </c>
      <c r="AA21" s="193">
        <f t="shared" si="10"/>
        <v>1</v>
      </c>
      <c r="AB21" s="178">
        <v>1</v>
      </c>
      <c r="AC21" s="178">
        <v>0</v>
      </c>
      <c r="AD21" s="193">
        <f t="shared" si="11"/>
        <v>28</v>
      </c>
      <c r="AE21" s="178">
        <v>18</v>
      </c>
      <c r="AF21" s="178">
        <v>10</v>
      </c>
      <c r="AG21" s="178">
        <v>140</v>
      </c>
      <c r="AH21" s="85" t="s">
        <v>28</v>
      </c>
      <c r="AI21" s="13"/>
    </row>
    <row r="22" spans="1:35" s="112" customFormat="1" ht="16.5" customHeight="1">
      <c r="A22" s="97"/>
      <c r="B22" s="99" t="s">
        <v>29</v>
      </c>
      <c r="C22" s="192">
        <f t="shared" si="2"/>
        <v>239</v>
      </c>
      <c r="D22" s="177">
        <f t="shared" si="12"/>
        <v>125</v>
      </c>
      <c r="E22" s="177">
        <f t="shared" si="12"/>
        <v>114</v>
      </c>
      <c r="F22" s="193">
        <f t="shared" si="3"/>
        <v>44</v>
      </c>
      <c r="G22" s="178">
        <v>21</v>
      </c>
      <c r="H22" s="178">
        <v>23</v>
      </c>
      <c r="I22" s="193">
        <f t="shared" si="4"/>
        <v>77</v>
      </c>
      <c r="J22" s="178">
        <f t="shared" si="13"/>
        <v>44</v>
      </c>
      <c r="K22" s="178">
        <f t="shared" si="13"/>
        <v>33</v>
      </c>
      <c r="L22" s="193">
        <f t="shared" si="5"/>
        <v>45</v>
      </c>
      <c r="M22" s="178">
        <v>26</v>
      </c>
      <c r="N22" s="178">
        <v>19</v>
      </c>
      <c r="O22" s="193">
        <f t="shared" si="6"/>
        <v>32</v>
      </c>
      <c r="P22" s="178">
        <v>18</v>
      </c>
      <c r="Q22" s="178">
        <v>14</v>
      </c>
      <c r="R22" s="193">
        <f t="shared" si="7"/>
        <v>118</v>
      </c>
      <c r="S22" s="178">
        <f t="shared" si="14"/>
        <v>60</v>
      </c>
      <c r="T22" s="178">
        <f t="shared" si="14"/>
        <v>58</v>
      </c>
      <c r="U22" s="193">
        <f t="shared" si="8"/>
        <v>52</v>
      </c>
      <c r="V22" s="178">
        <v>32</v>
      </c>
      <c r="W22" s="178">
        <v>20</v>
      </c>
      <c r="X22" s="193">
        <f t="shared" si="9"/>
        <v>58</v>
      </c>
      <c r="Y22" s="178">
        <v>24</v>
      </c>
      <c r="Z22" s="178">
        <v>34</v>
      </c>
      <c r="AA22" s="193">
        <f t="shared" si="10"/>
        <v>8</v>
      </c>
      <c r="AB22" s="178">
        <v>4</v>
      </c>
      <c r="AC22" s="178">
        <v>4</v>
      </c>
      <c r="AD22" s="193">
        <f t="shared" si="11"/>
        <v>110</v>
      </c>
      <c r="AE22" s="178">
        <v>61</v>
      </c>
      <c r="AF22" s="178">
        <v>49</v>
      </c>
      <c r="AG22" s="178">
        <v>350</v>
      </c>
      <c r="AH22" s="85" t="s">
        <v>29</v>
      </c>
      <c r="AI22" s="13"/>
    </row>
    <row r="23" spans="1:35" s="112" customFormat="1" ht="16.5" customHeight="1">
      <c r="A23" s="97"/>
      <c r="B23" s="99" t="s">
        <v>30</v>
      </c>
      <c r="C23" s="192">
        <f t="shared" si="2"/>
        <v>122</v>
      </c>
      <c r="D23" s="177">
        <f t="shared" si="12"/>
        <v>69</v>
      </c>
      <c r="E23" s="177">
        <f t="shared" si="12"/>
        <v>53</v>
      </c>
      <c r="F23" s="193">
        <f t="shared" si="3"/>
        <v>0</v>
      </c>
      <c r="G23" s="178">
        <v>0</v>
      </c>
      <c r="H23" s="178">
        <v>0</v>
      </c>
      <c r="I23" s="193">
        <f t="shared" si="4"/>
        <v>63</v>
      </c>
      <c r="J23" s="178">
        <f t="shared" si="13"/>
        <v>36</v>
      </c>
      <c r="K23" s="178">
        <f t="shared" si="13"/>
        <v>27</v>
      </c>
      <c r="L23" s="193">
        <f t="shared" si="5"/>
        <v>0</v>
      </c>
      <c r="M23" s="178">
        <v>0</v>
      </c>
      <c r="N23" s="178">
        <v>0</v>
      </c>
      <c r="O23" s="193">
        <f t="shared" si="6"/>
        <v>63</v>
      </c>
      <c r="P23" s="178">
        <v>36</v>
      </c>
      <c r="Q23" s="178">
        <v>27</v>
      </c>
      <c r="R23" s="193">
        <f t="shared" si="7"/>
        <v>59</v>
      </c>
      <c r="S23" s="178">
        <f t="shared" si="14"/>
        <v>33</v>
      </c>
      <c r="T23" s="178">
        <f t="shared" si="14"/>
        <v>26</v>
      </c>
      <c r="U23" s="193">
        <f t="shared" si="8"/>
        <v>0</v>
      </c>
      <c r="V23" s="178">
        <v>0</v>
      </c>
      <c r="W23" s="178">
        <v>0</v>
      </c>
      <c r="X23" s="193">
        <f t="shared" si="9"/>
        <v>57</v>
      </c>
      <c r="Y23" s="178">
        <v>31</v>
      </c>
      <c r="Z23" s="178">
        <v>26</v>
      </c>
      <c r="AA23" s="193">
        <f t="shared" si="10"/>
        <v>2</v>
      </c>
      <c r="AB23" s="178">
        <v>2</v>
      </c>
      <c r="AC23" s="178">
        <v>0</v>
      </c>
      <c r="AD23" s="193">
        <f t="shared" si="11"/>
        <v>64</v>
      </c>
      <c r="AE23" s="178">
        <v>28</v>
      </c>
      <c r="AF23" s="178">
        <v>36</v>
      </c>
      <c r="AG23" s="178">
        <v>280</v>
      </c>
      <c r="AH23" s="85" t="s">
        <v>30</v>
      </c>
      <c r="AI23" s="13"/>
    </row>
    <row r="24" spans="1:35" s="112" customFormat="1" ht="16.5" customHeight="1">
      <c r="A24" s="97"/>
      <c r="B24" s="99" t="s">
        <v>31</v>
      </c>
      <c r="C24" s="192">
        <f t="shared" si="2"/>
        <v>34</v>
      </c>
      <c r="D24" s="177">
        <f t="shared" si="12"/>
        <v>16</v>
      </c>
      <c r="E24" s="177">
        <f t="shared" si="12"/>
        <v>18</v>
      </c>
      <c r="F24" s="193">
        <f t="shared" si="3"/>
        <v>0</v>
      </c>
      <c r="G24" s="178">
        <v>0</v>
      </c>
      <c r="H24" s="178">
        <v>0</v>
      </c>
      <c r="I24" s="193">
        <f t="shared" si="4"/>
        <v>18</v>
      </c>
      <c r="J24" s="178">
        <f t="shared" si="13"/>
        <v>7</v>
      </c>
      <c r="K24" s="178">
        <f t="shared" si="13"/>
        <v>11</v>
      </c>
      <c r="L24" s="193">
        <f t="shared" si="5"/>
        <v>0</v>
      </c>
      <c r="M24" s="178">
        <v>0</v>
      </c>
      <c r="N24" s="178">
        <v>0</v>
      </c>
      <c r="O24" s="193">
        <f t="shared" si="6"/>
        <v>18</v>
      </c>
      <c r="P24" s="178">
        <v>7</v>
      </c>
      <c r="Q24" s="178">
        <v>11</v>
      </c>
      <c r="R24" s="193">
        <f t="shared" si="7"/>
        <v>16</v>
      </c>
      <c r="S24" s="178">
        <f t="shared" si="14"/>
        <v>9</v>
      </c>
      <c r="T24" s="178">
        <f t="shared" si="14"/>
        <v>7</v>
      </c>
      <c r="U24" s="193">
        <f t="shared" si="8"/>
        <v>0</v>
      </c>
      <c r="V24" s="178">
        <v>0</v>
      </c>
      <c r="W24" s="178">
        <v>0</v>
      </c>
      <c r="X24" s="193">
        <f t="shared" si="9"/>
        <v>16</v>
      </c>
      <c r="Y24" s="178">
        <v>9</v>
      </c>
      <c r="Z24" s="178">
        <v>7</v>
      </c>
      <c r="AA24" s="193">
        <f t="shared" si="10"/>
        <v>0</v>
      </c>
      <c r="AB24" s="178">
        <v>0</v>
      </c>
      <c r="AC24" s="178">
        <v>0</v>
      </c>
      <c r="AD24" s="193">
        <f t="shared" si="11"/>
        <v>17</v>
      </c>
      <c r="AE24" s="178">
        <v>6</v>
      </c>
      <c r="AF24" s="178">
        <v>11</v>
      </c>
      <c r="AG24" s="178">
        <v>100</v>
      </c>
      <c r="AH24" s="85" t="s">
        <v>31</v>
      </c>
      <c r="AI24" s="13"/>
    </row>
    <row r="25" spans="1:35" s="112" customFormat="1" ht="16.5" customHeight="1">
      <c r="A25" s="97"/>
      <c r="B25" s="99" t="s">
        <v>32</v>
      </c>
      <c r="C25" s="192">
        <f t="shared" si="2"/>
        <v>0</v>
      </c>
      <c r="D25" s="177">
        <f t="shared" si="12"/>
        <v>0</v>
      </c>
      <c r="E25" s="177">
        <f t="shared" si="12"/>
        <v>0</v>
      </c>
      <c r="F25" s="193">
        <f t="shared" si="3"/>
        <v>0</v>
      </c>
      <c r="G25" s="178">
        <v>0</v>
      </c>
      <c r="H25" s="178">
        <v>0</v>
      </c>
      <c r="I25" s="193">
        <f t="shared" si="4"/>
        <v>0</v>
      </c>
      <c r="J25" s="178">
        <f t="shared" si="13"/>
        <v>0</v>
      </c>
      <c r="K25" s="178">
        <f t="shared" si="13"/>
        <v>0</v>
      </c>
      <c r="L25" s="193">
        <f t="shared" si="5"/>
        <v>0</v>
      </c>
      <c r="M25" s="178">
        <v>0</v>
      </c>
      <c r="N25" s="178">
        <v>0</v>
      </c>
      <c r="O25" s="193">
        <f t="shared" si="6"/>
        <v>0</v>
      </c>
      <c r="P25" s="178">
        <v>0</v>
      </c>
      <c r="Q25" s="178">
        <v>0</v>
      </c>
      <c r="R25" s="193">
        <f t="shared" si="7"/>
        <v>0</v>
      </c>
      <c r="S25" s="178">
        <f t="shared" si="14"/>
        <v>0</v>
      </c>
      <c r="T25" s="178">
        <f t="shared" si="14"/>
        <v>0</v>
      </c>
      <c r="U25" s="193">
        <f t="shared" si="8"/>
        <v>0</v>
      </c>
      <c r="V25" s="178">
        <v>0</v>
      </c>
      <c r="W25" s="178">
        <v>0</v>
      </c>
      <c r="X25" s="193">
        <f t="shared" si="9"/>
        <v>0</v>
      </c>
      <c r="Y25" s="178">
        <v>0</v>
      </c>
      <c r="Z25" s="178">
        <v>0</v>
      </c>
      <c r="AA25" s="193">
        <f t="shared" si="10"/>
        <v>0</v>
      </c>
      <c r="AB25" s="178">
        <v>0</v>
      </c>
      <c r="AC25" s="178">
        <v>0</v>
      </c>
      <c r="AD25" s="193">
        <f t="shared" si="11"/>
        <v>0</v>
      </c>
      <c r="AE25" s="178">
        <v>0</v>
      </c>
      <c r="AF25" s="178">
        <v>0</v>
      </c>
      <c r="AG25" s="178">
        <v>0</v>
      </c>
      <c r="AH25" s="85" t="s">
        <v>32</v>
      </c>
      <c r="AI25" s="13"/>
    </row>
    <row r="26" spans="1:35" s="112" customFormat="1" ht="16.5" customHeight="1">
      <c r="A26" s="97"/>
      <c r="B26" s="99" t="s">
        <v>33</v>
      </c>
      <c r="C26" s="192">
        <f t="shared" si="2"/>
        <v>0</v>
      </c>
      <c r="D26" s="177">
        <f t="shared" si="12"/>
        <v>0</v>
      </c>
      <c r="E26" s="177">
        <f t="shared" si="12"/>
        <v>0</v>
      </c>
      <c r="F26" s="193">
        <f t="shared" si="3"/>
        <v>0</v>
      </c>
      <c r="G26" s="178">
        <v>0</v>
      </c>
      <c r="H26" s="178">
        <v>0</v>
      </c>
      <c r="I26" s="193">
        <f t="shared" si="4"/>
        <v>0</v>
      </c>
      <c r="J26" s="178">
        <f t="shared" si="13"/>
        <v>0</v>
      </c>
      <c r="K26" s="178">
        <f t="shared" si="13"/>
        <v>0</v>
      </c>
      <c r="L26" s="193">
        <f t="shared" si="5"/>
        <v>0</v>
      </c>
      <c r="M26" s="178">
        <v>0</v>
      </c>
      <c r="N26" s="178">
        <v>0</v>
      </c>
      <c r="O26" s="193">
        <f t="shared" si="6"/>
        <v>0</v>
      </c>
      <c r="P26" s="178">
        <v>0</v>
      </c>
      <c r="Q26" s="178">
        <v>0</v>
      </c>
      <c r="R26" s="193">
        <f t="shared" si="7"/>
        <v>0</v>
      </c>
      <c r="S26" s="178">
        <f t="shared" si="14"/>
        <v>0</v>
      </c>
      <c r="T26" s="178">
        <f t="shared" si="14"/>
        <v>0</v>
      </c>
      <c r="U26" s="193">
        <f t="shared" si="8"/>
        <v>0</v>
      </c>
      <c r="V26" s="178">
        <v>0</v>
      </c>
      <c r="W26" s="178">
        <v>0</v>
      </c>
      <c r="X26" s="193">
        <f t="shared" si="9"/>
        <v>0</v>
      </c>
      <c r="Y26" s="178">
        <v>0</v>
      </c>
      <c r="Z26" s="178">
        <v>0</v>
      </c>
      <c r="AA26" s="193">
        <f t="shared" si="10"/>
        <v>0</v>
      </c>
      <c r="AB26" s="178">
        <v>0</v>
      </c>
      <c r="AC26" s="178">
        <v>0</v>
      </c>
      <c r="AD26" s="193">
        <f t="shared" si="11"/>
        <v>0</v>
      </c>
      <c r="AE26" s="178">
        <v>0</v>
      </c>
      <c r="AF26" s="178">
        <v>0</v>
      </c>
      <c r="AG26" s="178">
        <v>0</v>
      </c>
      <c r="AH26" s="85" t="s">
        <v>33</v>
      </c>
      <c r="AI26" s="13"/>
    </row>
    <row r="27" spans="1:35" s="112" customFormat="1" ht="16.5" customHeight="1">
      <c r="A27" s="97"/>
      <c r="B27" s="84" t="s">
        <v>34</v>
      </c>
      <c r="C27" s="192">
        <f t="shared" si="2"/>
        <v>903</v>
      </c>
      <c r="D27" s="177">
        <f t="shared" si="12"/>
        <v>484</v>
      </c>
      <c r="E27" s="177">
        <f t="shared" si="12"/>
        <v>419</v>
      </c>
      <c r="F27" s="193">
        <f t="shared" si="3"/>
        <v>69</v>
      </c>
      <c r="G27" s="178">
        <v>42</v>
      </c>
      <c r="H27" s="178">
        <v>27</v>
      </c>
      <c r="I27" s="193">
        <f t="shared" si="4"/>
        <v>389</v>
      </c>
      <c r="J27" s="178">
        <f t="shared" si="13"/>
        <v>205</v>
      </c>
      <c r="K27" s="178">
        <f t="shared" si="13"/>
        <v>184</v>
      </c>
      <c r="L27" s="193">
        <f t="shared" si="5"/>
        <v>58</v>
      </c>
      <c r="M27" s="178">
        <v>27</v>
      </c>
      <c r="N27" s="178">
        <v>31</v>
      </c>
      <c r="O27" s="193">
        <f t="shared" si="6"/>
        <v>331</v>
      </c>
      <c r="P27" s="178">
        <v>178</v>
      </c>
      <c r="Q27" s="178">
        <v>153</v>
      </c>
      <c r="R27" s="193">
        <f t="shared" si="7"/>
        <v>445</v>
      </c>
      <c r="S27" s="178">
        <f t="shared" si="14"/>
        <v>237</v>
      </c>
      <c r="T27" s="178">
        <f t="shared" si="14"/>
        <v>208</v>
      </c>
      <c r="U27" s="193">
        <f t="shared" si="8"/>
        <v>57</v>
      </c>
      <c r="V27" s="178">
        <v>33</v>
      </c>
      <c r="W27" s="178">
        <v>24</v>
      </c>
      <c r="X27" s="193">
        <f t="shared" si="9"/>
        <v>344</v>
      </c>
      <c r="Y27" s="178">
        <v>182</v>
      </c>
      <c r="Z27" s="178">
        <v>162</v>
      </c>
      <c r="AA27" s="193">
        <f t="shared" si="10"/>
        <v>44</v>
      </c>
      <c r="AB27" s="178">
        <v>22</v>
      </c>
      <c r="AC27" s="178">
        <v>22</v>
      </c>
      <c r="AD27" s="193">
        <f t="shared" si="11"/>
        <v>613</v>
      </c>
      <c r="AE27" s="178">
        <v>309</v>
      </c>
      <c r="AF27" s="178">
        <v>304</v>
      </c>
      <c r="AG27" s="178">
        <v>1805</v>
      </c>
      <c r="AH27" s="85" t="s">
        <v>35</v>
      </c>
      <c r="AI27" s="13"/>
    </row>
    <row r="28" spans="1:35" s="112" customFormat="1" ht="16.5" customHeight="1">
      <c r="A28" s="97"/>
      <c r="B28" s="84" t="s">
        <v>36</v>
      </c>
      <c r="C28" s="192">
        <f t="shared" si="2"/>
        <v>911</v>
      </c>
      <c r="D28" s="177">
        <f t="shared" si="12"/>
        <v>469</v>
      </c>
      <c r="E28" s="177">
        <f t="shared" si="12"/>
        <v>442</v>
      </c>
      <c r="F28" s="193">
        <f t="shared" si="3"/>
        <v>77</v>
      </c>
      <c r="G28" s="178">
        <v>42</v>
      </c>
      <c r="H28" s="178">
        <v>35</v>
      </c>
      <c r="I28" s="193">
        <f t="shared" si="4"/>
        <v>311</v>
      </c>
      <c r="J28" s="178">
        <f t="shared" si="13"/>
        <v>150</v>
      </c>
      <c r="K28" s="178">
        <f t="shared" si="13"/>
        <v>161</v>
      </c>
      <c r="L28" s="193">
        <f t="shared" si="5"/>
        <v>91</v>
      </c>
      <c r="M28" s="178">
        <v>38</v>
      </c>
      <c r="N28" s="178">
        <v>53</v>
      </c>
      <c r="O28" s="193">
        <f t="shared" si="6"/>
        <v>220</v>
      </c>
      <c r="P28" s="178">
        <v>112</v>
      </c>
      <c r="Q28" s="178">
        <v>108</v>
      </c>
      <c r="R28" s="193">
        <f t="shared" si="7"/>
        <v>523</v>
      </c>
      <c r="S28" s="178">
        <f t="shared" si="14"/>
        <v>277</v>
      </c>
      <c r="T28" s="178">
        <f t="shared" si="14"/>
        <v>246</v>
      </c>
      <c r="U28" s="193">
        <f t="shared" si="8"/>
        <v>57</v>
      </c>
      <c r="V28" s="178">
        <v>27</v>
      </c>
      <c r="W28" s="178">
        <v>30</v>
      </c>
      <c r="X28" s="193">
        <f t="shared" si="9"/>
        <v>255</v>
      </c>
      <c r="Y28" s="178">
        <v>138</v>
      </c>
      <c r="Z28" s="178">
        <v>117</v>
      </c>
      <c r="AA28" s="193">
        <f t="shared" si="10"/>
        <v>211</v>
      </c>
      <c r="AB28" s="178">
        <v>112</v>
      </c>
      <c r="AC28" s="178">
        <v>99</v>
      </c>
      <c r="AD28" s="193">
        <f t="shared" si="11"/>
        <v>541</v>
      </c>
      <c r="AE28" s="178">
        <v>276</v>
      </c>
      <c r="AF28" s="178">
        <v>265</v>
      </c>
      <c r="AG28" s="178">
        <v>1740</v>
      </c>
      <c r="AH28" s="85" t="s">
        <v>37</v>
      </c>
      <c r="AI28" s="13"/>
    </row>
    <row r="29" spans="1:35" s="112" customFormat="1" ht="16.5" customHeight="1">
      <c r="A29" s="97"/>
      <c r="B29" s="84" t="s">
        <v>38</v>
      </c>
      <c r="C29" s="192">
        <f t="shared" si="2"/>
        <v>131</v>
      </c>
      <c r="D29" s="177">
        <f t="shared" si="12"/>
        <v>62</v>
      </c>
      <c r="E29" s="177">
        <f t="shared" si="12"/>
        <v>69</v>
      </c>
      <c r="F29" s="193">
        <f t="shared" si="3"/>
        <v>0</v>
      </c>
      <c r="G29" s="178">
        <v>0</v>
      </c>
      <c r="H29" s="178">
        <v>0</v>
      </c>
      <c r="I29" s="193">
        <f t="shared" si="4"/>
        <v>69</v>
      </c>
      <c r="J29" s="178">
        <f t="shared" si="13"/>
        <v>32</v>
      </c>
      <c r="K29" s="178">
        <f t="shared" si="13"/>
        <v>37</v>
      </c>
      <c r="L29" s="193">
        <f t="shared" si="5"/>
        <v>0</v>
      </c>
      <c r="M29" s="178">
        <v>0</v>
      </c>
      <c r="N29" s="178">
        <v>0</v>
      </c>
      <c r="O29" s="193">
        <f t="shared" si="6"/>
        <v>69</v>
      </c>
      <c r="P29" s="178">
        <v>32</v>
      </c>
      <c r="Q29" s="178">
        <v>37</v>
      </c>
      <c r="R29" s="193">
        <f t="shared" si="7"/>
        <v>62</v>
      </c>
      <c r="S29" s="178">
        <f t="shared" si="14"/>
        <v>30</v>
      </c>
      <c r="T29" s="178">
        <f t="shared" si="14"/>
        <v>32</v>
      </c>
      <c r="U29" s="193">
        <f t="shared" si="8"/>
        <v>0</v>
      </c>
      <c r="V29" s="178">
        <v>0</v>
      </c>
      <c r="W29" s="178">
        <v>0</v>
      </c>
      <c r="X29" s="193">
        <f t="shared" si="9"/>
        <v>54</v>
      </c>
      <c r="Y29" s="178">
        <v>26</v>
      </c>
      <c r="Z29" s="178">
        <v>28</v>
      </c>
      <c r="AA29" s="193">
        <f t="shared" si="10"/>
        <v>8</v>
      </c>
      <c r="AB29" s="178">
        <v>4</v>
      </c>
      <c r="AC29" s="178">
        <v>4</v>
      </c>
      <c r="AD29" s="193">
        <f t="shared" si="11"/>
        <v>78</v>
      </c>
      <c r="AE29" s="178">
        <v>37</v>
      </c>
      <c r="AF29" s="178">
        <v>41</v>
      </c>
      <c r="AG29" s="178">
        <v>210</v>
      </c>
      <c r="AH29" s="85" t="s">
        <v>39</v>
      </c>
      <c r="AI29" s="13"/>
    </row>
    <row r="30" spans="1:35" s="112" customFormat="1" ht="16.5" customHeight="1">
      <c r="A30" s="97"/>
      <c r="B30" s="84" t="s">
        <v>136</v>
      </c>
      <c r="C30" s="192">
        <f>SUM(D30:E30)</f>
        <v>917</v>
      </c>
      <c r="D30" s="177">
        <f>G30+J30+S30</f>
        <v>488</v>
      </c>
      <c r="E30" s="177">
        <f>H30+K30+T30</f>
        <v>429</v>
      </c>
      <c r="F30" s="193">
        <f t="shared" si="3"/>
        <v>78</v>
      </c>
      <c r="G30" s="178">
        <v>45</v>
      </c>
      <c r="H30" s="178">
        <v>33</v>
      </c>
      <c r="I30" s="193">
        <f>SUM(J30:K30)</f>
        <v>402</v>
      </c>
      <c r="J30" s="178">
        <f>M30+P30</f>
        <v>210</v>
      </c>
      <c r="K30" s="178">
        <f>N30+Q30</f>
        <v>192</v>
      </c>
      <c r="L30" s="193">
        <f>SUM(M30:N30)</f>
        <v>77</v>
      </c>
      <c r="M30" s="178">
        <v>45</v>
      </c>
      <c r="N30" s="178">
        <v>32</v>
      </c>
      <c r="O30" s="193">
        <f t="shared" si="6"/>
        <v>325</v>
      </c>
      <c r="P30" s="178">
        <v>165</v>
      </c>
      <c r="Q30" s="178">
        <v>160</v>
      </c>
      <c r="R30" s="193">
        <f>SUM(S30:T30)</f>
        <v>437</v>
      </c>
      <c r="S30" s="178">
        <f>V30+Y30+AB30</f>
        <v>233</v>
      </c>
      <c r="T30" s="178">
        <f>W30+Z30+AC30</f>
        <v>204</v>
      </c>
      <c r="U30" s="193">
        <f>SUM(V30:W30)</f>
        <v>25</v>
      </c>
      <c r="V30" s="178">
        <v>14</v>
      </c>
      <c r="W30" s="178">
        <v>11</v>
      </c>
      <c r="X30" s="193">
        <f t="shared" si="9"/>
        <v>387</v>
      </c>
      <c r="Y30" s="178">
        <v>206</v>
      </c>
      <c r="Z30" s="178">
        <v>181</v>
      </c>
      <c r="AA30" s="193">
        <f t="shared" si="10"/>
        <v>25</v>
      </c>
      <c r="AB30" s="178">
        <v>13</v>
      </c>
      <c r="AC30" s="178">
        <v>12</v>
      </c>
      <c r="AD30" s="193">
        <f t="shared" si="11"/>
        <v>455</v>
      </c>
      <c r="AE30" s="178">
        <v>230</v>
      </c>
      <c r="AF30" s="178">
        <v>225</v>
      </c>
      <c r="AG30" s="178">
        <v>1987</v>
      </c>
      <c r="AH30" s="85" t="s">
        <v>136</v>
      </c>
      <c r="AI30" s="13"/>
    </row>
    <row r="31" spans="1:37" s="186" customFormat="1" ht="16.5" customHeight="1">
      <c r="A31" s="86" t="s">
        <v>143</v>
      </c>
      <c r="B31" s="196"/>
      <c r="C31" s="183">
        <f t="shared" si="2"/>
        <v>166</v>
      </c>
      <c r="D31" s="184">
        <f>SUM(D32:D33)</f>
        <v>75</v>
      </c>
      <c r="E31" s="184">
        <f>SUM(E32:E33)</f>
        <v>91</v>
      </c>
      <c r="F31" s="184">
        <f t="shared" si="3"/>
        <v>0</v>
      </c>
      <c r="G31" s="184">
        <f>SUM(G32:G33)</f>
        <v>0</v>
      </c>
      <c r="H31" s="184">
        <f>SUM(H32:H33)</f>
        <v>0</v>
      </c>
      <c r="I31" s="184">
        <f t="shared" si="4"/>
        <v>75</v>
      </c>
      <c r="J31" s="184">
        <f>SUM(J32:J33)</f>
        <v>31</v>
      </c>
      <c r="K31" s="184">
        <f>SUM(K32:K33)</f>
        <v>44</v>
      </c>
      <c r="L31" s="184">
        <f t="shared" si="5"/>
        <v>0</v>
      </c>
      <c r="M31" s="184">
        <f>SUM(M32:M33)</f>
        <v>0</v>
      </c>
      <c r="N31" s="184">
        <f>SUM(N32:N33)</f>
        <v>0</v>
      </c>
      <c r="O31" s="184">
        <f t="shared" si="6"/>
        <v>75</v>
      </c>
      <c r="P31" s="184">
        <f>SUM(P32:P33)</f>
        <v>31</v>
      </c>
      <c r="Q31" s="184">
        <f>SUM(Q32:Q33)</f>
        <v>44</v>
      </c>
      <c r="R31" s="184">
        <f t="shared" si="7"/>
        <v>91</v>
      </c>
      <c r="S31" s="184">
        <f>SUM(S32:S33)</f>
        <v>44</v>
      </c>
      <c r="T31" s="184">
        <f>SUM(T32:T33)</f>
        <v>47</v>
      </c>
      <c r="U31" s="184">
        <f t="shared" si="8"/>
        <v>0</v>
      </c>
      <c r="V31" s="184">
        <f>SUM(V32:V33)</f>
        <v>0</v>
      </c>
      <c r="W31" s="184">
        <f>SUM(W32:W33)</f>
        <v>0</v>
      </c>
      <c r="X31" s="184">
        <f t="shared" si="9"/>
        <v>86</v>
      </c>
      <c r="Y31" s="184">
        <f>SUM(Y32:Y33)</f>
        <v>42</v>
      </c>
      <c r="Z31" s="184">
        <f>SUM(Z32:Z33)</f>
        <v>44</v>
      </c>
      <c r="AA31" s="184">
        <f t="shared" si="10"/>
        <v>5</v>
      </c>
      <c r="AB31" s="184">
        <f>SUM(AB32:AB33)</f>
        <v>2</v>
      </c>
      <c r="AC31" s="184">
        <f>SUM(AC32:AC33)</f>
        <v>3</v>
      </c>
      <c r="AD31" s="184">
        <f t="shared" si="11"/>
        <v>85</v>
      </c>
      <c r="AE31" s="184">
        <f>SUM(AE32:AE33)</f>
        <v>39</v>
      </c>
      <c r="AF31" s="184">
        <f>SUM(AF32:AF33)</f>
        <v>46</v>
      </c>
      <c r="AG31" s="184">
        <f>SUM(AG32:AG33)</f>
        <v>700</v>
      </c>
      <c r="AH31" s="89" t="s">
        <v>143</v>
      </c>
      <c r="AI31" s="197"/>
      <c r="AK31" s="184"/>
    </row>
    <row r="32" spans="1:35" s="112" customFormat="1" ht="16.5" customHeight="1">
      <c r="A32" s="97"/>
      <c r="B32" s="99" t="s">
        <v>40</v>
      </c>
      <c r="C32" s="192">
        <f t="shared" si="2"/>
        <v>166</v>
      </c>
      <c r="D32" s="177">
        <f>G32+J32+S32</f>
        <v>75</v>
      </c>
      <c r="E32" s="177">
        <f>H32+K32+T32</f>
        <v>91</v>
      </c>
      <c r="F32" s="193">
        <f t="shared" si="3"/>
        <v>0</v>
      </c>
      <c r="G32" s="178">
        <v>0</v>
      </c>
      <c r="H32" s="178">
        <v>0</v>
      </c>
      <c r="I32" s="193">
        <f t="shared" si="4"/>
        <v>75</v>
      </c>
      <c r="J32" s="178">
        <f>M32+P32</f>
        <v>31</v>
      </c>
      <c r="K32" s="178">
        <f>N32+Q32</f>
        <v>44</v>
      </c>
      <c r="L32" s="193">
        <f t="shared" si="5"/>
        <v>0</v>
      </c>
      <c r="M32" s="178">
        <v>0</v>
      </c>
      <c r="N32" s="178">
        <v>0</v>
      </c>
      <c r="O32" s="193">
        <f t="shared" si="6"/>
        <v>75</v>
      </c>
      <c r="P32" s="178">
        <v>31</v>
      </c>
      <c r="Q32" s="178">
        <v>44</v>
      </c>
      <c r="R32" s="193">
        <f t="shared" si="7"/>
        <v>91</v>
      </c>
      <c r="S32" s="178">
        <f>V32+Y32+AB32</f>
        <v>44</v>
      </c>
      <c r="T32" s="178">
        <f>W32+Z32+AC32</f>
        <v>47</v>
      </c>
      <c r="U32" s="193">
        <f t="shared" si="8"/>
        <v>0</v>
      </c>
      <c r="V32" s="178">
        <v>0</v>
      </c>
      <c r="W32" s="178">
        <v>0</v>
      </c>
      <c r="X32" s="193">
        <f t="shared" si="9"/>
        <v>86</v>
      </c>
      <c r="Y32" s="178">
        <v>42</v>
      </c>
      <c r="Z32" s="178">
        <v>44</v>
      </c>
      <c r="AA32" s="193">
        <f t="shared" si="10"/>
        <v>5</v>
      </c>
      <c r="AB32" s="178">
        <v>2</v>
      </c>
      <c r="AC32" s="178">
        <v>3</v>
      </c>
      <c r="AD32" s="193">
        <f t="shared" si="11"/>
        <v>85</v>
      </c>
      <c r="AE32" s="178">
        <v>39</v>
      </c>
      <c r="AF32" s="178">
        <v>46</v>
      </c>
      <c r="AG32" s="178">
        <v>700</v>
      </c>
      <c r="AH32" s="85" t="s">
        <v>40</v>
      </c>
      <c r="AI32" s="13"/>
    </row>
    <row r="33" spans="1:35" s="112" customFormat="1" ht="16.5" customHeight="1">
      <c r="A33" s="97"/>
      <c r="B33" s="99" t="s">
        <v>41</v>
      </c>
      <c r="C33" s="192">
        <f t="shared" si="2"/>
        <v>0</v>
      </c>
      <c r="D33" s="177">
        <f>G33+J33+S33</f>
        <v>0</v>
      </c>
      <c r="E33" s="177">
        <f>H33+K33+T33</f>
        <v>0</v>
      </c>
      <c r="F33" s="193">
        <f t="shared" si="3"/>
        <v>0</v>
      </c>
      <c r="G33" s="178">
        <v>0</v>
      </c>
      <c r="H33" s="178">
        <v>0</v>
      </c>
      <c r="I33" s="193">
        <f t="shared" si="4"/>
        <v>0</v>
      </c>
      <c r="J33" s="178">
        <f>M33+P33</f>
        <v>0</v>
      </c>
      <c r="K33" s="178">
        <f>N33+Q33</f>
        <v>0</v>
      </c>
      <c r="L33" s="193">
        <f t="shared" si="5"/>
        <v>0</v>
      </c>
      <c r="M33" s="178">
        <v>0</v>
      </c>
      <c r="N33" s="178">
        <v>0</v>
      </c>
      <c r="O33" s="193">
        <f t="shared" si="6"/>
        <v>0</v>
      </c>
      <c r="P33" s="178">
        <v>0</v>
      </c>
      <c r="Q33" s="178">
        <v>0</v>
      </c>
      <c r="R33" s="193">
        <f t="shared" si="7"/>
        <v>0</v>
      </c>
      <c r="S33" s="178">
        <f>V33+Y33+AB33</f>
        <v>0</v>
      </c>
      <c r="T33" s="178">
        <f>W33+Z33+AC33</f>
        <v>0</v>
      </c>
      <c r="U33" s="193">
        <f t="shared" si="8"/>
        <v>0</v>
      </c>
      <c r="V33" s="178">
        <v>0</v>
      </c>
      <c r="W33" s="178">
        <v>0</v>
      </c>
      <c r="X33" s="193">
        <f t="shared" si="9"/>
        <v>0</v>
      </c>
      <c r="Y33" s="178">
        <v>0</v>
      </c>
      <c r="Z33" s="178">
        <v>0</v>
      </c>
      <c r="AA33" s="193">
        <f t="shared" si="10"/>
        <v>0</v>
      </c>
      <c r="AB33" s="178">
        <v>0</v>
      </c>
      <c r="AC33" s="178">
        <v>0</v>
      </c>
      <c r="AD33" s="193">
        <f t="shared" si="11"/>
        <v>0</v>
      </c>
      <c r="AE33" s="178">
        <v>0</v>
      </c>
      <c r="AF33" s="178">
        <v>0</v>
      </c>
      <c r="AG33" s="178">
        <v>0</v>
      </c>
      <c r="AH33" s="85" t="s">
        <v>41</v>
      </c>
      <c r="AI33" s="13"/>
    </row>
    <row r="34" spans="1:37" s="186" customFormat="1" ht="16.5" customHeight="1">
      <c r="A34" s="91" t="s">
        <v>144</v>
      </c>
      <c r="B34" s="199"/>
      <c r="C34" s="183">
        <f t="shared" si="2"/>
        <v>277</v>
      </c>
      <c r="D34" s="184">
        <f>SUM(D35:D38)</f>
        <v>138</v>
      </c>
      <c r="E34" s="184">
        <f>SUM(E35:E38)</f>
        <v>139</v>
      </c>
      <c r="F34" s="184">
        <f t="shared" si="3"/>
        <v>29</v>
      </c>
      <c r="G34" s="184">
        <f>SUM(G35:G38)</f>
        <v>10</v>
      </c>
      <c r="H34" s="184">
        <f>SUM(H35:H38)</f>
        <v>19</v>
      </c>
      <c r="I34" s="184">
        <f t="shared" si="4"/>
        <v>116</v>
      </c>
      <c r="J34" s="184">
        <f>SUM(J35:J38)</f>
        <v>62</v>
      </c>
      <c r="K34" s="184">
        <f>SUM(K35:K38)</f>
        <v>54</v>
      </c>
      <c r="L34" s="184">
        <f t="shared" si="5"/>
        <v>19</v>
      </c>
      <c r="M34" s="184">
        <f>SUM(M35:M38)</f>
        <v>8</v>
      </c>
      <c r="N34" s="184">
        <f>SUM(N35:N38)</f>
        <v>11</v>
      </c>
      <c r="O34" s="184">
        <f t="shared" si="6"/>
        <v>97</v>
      </c>
      <c r="P34" s="184">
        <f>SUM(P35:P38)</f>
        <v>54</v>
      </c>
      <c r="Q34" s="184">
        <f>SUM(Q35:Q38)</f>
        <v>43</v>
      </c>
      <c r="R34" s="184">
        <f t="shared" si="7"/>
        <v>132</v>
      </c>
      <c r="S34" s="184">
        <f>SUM(S35:S38)</f>
        <v>66</v>
      </c>
      <c r="T34" s="184">
        <f>SUM(T35:T38)</f>
        <v>66</v>
      </c>
      <c r="U34" s="184">
        <f t="shared" si="8"/>
        <v>22</v>
      </c>
      <c r="V34" s="184">
        <f>SUM(V35:V38)</f>
        <v>8</v>
      </c>
      <c r="W34" s="184">
        <f>SUM(W35:W38)</f>
        <v>14</v>
      </c>
      <c r="X34" s="184">
        <f t="shared" si="9"/>
        <v>106</v>
      </c>
      <c r="Y34" s="184">
        <f>SUM(Y35:Y38)</f>
        <v>54</v>
      </c>
      <c r="Z34" s="184">
        <f>SUM(Z35:Z38)</f>
        <v>52</v>
      </c>
      <c r="AA34" s="184">
        <f t="shared" si="10"/>
        <v>4</v>
      </c>
      <c r="AB34" s="184">
        <f>SUM(AB35:AB38)</f>
        <v>4</v>
      </c>
      <c r="AC34" s="184">
        <f>SUM(AC35:AC38)</f>
        <v>0</v>
      </c>
      <c r="AD34" s="184">
        <f t="shared" si="11"/>
        <v>171</v>
      </c>
      <c r="AE34" s="184">
        <f>SUM(AE35:AE38)</f>
        <v>92</v>
      </c>
      <c r="AF34" s="184">
        <f>SUM(AF35:AF38)</f>
        <v>79</v>
      </c>
      <c r="AG34" s="184">
        <f>SUM(AG35:AG38)</f>
        <v>895</v>
      </c>
      <c r="AH34" s="89" t="s">
        <v>144</v>
      </c>
      <c r="AI34" s="197"/>
      <c r="AK34" s="184"/>
    </row>
    <row r="35" spans="1:35" s="112" customFormat="1" ht="16.5" customHeight="1">
      <c r="A35" s="97"/>
      <c r="B35" s="99" t="s">
        <v>84</v>
      </c>
      <c r="C35" s="192">
        <f t="shared" si="2"/>
        <v>0</v>
      </c>
      <c r="D35" s="177">
        <f aca="true" t="shared" si="15" ref="D35:E38">G35+J35+S35</f>
        <v>0</v>
      </c>
      <c r="E35" s="177">
        <f t="shared" si="15"/>
        <v>0</v>
      </c>
      <c r="F35" s="193">
        <f t="shared" si="3"/>
        <v>0</v>
      </c>
      <c r="G35" s="178">
        <v>0</v>
      </c>
      <c r="H35" s="178">
        <v>0</v>
      </c>
      <c r="I35" s="193">
        <f t="shared" si="4"/>
        <v>0</v>
      </c>
      <c r="J35" s="178">
        <f aca="true" t="shared" si="16" ref="J35:K38">M35+P35</f>
        <v>0</v>
      </c>
      <c r="K35" s="178">
        <f t="shared" si="16"/>
        <v>0</v>
      </c>
      <c r="L35" s="193">
        <f t="shared" si="5"/>
        <v>0</v>
      </c>
      <c r="M35" s="178">
        <v>0</v>
      </c>
      <c r="N35" s="178">
        <v>0</v>
      </c>
      <c r="O35" s="193">
        <f t="shared" si="6"/>
        <v>0</v>
      </c>
      <c r="P35" s="178">
        <v>0</v>
      </c>
      <c r="Q35" s="178">
        <v>0</v>
      </c>
      <c r="R35" s="193">
        <f t="shared" si="7"/>
        <v>0</v>
      </c>
      <c r="S35" s="178">
        <f aca="true" t="shared" si="17" ref="S35:T38">V35+Y35+AB35</f>
        <v>0</v>
      </c>
      <c r="T35" s="178">
        <f t="shared" si="17"/>
        <v>0</v>
      </c>
      <c r="U35" s="193">
        <f t="shared" si="8"/>
        <v>0</v>
      </c>
      <c r="V35" s="178">
        <v>0</v>
      </c>
      <c r="W35" s="178">
        <v>0</v>
      </c>
      <c r="X35" s="193">
        <f t="shared" si="9"/>
        <v>0</v>
      </c>
      <c r="Y35" s="178">
        <v>0</v>
      </c>
      <c r="Z35" s="178">
        <v>0</v>
      </c>
      <c r="AA35" s="193">
        <f t="shared" si="10"/>
        <v>0</v>
      </c>
      <c r="AB35" s="178">
        <v>0</v>
      </c>
      <c r="AC35" s="178">
        <v>0</v>
      </c>
      <c r="AD35" s="193">
        <f t="shared" si="11"/>
        <v>0</v>
      </c>
      <c r="AE35" s="178">
        <v>0</v>
      </c>
      <c r="AF35" s="178">
        <v>0</v>
      </c>
      <c r="AG35" s="178">
        <v>0</v>
      </c>
      <c r="AH35" s="85" t="s">
        <v>43</v>
      </c>
      <c r="AI35" s="13"/>
    </row>
    <row r="36" spans="1:35" s="112" customFormat="1" ht="16.5" customHeight="1">
      <c r="A36" s="97"/>
      <c r="B36" s="99" t="s">
        <v>44</v>
      </c>
      <c r="C36" s="192">
        <f t="shared" si="2"/>
        <v>125</v>
      </c>
      <c r="D36" s="177">
        <f t="shared" si="15"/>
        <v>73</v>
      </c>
      <c r="E36" s="177">
        <f t="shared" si="15"/>
        <v>52</v>
      </c>
      <c r="F36" s="193">
        <f t="shared" si="3"/>
        <v>0</v>
      </c>
      <c r="G36" s="178">
        <v>0</v>
      </c>
      <c r="H36" s="178">
        <v>0</v>
      </c>
      <c r="I36" s="193">
        <f t="shared" si="4"/>
        <v>60</v>
      </c>
      <c r="J36" s="178">
        <f t="shared" si="16"/>
        <v>34</v>
      </c>
      <c r="K36" s="178">
        <f t="shared" si="16"/>
        <v>26</v>
      </c>
      <c r="L36" s="193">
        <f t="shared" si="5"/>
        <v>0</v>
      </c>
      <c r="M36" s="178">
        <v>0</v>
      </c>
      <c r="N36" s="178">
        <v>0</v>
      </c>
      <c r="O36" s="193">
        <f t="shared" si="6"/>
        <v>60</v>
      </c>
      <c r="P36" s="178">
        <v>34</v>
      </c>
      <c r="Q36" s="178">
        <v>26</v>
      </c>
      <c r="R36" s="193">
        <f t="shared" si="7"/>
        <v>65</v>
      </c>
      <c r="S36" s="178">
        <f t="shared" si="17"/>
        <v>39</v>
      </c>
      <c r="T36" s="178">
        <f t="shared" si="17"/>
        <v>26</v>
      </c>
      <c r="U36" s="193">
        <f t="shared" si="8"/>
        <v>0</v>
      </c>
      <c r="V36" s="178">
        <v>0</v>
      </c>
      <c r="W36" s="178">
        <v>0</v>
      </c>
      <c r="X36" s="193">
        <f t="shared" si="9"/>
        <v>63</v>
      </c>
      <c r="Y36" s="178">
        <v>37</v>
      </c>
      <c r="Z36" s="178">
        <v>26</v>
      </c>
      <c r="AA36" s="193">
        <f t="shared" si="10"/>
        <v>2</v>
      </c>
      <c r="AB36" s="178">
        <v>2</v>
      </c>
      <c r="AC36" s="178">
        <v>0</v>
      </c>
      <c r="AD36" s="193">
        <f t="shared" si="11"/>
        <v>90</v>
      </c>
      <c r="AE36" s="178">
        <v>45</v>
      </c>
      <c r="AF36" s="178">
        <v>45</v>
      </c>
      <c r="AG36" s="178">
        <v>520</v>
      </c>
      <c r="AH36" s="85" t="s">
        <v>45</v>
      </c>
      <c r="AI36" s="13"/>
    </row>
    <row r="37" spans="1:35" s="112" customFormat="1" ht="16.5" customHeight="1">
      <c r="A37" s="97"/>
      <c r="B37" s="99" t="s">
        <v>46</v>
      </c>
      <c r="C37" s="192">
        <f t="shared" si="2"/>
        <v>60</v>
      </c>
      <c r="D37" s="177">
        <f t="shared" si="15"/>
        <v>27</v>
      </c>
      <c r="E37" s="177">
        <f t="shared" si="15"/>
        <v>33</v>
      </c>
      <c r="F37" s="193">
        <f t="shared" si="3"/>
        <v>0</v>
      </c>
      <c r="G37" s="178">
        <v>0</v>
      </c>
      <c r="H37" s="178">
        <v>0</v>
      </c>
      <c r="I37" s="193">
        <f t="shared" si="4"/>
        <v>30</v>
      </c>
      <c r="J37" s="178">
        <f t="shared" si="16"/>
        <v>16</v>
      </c>
      <c r="K37" s="178">
        <f t="shared" si="16"/>
        <v>14</v>
      </c>
      <c r="L37" s="193">
        <f t="shared" si="5"/>
        <v>0</v>
      </c>
      <c r="M37" s="178">
        <v>0</v>
      </c>
      <c r="N37" s="178">
        <v>0</v>
      </c>
      <c r="O37" s="193">
        <f t="shared" si="6"/>
        <v>30</v>
      </c>
      <c r="P37" s="178">
        <v>16</v>
      </c>
      <c r="Q37" s="178">
        <v>14</v>
      </c>
      <c r="R37" s="193">
        <f t="shared" si="7"/>
        <v>30</v>
      </c>
      <c r="S37" s="178">
        <f t="shared" si="17"/>
        <v>11</v>
      </c>
      <c r="T37" s="178">
        <f t="shared" si="17"/>
        <v>19</v>
      </c>
      <c r="U37" s="193">
        <f t="shared" si="8"/>
        <v>0</v>
      </c>
      <c r="V37" s="178">
        <v>0</v>
      </c>
      <c r="W37" s="178">
        <v>0</v>
      </c>
      <c r="X37" s="193">
        <f t="shared" si="9"/>
        <v>30</v>
      </c>
      <c r="Y37" s="178">
        <v>11</v>
      </c>
      <c r="Z37" s="178">
        <v>19</v>
      </c>
      <c r="AA37" s="193">
        <f t="shared" si="10"/>
        <v>0</v>
      </c>
      <c r="AB37" s="178">
        <v>0</v>
      </c>
      <c r="AC37" s="178">
        <v>0</v>
      </c>
      <c r="AD37" s="193">
        <f t="shared" si="11"/>
        <v>29</v>
      </c>
      <c r="AE37" s="178">
        <v>19</v>
      </c>
      <c r="AF37" s="178">
        <v>10</v>
      </c>
      <c r="AG37" s="178">
        <v>60</v>
      </c>
      <c r="AH37" s="85" t="s">
        <v>47</v>
      </c>
      <c r="AI37" s="13"/>
    </row>
    <row r="38" spans="1:35" s="112" customFormat="1" ht="16.5" customHeight="1">
      <c r="A38" s="97"/>
      <c r="B38" s="99" t="s">
        <v>48</v>
      </c>
      <c r="C38" s="192">
        <f t="shared" si="2"/>
        <v>92</v>
      </c>
      <c r="D38" s="177">
        <f t="shared" si="15"/>
        <v>38</v>
      </c>
      <c r="E38" s="177">
        <f t="shared" si="15"/>
        <v>54</v>
      </c>
      <c r="F38" s="193">
        <f t="shared" si="3"/>
        <v>29</v>
      </c>
      <c r="G38" s="178">
        <v>10</v>
      </c>
      <c r="H38" s="178">
        <v>19</v>
      </c>
      <c r="I38" s="193">
        <f t="shared" si="4"/>
        <v>26</v>
      </c>
      <c r="J38" s="178">
        <f t="shared" si="16"/>
        <v>12</v>
      </c>
      <c r="K38" s="178">
        <f t="shared" si="16"/>
        <v>14</v>
      </c>
      <c r="L38" s="193">
        <f t="shared" si="5"/>
        <v>19</v>
      </c>
      <c r="M38" s="178">
        <v>8</v>
      </c>
      <c r="N38" s="178">
        <v>11</v>
      </c>
      <c r="O38" s="193">
        <f t="shared" si="6"/>
        <v>7</v>
      </c>
      <c r="P38" s="178">
        <v>4</v>
      </c>
      <c r="Q38" s="178">
        <v>3</v>
      </c>
      <c r="R38" s="193">
        <f t="shared" si="7"/>
        <v>37</v>
      </c>
      <c r="S38" s="178">
        <f t="shared" si="17"/>
        <v>16</v>
      </c>
      <c r="T38" s="178">
        <f t="shared" si="17"/>
        <v>21</v>
      </c>
      <c r="U38" s="193">
        <f t="shared" si="8"/>
        <v>22</v>
      </c>
      <c r="V38" s="178">
        <v>8</v>
      </c>
      <c r="W38" s="178">
        <v>14</v>
      </c>
      <c r="X38" s="193">
        <f t="shared" si="9"/>
        <v>13</v>
      </c>
      <c r="Y38" s="178">
        <v>6</v>
      </c>
      <c r="Z38" s="178">
        <v>7</v>
      </c>
      <c r="AA38" s="193">
        <f t="shared" si="10"/>
        <v>2</v>
      </c>
      <c r="AB38" s="178">
        <v>2</v>
      </c>
      <c r="AC38" s="178">
        <v>0</v>
      </c>
      <c r="AD38" s="193">
        <f t="shared" si="11"/>
        <v>52</v>
      </c>
      <c r="AE38" s="178">
        <v>28</v>
      </c>
      <c r="AF38" s="178">
        <v>24</v>
      </c>
      <c r="AG38" s="178">
        <v>315</v>
      </c>
      <c r="AH38" s="85" t="s">
        <v>49</v>
      </c>
      <c r="AI38" s="13"/>
    </row>
    <row r="39" spans="1:37" s="186" customFormat="1" ht="16.5" customHeight="1">
      <c r="A39" s="91" t="s">
        <v>148</v>
      </c>
      <c r="B39" s="199"/>
      <c r="C39" s="183">
        <f t="shared" si="2"/>
        <v>0</v>
      </c>
      <c r="D39" s="184">
        <f>D40</f>
        <v>0</v>
      </c>
      <c r="E39" s="184">
        <f>E40</f>
        <v>0</v>
      </c>
      <c r="F39" s="184">
        <f t="shared" si="3"/>
        <v>0</v>
      </c>
      <c r="G39" s="184">
        <f>G40</f>
        <v>0</v>
      </c>
      <c r="H39" s="184">
        <f>H40</f>
        <v>0</v>
      </c>
      <c r="I39" s="184">
        <f t="shared" si="4"/>
        <v>0</v>
      </c>
      <c r="J39" s="184">
        <f>J40</f>
        <v>0</v>
      </c>
      <c r="K39" s="184">
        <f>K40</f>
        <v>0</v>
      </c>
      <c r="L39" s="184">
        <f t="shared" si="5"/>
        <v>0</v>
      </c>
      <c r="M39" s="184">
        <f>M40</f>
        <v>0</v>
      </c>
      <c r="N39" s="184">
        <f>N40</f>
        <v>0</v>
      </c>
      <c r="O39" s="184">
        <f t="shared" si="6"/>
        <v>0</v>
      </c>
      <c r="P39" s="184">
        <f>P40</f>
        <v>0</v>
      </c>
      <c r="Q39" s="184">
        <f>Q40</f>
        <v>0</v>
      </c>
      <c r="R39" s="184">
        <f t="shared" si="7"/>
        <v>0</v>
      </c>
      <c r="S39" s="184">
        <f>S40</f>
        <v>0</v>
      </c>
      <c r="T39" s="184">
        <f>T40</f>
        <v>0</v>
      </c>
      <c r="U39" s="184">
        <f t="shared" si="8"/>
        <v>0</v>
      </c>
      <c r="V39" s="184">
        <f>V40</f>
        <v>0</v>
      </c>
      <c r="W39" s="184">
        <f>W40</f>
        <v>0</v>
      </c>
      <c r="X39" s="184">
        <f t="shared" si="9"/>
        <v>0</v>
      </c>
      <c r="Y39" s="184">
        <f>Y40</f>
        <v>0</v>
      </c>
      <c r="Z39" s="184">
        <f>Z40</f>
        <v>0</v>
      </c>
      <c r="AA39" s="184">
        <f t="shared" si="10"/>
        <v>0</v>
      </c>
      <c r="AB39" s="184">
        <f>AB40</f>
        <v>0</v>
      </c>
      <c r="AC39" s="184">
        <f>AC40</f>
        <v>0</v>
      </c>
      <c r="AD39" s="184">
        <f t="shared" si="11"/>
        <v>0</v>
      </c>
      <c r="AE39" s="184">
        <f>AE40</f>
        <v>0</v>
      </c>
      <c r="AF39" s="184">
        <f>AF40</f>
        <v>0</v>
      </c>
      <c r="AG39" s="184">
        <f>AG40</f>
        <v>0</v>
      </c>
      <c r="AH39" s="94" t="s">
        <v>50</v>
      </c>
      <c r="AI39" s="200"/>
      <c r="AK39" s="184"/>
    </row>
    <row r="40" spans="1:35" s="112" customFormat="1" ht="16.5" customHeight="1">
      <c r="A40" s="97"/>
      <c r="B40" s="99" t="s">
        <v>51</v>
      </c>
      <c r="C40" s="192">
        <f t="shared" si="2"/>
        <v>0</v>
      </c>
      <c r="D40" s="177">
        <f>G40+J40+S40</f>
        <v>0</v>
      </c>
      <c r="E40" s="177">
        <f>H40+K40+T40</f>
        <v>0</v>
      </c>
      <c r="F40" s="193">
        <f t="shared" si="3"/>
        <v>0</v>
      </c>
      <c r="G40" s="178">
        <v>0</v>
      </c>
      <c r="H40" s="178">
        <v>0</v>
      </c>
      <c r="I40" s="193">
        <f t="shared" si="4"/>
        <v>0</v>
      </c>
      <c r="J40" s="178">
        <f>M40+P40</f>
        <v>0</v>
      </c>
      <c r="K40" s="178">
        <f>N40+Q40</f>
        <v>0</v>
      </c>
      <c r="L40" s="193">
        <f t="shared" si="5"/>
        <v>0</v>
      </c>
      <c r="M40" s="178">
        <v>0</v>
      </c>
      <c r="N40" s="178">
        <v>0</v>
      </c>
      <c r="O40" s="193">
        <f t="shared" si="6"/>
        <v>0</v>
      </c>
      <c r="P40" s="178">
        <v>0</v>
      </c>
      <c r="Q40" s="178">
        <v>0</v>
      </c>
      <c r="R40" s="193">
        <f t="shared" si="7"/>
        <v>0</v>
      </c>
      <c r="S40" s="178">
        <f>V40+Y40+AB40</f>
        <v>0</v>
      </c>
      <c r="T40" s="178">
        <f>W40+Z40+AC40</f>
        <v>0</v>
      </c>
      <c r="U40" s="193">
        <f t="shared" si="8"/>
        <v>0</v>
      </c>
      <c r="V40" s="178">
        <v>0</v>
      </c>
      <c r="W40" s="178">
        <v>0</v>
      </c>
      <c r="X40" s="193">
        <f t="shared" si="9"/>
        <v>0</v>
      </c>
      <c r="Y40" s="178">
        <v>0</v>
      </c>
      <c r="Z40" s="178">
        <v>0</v>
      </c>
      <c r="AA40" s="193">
        <f t="shared" si="10"/>
        <v>0</v>
      </c>
      <c r="AB40" s="178">
        <v>0</v>
      </c>
      <c r="AC40" s="178">
        <v>0</v>
      </c>
      <c r="AD40" s="193">
        <f t="shared" si="11"/>
        <v>0</v>
      </c>
      <c r="AE40" s="178">
        <v>0</v>
      </c>
      <c r="AF40" s="178">
        <v>0</v>
      </c>
      <c r="AG40" s="178">
        <v>0</v>
      </c>
      <c r="AH40" s="85" t="s">
        <v>51</v>
      </c>
      <c r="AI40" s="13"/>
    </row>
    <row r="41" spans="1:37" s="186" customFormat="1" ht="16.5" customHeight="1">
      <c r="A41" s="91" t="s">
        <v>147</v>
      </c>
      <c r="B41" s="199"/>
      <c r="C41" s="183">
        <f t="shared" si="2"/>
        <v>0</v>
      </c>
      <c r="D41" s="184">
        <f>SUM(D42:D43)</f>
        <v>0</v>
      </c>
      <c r="E41" s="184">
        <f>SUM(E42:E43)</f>
        <v>0</v>
      </c>
      <c r="F41" s="184">
        <f t="shared" si="3"/>
        <v>0</v>
      </c>
      <c r="G41" s="184">
        <f>SUM(G42:G43)</f>
        <v>0</v>
      </c>
      <c r="H41" s="184">
        <f>SUM(H42:H43)</f>
        <v>0</v>
      </c>
      <c r="I41" s="184">
        <f t="shared" si="4"/>
        <v>0</v>
      </c>
      <c r="J41" s="184">
        <f>SUM(J42:J43)</f>
        <v>0</v>
      </c>
      <c r="K41" s="184">
        <f>SUM(K42:K43)</f>
        <v>0</v>
      </c>
      <c r="L41" s="184">
        <f t="shared" si="5"/>
        <v>0</v>
      </c>
      <c r="M41" s="184">
        <f>SUM(M42:M43)</f>
        <v>0</v>
      </c>
      <c r="N41" s="184">
        <f>SUM(N42:N43)</f>
        <v>0</v>
      </c>
      <c r="O41" s="184">
        <f t="shared" si="6"/>
        <v>0</v>
      </c>
      <c r="P41" s="184">
        <f>SUM(P42:P43)</f>
        <v>0</v>
      </c>
      <c r="Q41" s="184">
        <f>SUM(Q42:Q43)</f>
        <v>0</v>
      </c>
      <c r="R41" s="184">
        <f t="shared" si="7"/>
        <v>0</v>
      </c>
      <c r="S41" s="184">
        <f>SUM(S42:S43)</f>
        <v>0</v>
      </c>
      <c r="T41" s="184">
        <f>SUM(T42:T43)</f>
        <v>0</v>
      </c>
      <c r="U41" s="184">
        <f t="shared" si="8"/>
        <v>0</v>
      </c>
      <c r="V41" s="184">
        <f>SUM(V42:V43)</f>
        <v>0</v>
      </c>
      <c r="W41" s="184">
        <f>SUM(W42:W43)</f>
        <v>0</v>
      </c>
      <c r="X41" s="184">
        <f t="shared" si="9"/>
        <v>0</v>
      </c>
      <c r="Y41" s="184">
        <f>SUM(Y42:Y43)</f>
        <v>0</v>
      </c>
      <c r="Z41" s="184">
        <f>SUM(Z42:Z43)</f>
        <v>0</v>
      </c>
      <c r="AA41" s="184">
        <f t="shared" si="10"/>
        <v>0</v>
      </c>
      <c r="AB41" s="184">
        <f>SUM(AB42:AB43)</f>
        <v>0</v>
      </c>
      <c r="AC41" s="184">
        <f>SUM(AC42:AC43)</f>
        <v>0</v>
      </c>
      <c r="AD41" s="184">
        <f t="shared" si="11"/>
        <v>0</v>
      </c>
      <c r="AE41" s="184">
        <f>SUM(AE42:AE43)</f>
        <v>0</v>
      </c>
      <c r="AF41" s="184">
        <f>SUM(AF42:AF43)</f>
        <v>0</v>
      </c>
      <c r="AG41" s="184">
        <f>SUM(AG42:AG43)</f>
        <v>0</v>
      </c>
      <c r="AH41" s="89" t="s">
        <v>147</v>
      </c>
      <c r="AI41" s="197"/>
      <c r="AK41" s="184"/>
    </row>
    <row r="42" spans="1:35" s="112" customFormat="1" ht="16.5" customHeight="1">
      <c r="A42" s="97"/>
      <c r="B42" s="99" t="s">
        <v>52</v>
      </c>
      <c r="C42" s="192">
        <f t="shared" si="2"/>
        <v>0</v>
      </c>
      <c r="D42" s="177">
        <f>G42+J42+S42</f>
        <v>0</v>
      </c>
      <c r="E42" s="177">
        <f>H42+K42+T42</f>
        <v>0</v>
      </c>
      <c r="F42" s="193">
        <f t="shared" si="3"/>
        <v>0</v>
      </c>
      <c r="G42" s="178">
        <v>0</v>
      </c>
      <c r="H42" s="178">
        <v>0</v>
      </c>
      <c r="I42" s="193">
        <f t="shared" si="4"/>
        <v>0</v>
      </c>
      <c r="J42" s="178">
        <f>M42+P42</f>
        <v>0</v>
      </c>
      <c r="K42" s="178">
        <f>N42+Q42</f>
        <v>0</v>
      </c>
      <c r="L42" s="193">
        <f t="shared" si="5"/>
        <v>0</v>
      </c>
      <c r="M42" s="178">
        <v>0</v>
      </c>
      <c r="N42" s="178">
        <v>0</v>
      </c>
      <c r="O42" s="193">
        <f t="shared" si="6"/>
        <v>0</v>
      </c>
      <c r="P42" s="178">
        <v>0</v>
      </c>
      <c r="Q42" s="178">
        <v>0</v>
      </c>
      <c r="R42" s="193">
        <f t="shared" si="7"/>
        <v>0</v>
      </c>
      <c r="S42" s="178">
        <f>V42+Y42+AB42</f>
        <v>0</v>
      </c>
      <c r="T42" s="178">
        <f>W42+Z42+AC42</f>
        <v>0</v>
      </c>
      <c r="U42" s="193">
        <f t="shared" si="8"/>
        <v>0</v>
      </c>
      <c r="V42" s="178">
        <v>0</v>
      </c>
      <c r="W42" s="178">
        <v>0</v>
      </c>
      <c r="X42" s="193">
        <f t="shared" si="9"/>
        <v>0</v>
      </c>
      <c r="Y42" s="178">
        <v>0</v>
      </c>
      <c r="Z42" s="178">
        <v>0</v>
      </c>
      <c r="AA42" s="193">
        <f t="shared" si="10"/>
        <v>0</v>
      </c>
      <c r="AB42" s="178">
        <v>0</v>
      </c>
      <c r="AC42" s="178">
        <v>0</v>
      </c>
      <c r="AD42" s="193">
        <f t="shared" si="11"/>
        <v>0</v>
      </c>
      <c r="AE42" s="178">
        <v>0</v>
      </c>
      <c r="AF42" s="178">
        <v>0</v>
      </c>
      <c r="AG42" s="178">
        <v>0</v>
      </c>
      <c r="AH42" s="85" t="s">
        <v>52</v>
      </c>
      <c r="AI42" s="13"/>
    </row>
    <row r="43" spans="1:35" s="112" customFormat="1" ht="16.5" customHeight="1">
      <c r="A43" s="97"/>
      <c r="B43" s="99" t="s">
        <v>53</v>
      </c>
      <c r="C43" s="192">
        <f t="shared" si="2"/>
        <v>0</v>
      </c>
      <c r="D43" s="177">
        <f>G43+J43+S43</f>
        <v>0</v>
      </c>
      <c r="E43" s="177">
        <f>H43+K43+T43</f>
        <v>0</v>
      </c>
      <c r="F43" s="193">
        <f t="shared" si="3"/>
        <v>0</v>
      </c>
      <c r="G43" s="178">
        <v>0</v>
      </c>
      <c r="H43" s="178">
        <v>0</v>
      </c>
      <c r="I43" s="193">
        <f t="shared" si="4"/>
        <v>0</v>
      </c>
      <c r="J43" s="178">
        <f>M43+P43</f>
        <v>0</v>
      </c>
      <c r="K43" s="178">
        <f>N43+Q43</f>
        <v>0</v>
      </c>
      <c r="L43" s="193">
        <f t="shared" si="5"/>
        <v>0</v>
      </c>
      <c r="M43" s="178">
        <v>0</v>
      </c>
      <c r="N43" s="178">
        <v>0</v>
      </c>
      <c r="O43" s="193">
        <f t="shared" si="6"/>
        <v>0</v>
      </c>
      <c r="P43" s="178">
        <v>0</v>
      </c>
      <c r="Q43" s="178">
        <v>0</v>
      </c>
      <c r="R43" s="193">
        <f t="shared" si="7"/>
        <v>0</v>
      </c>
      <c r="S43" s="178">
        <f>V43+Y43+AB43</f>
        <v>0</v>
      </c>
      <c r="T43" s="178">
        <f>W43+Z43+AC43</f>
        <v>0</v>
      </c>
      <c r="U43" s="193">
        <f t="shared" si="8"/>
        <v>0</v>
      </c>
      <c r="V43" s="178">
        <v>0</v>
      </c>
      <c r="W43" s="178">
        <v>0</v>
      </c>
      <c r="X43" s="193">
        <f t="shared" si="9"/>
        <v>0</v>
      </c>
      <c r="Y43" s="178">
        <v>0</v>
      </c>
      <c r="Z43" s="178">
        <v>0</v>
      </c>
      <c r="AA43" s="193">
        <f t="shared" si="10"/>
        <v>0</v>
      </c>
      <c r="AB43" s="178">
        <v>0</v>
      </c>
      <c r="AC43" s="178">
        <v>0</v>
      </c>
      <c r="AD43" s="193">
        <f t="shared" si="11"/>
        <v>0</v>
      </c>
      <c r="AE43" s="178">
        <v>0</v>
      </c>
      <c r="AF43" s="178">
        <v>0</v>
      </c>
      <c r="AG43" s="178">
        <v>0</v>
      </c>
      <c r="AH43" s="85" t="s">
        <v>53</v>
      </c>
      <c r="AI43" s="13"/>
    </row>
    <row r="44" spans="1:37" s="167" customFormat="1" ht="16.5" customHeight="1">
      <c r="A44" s="91" t="s">
        <v>149</v>
      </c>
      <c r="B44" s="199"/>
      <c r="C44" s="183">
        <f t="shared" si="2"/>
        <v>109</v>
      </c>
      <c r="D44" s="165">
        <f>SUM(D45:D47)</f>
        <v>51</v>
      </c>
      <c r="E44" s="165">
        <f>SUM(E45:E47)</f>
        <v>58</v>
      </c>
      <c r="F44" s="184">
        <f t="shared" si="3"/>
        <v>0</v>
      </c>
      <c r="G44" s="165">
        <f>SUM(G45:G47)</f>
        <v>0</v>
      </c>
      <c r="H44" s="165">
        <f>SUM(H45:H47)</f>
        <v>0</v>
      </c>
      <c r="I44" s="184">
        <f t="shared" si="4"/>
        <v>46</v>
      </c>
      <c r="J44" s="165">
        <f>SUM(J45:J47)</f>
        <v>26</v>
      </c>
      <c r="K44" s="165">
        <f>SUM(K45:K47)</f>
        <v>20</v>
      </c>
      <c r="L44" s="184">
        <f t="shared" si="5"/>
        <v>0</v>
      </c>
      <c r="M44" s="165">
        <f>SUM(M45:M47)</f>
        <v>0</v>
      </c>
      <c r="N44" s="165">
        <f>SUM(N45:N47)</f>
        <v>0</v>
      </c>
      <c r="O44" s="184">
        <f t="shared" si="6"/>
        <v>46</v>
      </c>
      <c r="P44" s="165">
        <f>SUM(P45:P47)</f>
        <v>26</v>
      </c>
      <c r="Q44" s="165">
        <f>SUM(Q45:Q47)</f>
        <v>20</v>
      </c>
      <c r="R44" s="184">
        <f t="shared" si="7"/>
        <v>63</v>
      </c>
      <c r="S44" s="165">
        <f>SUM(S45:S47)</f>
        <v>25</v>
      </c>
      <c r="T44" s="165">
        <f>SUM(T45:T47)</f>
        <v>38</v>
      </c>
      <c r="U44" s="184">
        <f t="shared" si="8"/>
        <v>0</v>
      </c>
      <c r="V44" s="165">
        <f>SUM(V45:V47)</f>
        <v>0</v>
      </c>
      <c r="W44" s="165">
        <f>SUM(W45:W47)</f>
        <v>0</v>
      </c>
      <c r="X44" s="184">
        <f t="shared" si="9"/>
        <v>60</v>
      </c>
      <c r="Y44" s="165">
        <f>SUM(Y45:Y47)</f>
        <v>23</v>
      </c>
      <c r="Z44" s="165">
        <f>SUM(Z45:Z47)</f>
        <v>37</v>
      </c>
      <c r="AA44" s="184">
        <f t="shared" si="10"/>
        <v>3</v>
      </c>
      <c r="AB44" s="165">
        <f>SUM(AB45:AB47)</f>
        <v>2</v>
      </c>
      <c r="AC44" s="165">
        <f>SUM(AC45:AC47)</f>
        <v>1</v>
      </c>
      <c r="AD44" s="184">
        <f t="shared" si="11"/>
        <v>71</v>
      </c>
      <c r="AE44" s="165">
        <f>SUM(AE45:AE47)</f>
        <v>43</v>
      </c>
      <c r="AF44" s="165">
        <f>SUM(AF45:AF47)</f>
        <v>28</v>
      </c>
      <c r="AG44" s="165">
        <f>SUM(AG45:AG47)</f>
        <v>210</v>
      </c>
      <c r="AH44" s="89" t="s">
        <v>149</v>
      </c>
      <c r="AI44" s="197"/>
      <c r="AK44" s="165"/>
    </row>
    <row r="45" spans="1:35" s="112" customFormat="1" ht="16.5" customHeight="1">
      <c r="A45" s="97"/>
      <c r="B45" s="99" t="s">
        <v>54</v>
      </c>
      <c r="C45" s="192">
        <f t="shared" si="2"/>
        <v>109</v>
      </c>
      <c r="D45" s="177">
        <f aca="true" t="shared" si="18" ref="D45:E47">G45+J45+S45</f>
        <v>51</v>
      </c>
      <c r="E45" s="177">
        <f t="shared" si="18"/>
        <v>58</v>
      </c>
      <c r="F45" s="193">
        <f t="shared" si="3"/>
        <v>0</v>
      </c>
      <c r="G45" s="178">
        <v>0</v>
      </c>
      <c r="H45" s="178">
        <v>0</v>
      </c>
      <c r="I45" s="193">
        <f t="shared" si="4"/>
        <v>46</v>
      </c>
      <c r="J45" s="178">
        <f aca="true" t="shared" si="19" ref="J45:K47">M45+P45</f>
        <v>26</v>
      </c>
      <c r="K45" s="178">
        <f t="shared" si="19"/>
        <v>20</v>
      </c>
      <c r="L45" s="193">
        <f t="shared" si="5"/>
        <v>0</v>
      </c>
      <c r="M45" s="178">
        <v>0</v>
      </c>
      <c r="N45" s="178">
        <v>0</v>
      </c>
      <c r="O45" s="193">
        <f t="shared" si="6"/>
        <v>46</v>
      </c>
      <c r="P45" s="178">
        <v>26</v>
      </c>
      <c r="Q45" s="178">
        <v>20</v>
      </c>
      <c r="R45" s="193">
        <f t="shared" si="7"/>
        <v>63</v>
      </c>
      <c r="S45" s="178">
        <f aca="true" t="shared" si="20" ref="S45:T47">V45+Y45+AB45</f>
        <v>25</v>
      </c>
      <c r="T45" s="178">
        <f t="shared" si="20"/>
        <v>38</v>
      </c>
      <c r="U45" s="193">
        <f t="shared" si="8"/>
        <v>0</v>
      </c>
      <c r="V45" s="178">
        <v>0</v>
      </c>
      <c r="W45" s="178">
        <v>0</v>
      </c>
      <c r="X45" s="193">
        <f t="shared" si="9"/>
        <v>60</v>
      </c>
      <c r="Y45" s="178">
        <v>23</v>
      </c>
      <c r="Z45" s="178">
        <v>37</v>
      </c>
      <c r="AA45" s="193">
        <f t="shared" si="10"/>
        <v>3</v>
      </c>
      <c r="AB45" s="178">
        <v>2</v>
      </c>
      <c r="AC45" s="178">
        <v>1</v>
      </c>
      <c r="AD45" s="193">
        <f t="shared" si="11"/>
        <v>71</v>
      </c>
      <c r="AE45" s="178">
        <v>43</v>
      </c>
      <c r="AF45" s="178">
        <v>28</v>
      </c>
      <c r="AG45" s="178">
        <v>210</v>
      </c>
      <c r="AH45" s="85" t="s">
        <v>54</v>
      </c>
      <c r="AI45" s="13"/>
    </row>
    <row r="46" spans="1:35" s="112" customFormat="1" ht="16.5" customHeight="1">
      <c r="A46" s="97"/>
      <c r="B46" s="99" t="s">
        <v>55</v>
      </c>
      <c r="C46" s="192">
        <f t="shared" si="2"/>
        <v>0</v>
      </c>
      <c r="D46" s="177">
        <f t="shared" si="18"/>
        <v>0</v>
      </c>
      <c r="E46" s="177">
        <f t="shared" si="18"/>
        <v>0</v>
      </c>
      <c r="F46" s="193">
        <f t="shared" si="3"/>
        <v>0</v>
      </c>
      <c r="G46" s="178">
        <v>0</v>
      </c>
      <c r="H46" s="178">
        <v>0</v>
      </c>
      <c r="I46" s="193">
        <f t="shared" si="4"/>
        <v>0</v>
      </c>
      <c r="J46" s="178">
        <f t="shared" si="19"/>
        <v>0</v>
      </c>
      <c r="K46" s="178">
        <f t="shared" si="19"/>
        <v>0</v>
      </c>
      <c r="L46" s="193">
        <f t="shared" si="5"/>
        <v>0</v>
      </c>
      <c r="M46" s="178">
        <v>0</v>
      </c>
      <c r="N46" s="178">
        <v>0</v>
      </c>
      <c r="O46" s="193">
        <f t="shared" si="6"/>
        <v>0</v>
      </c>
      <c r="P46" s="178">
        <v>0</v>
      </c>
      <c r="Q46" s="178">
        <v>0</v>
      </c>
      <c r="R46" s="193">
        <f t="shared" si="7"/>
        <v>0</v>
      </c>
      <c r="S46" s="178">
        <f t="shared" si="20"/>
        <v>0</v>
      </c>
      <c r="T46" s="178">
        <f t="shared" si="20"/>
        <v>0</v>
      </c>
      <c r="U46" s="193">
        <f t="shared" si="8"/>
        <v>0</v>
      </c>
      <c r="V46" s="178">
        <v>0</v>
      </c>
      <c r="W46" s="178">
        <v>0</v>
      </c>
      <c r="X46" s="193">
        <f t="shared" si="9"/>
        <v>0</v>
      </c>
      <c r="Y46" s="178">
        <v>0</v>
      </c>
      <c r="Z46" s="178">
        <v>0</v>
      </c>
      <c r="AA46" s="193">
        <f t="shared" si="10"/>
        <v>0</v>
      </c>
      <c r="AB46" s="178">
        <v>0</v>
      </c>
      <c r="AC46" s="178">
        <v>0</v>
      </c>
      <c r="AD46" s="193">
        <f t="shared" si="11"/>
        <v>0</v>
      </c>
      <c r="AE46" s="178">
        <v>0</v>
      </c>
      <c r="AF46" s="178">
        <v>0</v>
      </c>
      <c r="AG46" s="178">
        <v>0</v>
      </c>
      <c r="AH46" s="85" t="s">
        <v>55</v>
      </c>
      <c r="AI46" s="13"/>
    </row>
    <row r="47" spans="1:35" s="112" customFormat="1" ht="16.5" customHeight="1">
      <c r="A47" s="97"/>
      <c r="B47" s="99" t="s">
        <v>56</v>
      </c>
      <c r="C47" s="192">
        <f t="shared" si="2"/>
        <v>0</v>
      </c>
      <c r="D47" s="177">
        <f t="shared" si="18"/>
        <v>0</v>
      </c>
      <c r="E47" s="177">
        <f t="shared" si="18"/>
        <v>0</v>
      </c>
      <c r="F47" s="193">
        <f t="shared" si="3"/>
        <v>0</v>
      </c>
      <c r="G47" s="178">
        <v>0</v>
      </c>
      <c r="H47" s="178">
        <v>0</v>
      </c>
      <c r="I47" s="193">
        <f t="shared" si="4"/>
        <v>0</v>
      </c>
      <c r="J47" s="178">
        <f t="shared" si="19"/>
        <v>0</v>
      </c>
      <c r="K47" s="178">
        <f t="shared" si="19"/>
        <v>0</v>
      </c>
      <c r="L47" s="193">
        <f t="shared" si="5"/>
        <v>0</v>
      </c>
      <c r="M47" s="178">
        <v>0</v>
      </c>
      <c r="N47" s="178">
        <v>0</v>
      </c>
      <c r="O47" s="193">
        <f t="shared" si="6"/>
        <v>0</v>
      </c>
      <c r="P47" s="178">
        <v>0</v>
      </c>
      <c r="Q47" s="178">
        <v>0</v>
      </c>
      <c r="R47" s="193">
        <f t="shared" si="7"/>
        <v>0</v>
      </c>
      <c r="S47" s="178">
        <f t="shared" si="20"/>
        <v>0</v>
      </c>
      <c r="T47" s="178">
        <f t="shared" si="20"/>
        <v>0</v>
      </c>
      <c r="U47" s="193">
        <f t="shared" si="8"/>
        <v>0</v>
      </c>
      <c r="V47" s="178">
        <v>0</v>
      </c>
      <c r="W47" s="178">
        <v>0</v>
      </c>
      <c r="X47" s="193">
        <f t="shared" si="9"/>
        <v>0</v>
      </c>
      <c r="Y47" s="178">
        <v>0</v>
      </c>
      <c r="Z47" s="178">
        <v>0</v>
      </c>
      <c r="AA47" s="193">
        <f t="shared" si="10"/>
        <v>0</v>
      </c>
      <c r="AB47" s="178">
        <v>0</v>
      </c>
      <c r="AC47" s="178">
        <v>0</v>
      </c>
      <c r="AD47" s="193">
        <f t="shared" si="11"/>
        <v>0</v>
      </c>
      <c r="AE47" s="178">
        <v>0</v>
      </c>
      <c r="AF47" s="178">
        <v>0</v>
      </c>
      <c r="AG47" s="178">
        <v>0</v>
      </c>
      <c r="AH47" s="85" t="s">
        <v>56</v>
      </c>
      <c r="AI47" s="13"/>
    </row>
    <row r="48" spans="1:37" s="186" customFormat="1" ht="16.5" customHeight="1">
      <c r="A48" s="91" t="s">
        <v>150</v>
      </c>
      <c r="B48" s="199"/>
      <c r="C48" s="183">
        <f t="shared" si="2"/>
        <v>374</v>
      </c>
      <c r="D48" s="184">
        <f>SUM(D49:D52)</f>
        <v>191</v>
      </c>
      <c r="E48" s="184">
        <f>SUM(E49:E52)</f>
        <v>183</v>
      </c>
      <c r="F48" s="184">
        <f t="shared" si="3"/>
        <v>0</v>
      </c>
      <c r="G48" s="184">
        <f>SUM(G49:G52)</f>
        <v>0</v>
      </c>
      <c r="H48" s="184">
        <f>SUM(H49:H52)</f>
        <v>0</v>
      </c>
      <c r="I48" s="184">
        <f t="shared" si="4"/>
        <v>189</v>
      </c>
      <c r="J48" s="184">
        <f>SUM(J49:J52)</f>
        <v>96</v>
      </c>
      <c r="K48" s="184">
        <f>SUM(K49:K52)</f>
        <v>93</v>
      </c>
      <c r="L48" s="184">
        <f t="shared" si="5"/>
        <v>0</v>
      </c>
      <c r="M48" s="184">
        <f>SUM(M49:M52)</f>
        <v>0</v>
      </c>
      <c r="N48" s="184">
        <f>SUM(N49:N52)</f>
        <v>0</v>
      </c>
      <c r="O48" s="184">
        <f t="shared" si="6"/>
        <v>189</v>
      </c>
      <c r="P48" s="184">
        <f>SUM(P49:P52)</f>
        <v>96</v>
      </c>
      <c r="Q48" s="184">
        <f>SUM(Q49:Q52)</f>
        <v>93</v>
      </c>
      <c r="R48" s="184">
        <f t="shared" si="7"/>
        <v>185</v>
      </c>
      <c r="S48" s="184">
        <f>SUM(S49:S52)</f>
        <v>95</v>
      </c>
      <c r="T48" s="184">
        <f>SUM(T49:T52)</f>
        <v>90</v>
      </c>
      <c r="U48" s="184">
        <f t="shared" si="8"/>
        <v>0</v>
      </c>
      <c r="V48" s="184">
        <f>SUM(V49:V52)</f>
        <v>0</v>
      </c>
      <c r="W48" s="184">
        <f>SUM(W49:W52)</f>
        <v>0</v>
      </c>
      <c r="X48" s="184">
        <f t="shared" si="9"/>
        <v>175</v>
      </c>
      <c r="Y48" s="184">
        <f>SUM(Y49:Y52)</f>
        <v>91</v>
      </c>
      <c r="Z48" s="184">
        <f>SUM(Z49:Z52)</f>
        <v>84</v>
      </c>
      <c r="AA48" s="184">
        <f t="shared" si="10"/>
        <v>10</v>
      </c>
      <c r="AB48" s="184">
        <f>SUM(AB49:AB52)</f>
        <v>4</v>
      </c>
      <c r="AC48" s="184">
        <f>SUM(AC49:AC52)</f>
        <v>6</v>
      </c>
      <c r="AD48" s="184">
        <f t="shared" si="11"/>
        <v>183</v>
      </c>
      <c r="AE48" s="184">
        <f>SUM(AE49:AE52)</f>
        <v>95</v>
      </c>
      <c r="AF48" s="184">
        <f>SUM(AF49:AF52)</f>
        <v>88</v>
      </c>
      <c r="AG48" s="184">
        <f>SUM(AG49:AG52)</f>
        <v>515</v>
      </c>
      <c r="AH48" s="89" t="s">
        <v>150</v>
      </c>
      <c r="AI48" s="197"/>
      <c r="AK48" s="184"/>
    </row>
    <row r="49" spans="1:35" s="112" customFormat="1" ht="16.5" customHeight="1">
      <c r="A49" s="97"/>
      <c r="B49" s="99" t="s">
        <v>57</v>
      </c>
      <c r="C49" s="192">
        <f t="shared" si="2"/>
        <v>0</v>
      </c>
      <c r="D49" s="177">
        <f aca="true" t="shared" si="21" ref="D49:E52">G49+J49+S49</f>
        <v>0</v>
      </c>
      <c r="E49" s="177">
        <f t="shared" si="21"/>
        <v>0</v>
      </c>
      <c r="F49" s="193">
        <f t="shared" si="3"/>
        <v>0</v>
      </c>
      <c r="G49" s="178">
        <v>0</v>
      </c>
      <c r="H49" s="178">
        <v>0</v>
      </c>
      <c r="I49" s="193">
        <f t="shared" si="4"/>
        <v>0</v>
      </c>
      <c r="J49" s="178">
        <f aca="true" t="shared" si="22" ref="J49:K52">M49+P49</f>
        <v>0</v>
      </c>
      <c r="K49" s="178">
        <f t="shared" si="22"/>
        <v>0</v>
      </c>
      <c r="L49" s="193">
        <f t="shared" si="5"/>
        <v>0</v>
      </c>
      <c r="M49" s="178">
        <v>0</v>
      </c>
      <c r="N49" s="178">
        <v>0</v>
      </c>
      <c r="O49" s="193">
        <f t="shared" si="6"/>
        <v>0</v>
      </c>
      <c r="P49" s="178">
        <v>0</v>
      </c>
      <c r="Q49" s="178">
        <v>0</v>
      </c>
      <c r="R49" s="193">
        <f t="shared" si="7"/>
        <v>0</v>
      </c>
      <c r="S49" s="178">
        <f aca="true" t="shared" si="23" ref="S49:T52">V49+Y49+AB49</f>
        <v>0</v>
      </c>
      <c r="T49" s="178">
        <f t="shared" si="23"/>
        <v>0</v>
      </c>
      <c r="U49" s="193">
        <f t="shared" si="8"/>
        <v>0</v>
      </c>
      <c r="V49" s="178">
        <v>0</v>
      </c>
      <c r="W49" s="178">
        <v>0</v>
      </c>
      <c r="X49" s="193">
        <f t="shared" si="9"/>
        <v>0</v>
      </c>
      <c r="Y49" s="178">
        <v>0</v>
      </c>
      <c r="Z49" s="178">
        <v>0</v>
      </c>
      <c r="AA49" s="193">
        <f t="shared" si="10"/>
        <v>0</v>
      </c>
      <c r="AB49" s="178">
        <v>0</v>
      </c>
      <c r="AC49" s="178">
        <v>0</v>
      </c>
      <c r="AD49" s="193">
        <f t="shared" si="11"/>
        <v>0</v>
      </c>
      <c r="AE49" s="178">
        <v>0</v>
      </c>
      <c r="AF49" s="178">
        <v>0</v>
      </c>
      <c r="AG49" s="178">
        <v>0</v>
      </c>
      <c r="AH49" s="85" t="s">
        <v>57</v>
      </c>
      <c r="AI49" s="13"/>
    </row>
    <row r="50" spans="1:35" s="112" customFormat="1" ht="16.5" customHeight="1">
      <c r="A50" s="97"/>
      <c r="B50" s="99" t="s">
        <v>58</v>
      </c>
      <c r="C50" s="192">
        <f t="shared" si="2"/>
        <v>117</v>
      </c>
      <c r="D50" s="177">
        <f t="shared" si="21"/>
        <v>58</v>
      </c>
      <c r="E50" s="177">
        <f t="shared" si="21"/>
        <v>59</v>
      </c>
      <c r="F50" s="193">
        <f t="shared" si="3"/>
        <v>0</v>
      </c>
      <c r="G50" s="178">
        <v>0</v>
      </c>
      <c r="H50" s="178">
        <v>0</v>
      </c>
      <c r="I50" s="193">
        <f t="shared" si="4"/>
        <v>57</v>
      </c>
      <c r="J50" s="178">
        <f t="shared" si="22"/>
        <v>28</v>
      </c>
      <c r="K50" s="178">
        <f t="shared" si="22"/>
        <v>29</v>
      </c>
      <c r="L50" s="193">
        <f t="shared" si="5"/>
        <v>0</v>
      </c>
      <c r="M50" s="178">
        <v>0</v>
      </c>
      <c r="N50" s="178">
        <v>0</v>
      </c>
      <c r="O50" s="193">
        <f t="shared" si="6"/>
        <v>57</v>
      </c>
      <c r="P50" s="178">
        <v>28</v>
      </c>
      <c r="Q50" s="178">
        <v>29</v>
      </c>
      <c r="R50" s="193">
        <f t="shared" si="7"/>
        <v>60</v>
      </c>
      <c r="S50" s="178">
        <f t="shared" si="23"/>
        <v>30</v>
      </c>
      <c r="T50" s="178">
        <f t="shared" si="23"/>
        <v>30</v>
      </c>
      <c r="U50" s="193">
        <f t="shared" si="8"/>
        <v>0</v>
      </c>
      <c r="V50" s="178">
        <v>0</v>
      </c>
      <c r="W50" s="178">
        <v>0</v>
      </c>
      <c r="X50" s="193">
        <f t="shared" si="9"/>
        <v>54</v>
      </c>
      <c r="Y50" s="178">
        <v>28</v>
      </c>
      <c r="Z50" s="178">
        <v>26</v>
      </c>
      <c r="AA50" s="193">
        <f t="shared" si="10"/>
        <v>6</v>
      </c>
      <c r="AB50" s="178">
        <v>2</v>
      </c>
      <c r="AC50" s="178">
        <v>4</v>
      </c>
      <c r="AD50" s="193">
        <f t="shared" si="11"/>
        <v>60</v>
      </c>
      <c r="AE50" s="178">
        <v>33</v>
      </c>
      <c r="AF50" s="178">
        <v>27</v>
      </c>
      <c r="AG50" s="178">
        <v>175</v>
      </c>
      <c r="AH50" s="85" t="s">
        <v>58</v>
      </c>
      <c r="AI50" s="13"/>
    </row>
    <row r="51" spans="1:35" s="112" customFormat="1" ht="16.5" customHeight="1">
      <c r="A51" s="97"/>
      <c r="B51" s="99" t="s">
        <v>59</v>
      </c>
      <c r="C51" s="192">
        <f t="shared" si="2"/>
        <v>165</v>
      </c>
      <c r="D51" s="177">
        <f t="shared" si="21"/>
        <v>85</v>
      </c>
      <c r="E51" s="177">
        <f t="shared" si="21"/>
        <v>80</v>
      </c>
      <c r="F51" s="193">
        <f t="shared" si="3"/>
        <v>0</v>
      </c>
      <c r="G51" s="178">
        <v>0</v>
      </c>
      <c r="H51" s="178">
        <v>0</v>
      </c>
      <c r="I51" s="193">
        <f t="shared" si="4"/>
        <v>80</v>
      </c>
      <c r="J51" s="178">
        <f t="shared" si="22"/>
        <v>42</v>
      </c>
      <c r="K51" s="178">
        <f t="shared" si="22"/>
        <v>38</v>
      </c>
      <c r="L51" s="193">
        <f t="shared" si="5"/>
        <v>0</v>
      </c>
      <c r="M51" s="178">
        <v>0</v>
      </c>
      <c r="N51" s="178">
        <v>0</v>
      </c>
      <c r="O51" s="193">
        <f t="shared" si="6"/>
        <v>80</v>
      </c>
      <c r="P51" s="178">
        <v>42</v>
      </c>
      <c r="Q51" s="178">
        <v>38</v>
      </c>
      <c r="R51" s="193">
        <f t="shared" si="7"/>
        <v>85</v>
      </c>
      <c r="S51" s="178">
        <f t="shared" si="23"/>
        <v>43</v>
      </c>
      <c r="T51" s="178">
        <f t="shared" si="23"/>
        <v>42</v>
      </c>
      <c r="U51" s="193">
        <f t="shared" si="8"/>
        <v>0</v>
      </c>
      <c r="V51" s="178">
        <v>0</v>
      </c>
      <c r="W51" s="178">
        <v>0</v>
      </c>
      <c r="X51" s="193">
        <f t="shared" si="9"/>
        <v>82</v>
      </c>
      <c r="Y51" s="178">
        <v>42</v>
      </c>
      <c r="Z51" s="178">
        <v>40</v>
      </c>
      <c r="AA51" s="193">
        <f t="shared" si="10"/>
        <v>3</v>
      </c>
      <c r="AB51" s="178">
        <v>1</v>
      </c>
      <c r="AC51" s="178">
        <v>2</v>
      </c>
      <c r="AD51" s="193">
        <f t="shared" si="11"/>
        <v>79</v>
      </c>
      <c r="AE51" s="178">
        <v>40</v>
      </c>
      <c r="AF51" s="178">
        <v>39</v>
      </c>
      <c r="AG51" s="178">
        <v>180</v>
      </c>
      <c r="AH51" s="85" t="s">
        <v>59</v>
      </c>
      <c r="AI51" s="13"/>
    </row>
    <row r="52" spans="1:35" s="112" customFormat="1" ht="16.5" customHeight="1">
      <c r="A52" s="97"/>
      <c r="B52" s="99" t="s">
        <v>60</v>
      </c>
      <c r="C52" s="192">
        <f t="shared" si="2"/>
        <v>92</v>
      </c>
      <c r="D52" s="177">
        <f t="shared" si="21"/>
        <v>48</v>
      </c>
      <c r="E52" s="177">
        <f t="shared" si="21"/>
        <v>44</v>
      </c>
      <c r="F52" s="193">
        <f t="shared" si="3"/>
        <v>0</v>
      </c>
      <c r="G52" s="178">
        <v>0</v>
      </c>
      <c r="H52" s="178">
        <v>0</v>
      </c>
      <c r="I52" s="193">
        <f t="shared" si="4"/>
        <v>52</v>
      </c>
      <c r="J52" s="178">
        <f t="shared" si="22"/>
        <v>26</v>
      </c>
      <c r="K52" s="178">
        <f t="shared" si="22"/>
        <v>26</v>
      </c>
      <c r="L52" s="193">
        <f t="shared" si="5"/>
        <v>0</v>
      </c>
      <c r="M52" s="178">
        <v>0</v>
      </c>
      <c r="N52" s="178">
        <v>0</v>
      </c>
      <c r="O52" s="193">
        <f t="shared" si="6"/>
        <v>52</v>
      </c>
      <c r="P52" s="178">
        <v>26</v>
      </c>
      <c r="Q52" s="178">
        <v>26</v>
      </c>
      <c r="R52" s="193">
        <f t="shared" si="7"/>
        <v>40</v>
      </c>
      <c r="S52" s="178">
        <f t="shared" si="23"/>
        <v>22</v>
      </c>
      <c r="T52" s="178">
        <f t="shared" si="23"/>
        <v>18</v>
      </c>
      <c r="U52" s="193">
        <f t="shared" si="8"/>
        <v>0</v>
      </c>
      <c r="V52" s="178">
        <v>0</v>
      </c>
      <c r="W52" s="178">
        <v>0</v>
      </c>
      <c r="X52" s="193">
        <f t="shared" si="9"/>
        <v>39</v>
      </c>
      <c r="Y52" s="178">
        <v>21</v>
      </c>
      <c r="Z52" s="178">
        <v>18</v>
      </c>
      <c r="AA52" s="193">
        <f t="shared" si="10"/>
        <v>1</v>
      </c>
      <c r="AB52" s="178">
        <v>1</v>
      </c>
      <c r="AC52" s="178">
        <v>0</v>
      </c>
      <c r="AD52" s="193">
        <f t="shared" si="11"/>
        <v>44</v>
      </c>
      <c r="AE52" s="178">
        <v>22</v>
      </c>
      <c r="AF52" s="178">
        <v>22</v>
      </c>
      <c r="AG52" s="178">
        <v>160</v>
      </c>
      <c r="AH52" s="85" t="s">
        <v>60</v>
      </c>
      <c r="AI52" s="13"/>
    </row>
    <row r="53" spans="1:37" s="202" customFormat="1" ht="16.5" customHeight="1">
      <c r="A53" s="91" t="s">
        <v>151</v>
      </c>
      <c r="B53" s="199"/>
      <c r="C53" s="183">
        <f t="shared" si="2"/>
        <v>236</v>
      </c>
      <c r="D53" s="184">
        <f>SUM(D54:D55)</f>
        <v>121</v>
      </c>
      <c r="E53" s="184">
        <f>SUM(E54:E55)</f>
        <v>115</v>
      </c>
      <c r="F53" s="184">
        <f t="shared" si="3"/>
        <v>18</v>
      </c>
      <c r="G53" s="184">
        <f>SUM(G54:G55)</f>
        <v>10</v>
      </c>
      <c r="H53" s="184">
        <f>SUM(H54:H55)</f>
        <v>8</v>
      </c>
      <c r="I53" s="184">
        <f t="shared" si="4"/>
        <v>91</v>
      </c>
      <c r="J53" s="184">
        <f>SUM(J54:J55)</f>
        <v>44</v>
      </c>
      <c r="K53" s="184">
        <f>SUM(K54:K55)</f>
        <v>47</v>
      </c>
      <c r="L53" s="184">
        <f t="shared" si="5"/>
        <v>17</v>
      </c>
      <c r="M53" s="184">
        <f>SUM(M54:M55)</f>
        <v>7</v>
      </c>
      <c r="N53" s="184">
        <f>SUM(N54:N55)</f>
        <v>10</v>
      </c>
      <c r="O53" s="184">
        <f t="shared" si="6"/>
        <v>74</v>
      </c>
      <c r="P53" s="184">
        <f>SUM(P54:P55)</f>
        <v>37</v>
      </c>
      <c r="Q53" s="184">
        <f>SUM(Q54:Q55)</f>
        <v>37</v>
      </c>
      <c r="R53" s="184">
        <f t="shared" si="7"/>
        <v>127</v>
      </c>
      <c r="S53" s="184">
        <f>SUM(S54:S55)</f>
        <v>67</v>
      </c>
      <c r="T53" s="184">
        <f>SUM(T54:T55)</f>
        <v>60</v>
      </c>
      <c r="U53" s="184">
        <f t="shared" si="8"/>
        <v>38</v>
      </c>
      <c r="V53" s="184">
        <f>SUM(V54:V55)</f>
        <v>18</v>
      </c>
      <c r="W53" s="184">
        <f>SUM(W54:W55)</f>
        <v>20</v>
      </c>
      <c r="X53" s="184">
        <f t="shared" si="9"/>
        <v>59</v>
      </c>
      <c r="Y53" s="184">
        <f>SUM(Y54:Y55)</f>
        <v>33</v>
      </c>
      <c r="Z53" s="184">
        <f>SUM(Z54:Z55)</f>
        <v>26</v>
      </c>
      <c r="AA53" s="184">
        <f t="shared" si="10"/>
        <v>30</v>
      </c>
      <c r="AB53" s="184">
        <f>SUM(AB54:AB55)</f>
        <v>16</v>
      </c>
      <c r="AC53" s="184">
        <f>SUM(AC54:AC55)</f>
        <v>14</v>
      </c>
      <c r="AD53" s="184">
        <f t="shared" si="11"/>
        <v>133</v>
      </c>
      <c r="AE53" s="184">
        <f>SUM(AE54:AE55)</f>
        <v>59</v>
      </c>
      <c r="AF53" s="184">
        <f>SUM(AF54:AF55)</f>
        <v>74</v>
      </c>
      <c r="AG53" s="184">
        <f>SUM(AG54:AG55)</f>
        <v>480</v>
      </c>
      <c r="AH53" s="89" t="s">
        <v>151</v>
      </c>
      <c r="AI53" s="197"/>
      <c r="AK53" s="184"/>
    </row>
    <row r="54" spans="1:35" s="112" customFormat="1" ht="16.5" customHeight="1">
      <c r="A54" s="97"/>
      <c r="B54" s="99" t="s">
        <v>61</v>
      </c>
      <c r="C54" s="192">
        <f t="shared" si="2"/>
        <v>98</v>
      </c>
      <c r="D54" s="177">
        <f>G54+J54+S54</f>
        <v>53</v>
      </c>
      <c r="E54" s="177">
        <f>H54+K54+T54</f>
        <v>45</v>
      </c>
      <c r="F54" s="193">
        <f t="shared" si="3"/>
        <v>0</v>
      </c>
      <c r="G54" s="178">
        <v>0</v>
      </c>
      <c r="H54" s="178">
        <v>0</v>
      </c>
      <c r="I54" s="193">
        <f t="shared" si="4"/>
        <v>54</v>
      </c>
      <c r="J54" s="178">
        <f>M54+P54</f>
        <v>27</v>
      </c>
      <c r="K54" s="178">
        <f>N54+Q54</f>
        <v>27</v>
      </c>
      <c r="L54" s="193">
        <f t="shared" si="5"/>
        <v>0</v>
      </c>
      <c r="M54" s="178">
        <v>0</v>
      </c>
      <c r="N54" s="178">
        <v>0</v>
      </c>
      <c r="O54" s="193">
        <f t="shared" si="6"/>
        <v>54</v>
      </c>
      <c r="P54" s="178">
        <v>27</v>
      </c>
      <c r="Q54" s="178">
        <v>27</v>
      </c>
      <c r="R54" s="193">
        <f t="shared" si="7"/>
        <v>44</v>
      </c>
      <c r="S54" s="178">
        <f>V54+Y54+AB54</f>
        <v>26</v>
      </c>
      <c r="T54" s="178">
        <f>W54+Z54+AC54</f>
        <v>18</v>
      </c>
      <c r="U54" s="193">
        <f t="shared" si="8"/>
        <v>0</v>
      </c>
      <c r="V54" s="178">
        <v>0</v>
      </c>
      <c r="W54" s="178">
        <v>0</v>
      </c>
      <c r="X54" s="193">
        <f t="shared" si="9"/>
        <v>35</v>
      </c>
      <c r="Y54" s="178">
        <v>21</v>
      </c>
      <c r="Z54" s="178">
        <v>14</v>
      </c>
      <c r="AA54" s="193">
        <f t="shared" si="10"/>
        <v>9</v>
      </c>
      <c r="AB54" s="178">
        <v>5</v>
      </c>
      <c r="AC54" s="178">
        <v>4</v>
      </c>
      <c r="AD54" s="193">
        <f t="shared" si="11"/>
        <v>49</v>
      </c>
      <c r="AE54" s="178">
        <v>24</v>
      </c>
      <c r="AF54" s="178">
        <v>25</v>
      </c>
      <c r="AG54" s="178">
        <v>200</v>
      </c>
      <c r="AH54" s="85" t="s">
        <v>61</v>
      </c>
      <c r="AI54" s="13"/>
    </row>
    <row r="55" spans="1:35" s="118" customFormat="1" ht="16.5" customHeight="1">
      <c r="A55" s="97"/>
      <c r="B55" s="99" t="s">
        <v>62</v>
      </c>
      <c r="C55" s="192">
        <f t="shared" si="2"/>
        <v>138</v>
      </c>
      <c r="D55" s="177">
        <f>G55+J55+S55</f>
        <v>68</v>
      </c>
      <c r="E55" s="177">
        <f>H55+K55+T55</f>
        <v>70</v>
      </c>
      <c r="F55" s="193">
        <f t="shared" si="3"/>
        <v>18</v>
      </c>
      <c r="G55" s="178">
        <v>10</v>
      </c>
      <c r="H55" s="178">
        <v>8</v>
      </c>
      <c r="I55" s="193">
        <f t="shared" si="4"/>
        <v>37</v>
      </c>
      <c r="J55" s="178">
        <f>M55+P55</f>
        <v>17</v>
      </c>
      <c r="K55" s="178">
        <f>N55+Q55</f>
        <v>20</v>
      </c>
      <c r="L55" s="193">
        <f t="shared" si="5"/>
        <v>17</v>
      </c>
      <c r="M55" s="178">
        <v>7</v>
      </c>
      <c r="N55" s="178">
        <v>10</v>
      </c>
      <c r="O55" s="193">
        <f t="shared" si="6"/>
        <v>20</v>
      </c>
      <c r="P55" s="178">
        <v>10</v>
      </c>
      <c r="Q55" s="178">
        <v>10</v>
      </c>
      <c r="R55" s="193">
        <f t="shared" si="7"/>
        <v>83</v>
      </c>
      <c r="S55" s="178">
        <f>V55+Y55+AB55</f>
        <v>41</v>
      </c>
      <c r="T55" s="178">
        <f>W55+Z55+AC55</f>
        <v>42</v>
      </c>
      <c r="U55" s="193">
        <f t="shared" si="8"/>
        <v>38</v>
      </c>
      <c r="V55" s="178">
        <v>18</v>
      </c>
      <c r="W55" s="178">
        <v>20</v>
      </c>
      <c r="X55" s="193">
        <f t="shared" si="9"/>
        <v>24</v>
      </c>
      <c r="Y55" s="178">
        <v>12</v>
      </c>
      <c r="Z55" s="178">
        <v>12</v>
      </c>
      <c r="AA55" s="193">
        <f t="shared" si="10"/>
        <v>21</v>
      </c>
      <c r="AB55" s="178">
        <v>11</v>
      </c>
      <c r="AC55" s="178">
        <v>10</v>
      </c>
      <c r="AD55" s="193">
        <f t="shared" si="11"/>
        <v>84</v>
      </c>
      <c r="AE55" s="178">
        <v>35</v>
      </c>
      <c r="AF55" s="178">
        <v>49</v>
      </c>
      <c r="AG55" s="178">
        <v>280</v>
      </c>
      <c r="AH55" s="85" t="s">
        <v>62</v>
      </c>
      <c r="AI55" s="13"/>
    </row>
    <row r="56" spans="1:37" s="186" customFormat="1" ht="16.5" customHeight="1">
      <c r="A56" s="91" t="s">
        <v>152</v>
      </c>
      <c r="B56" s="93"/>
      <c r="C56" s="183">
        <f t="shared" si="2"/>
        <v>762</v>
      </c>
      <c r="D56" s="184">
        <f>SUM(D57:D58)</f>
        <v>388</v>
      </c>
      <c r="E56" s="184">
        <f>SUM(E57:E58)</f>
        <v>374</v>
      </c>
      <c r="F56" s="184">
        <f t="shared" si="3"/>
        <v>203</v>
      </c>
      <c r="G56" s="184">
        <f>SUM(G57:G58)</f>
        <v>111</v>
      </c>
      <c r="H56" s="184">
        <f>SUM(H57:H58)</f>
        <v>92</v>
      </c>
      <c r="I56" s="184">
        <f t="shared" si="4"/>
        <v>215</v>
      </c>
      <c r="J56" s="184">
        <f>SUM(J57:J58)</f>
        <v>113</v>
      </c>
      <c r="K56" s="184">
        <f>SUM(K57:K58)</f>
        <v>102</v>
      </c>
      <c r="L56" s="184">
        <f t="shared" si="5"/>
        <v>159</v>
      </c>
      <c r="M56" s="184">
        <f>SUM(M57:M58)</f>
        <v>85</v>
      </c>
      <c r="N56" s="184">
        <f>SUM(N57:N58)</f>
        <v>74</v>
      </c>
      <c r="O56" s="184">
        <f t="shared" si="6"/>
        <v>56</v>
      </c>
      <c r="P56" s="184">
        <f>SUM(P57:P58)</f>
        <v>28</v>
      </c>
      <c r="Q56" s="184">
        <f>SUM(Q57:Q58)</f>
        <v>28</v>
      </c>
      <c r="R56" s="184">
        <f t="shared" si="7"/>
        <v>344</v>
      </c>
      <c r="S56" s="184">
        <f>SUM(S57:S58)</f>
        <v>164</v>
      </c>
      <c r="T56" s="184">
        <f>SUM(T57:T58)</f>
        <v>180</v>
      </c>
      <c r="U56" s="184">
        <f t="shared" si="8"/>
        <v>203</v>
      </c>
      <c r="V56" s="184">
        <f>SUM(V57:V58)</f>
        <v>94</v>
      </c>
      <c r="W56" s="184">
        <f>SUM(W57:W58)</f>
        <v>109</v>
      </c>
      <c r="X56" s="184">
        <f t="shared" si="9"/>
        <v>130</v>
      </c>
      <c r="Y56" s="184">
        <f>SUM(Y57:Y58)</f>
        <v>65</v>
      </c>
      <c r="Z56" s="184">
        <f>SUM(Z57:Z58)</f>
        <v>65</v>
      </c>
      <c r="AA56" s="184">
        <f t="shared" si="10"/>
        <v>11</v>
      </c>
      <c r="AB56" s="184">
        <f>SUM(AB57:AB58)</f>
        <v>5</v>
      </c>
      <c r="AC56" s="184">
        <f>SUM(AC57:AC58)</f>
        <v>6</v>
      </c>
      <c r="AD56" s="184">
        <f t="shared" si="11"/>
        <v>289</v>
      </c>
      <c r="AE56" s="184">
        <f>SUM(AE57:AE58)</f>
        <v>138</v>
      </c>
      <c r="AF56" s="184">
        <f>SUM(AF57:AF58)</f>
        <v>151</v>
      </c>
      <c r="AG56" s="184">
        <f>SUM(AG57:AG58)</f>
        <v>1420</v>
      </c>
      <c r="AH56" s="89" t="s">
        <v>152</v>
      </c>
      <c r="AI56" s="96"/>
      <c r="AK56" s="184"/>
    </row>
    <row r="57" spans="1:35" s="112" customFormat="1" ht="16.5" customHeight="1">
      <c r="A57" s="98"/>
      <c r="B57" s="99" t="s">
        <v>63</v>
      </c>
      <c r="C57" s="192">
        <f t="shared" si="2"/>
        <v>300</v>
      </c>
      <c r="D57" s="177">
        <f>G57+J57+S57</f>
        <v>151</v>
      </c>
      <c r="E57" s="177">
        <f>H57+K57+T57</f>
        <v>149</v>
      </c>
      <c r="F57" s="193">
        <f t="shared" si="3"/>
        <v>81</v>
      </c>
      <c r="G57" s="178">
        <v>39</v>
      </c>
      <c r="H57" s="178">
        <v>42</v>
      </c>
      <c r="I57" s="193">
        <f t="shared" si="4"/>
        <v>93</v>
      </c>
      <c r="J57" s="178">
        <f>M57+P57</f>
        <v>48</v>
      </c>
      <c r="K57" s="178">
        <f>N57+Q57</f>
        <v>45</v>
      </c>
      <c r="L57" s="193">
        <f t="shared" si="5"/>
        <v>79</v>
      </c>
      <c r="M57" s="178">
        <v>41</v>
      </c>
      <c r="N57" s="178">
        <v>38</v>
      </c>
      <c r="O57" s="193">
        <f t="shared" si="6"/>
        <v>14</v>
      </c>
      <c r="P57" s="178">
        <v>7</v>
      </c>
      <c r="Q57" s="178">
        <v>7</v>
      </c>
      <c r="R57" s="193">
        <f t="shared" si="7"/>
        <v>126</v>
      </c>
      <c r="S57" s="178">
        <f>V57+Y57+AB57</f>
        <v>64</v>
      </c>
      <c r="T57" s="178">
        <f>W57+Z57+AC57</f>
        <v>62</v>
      </c>
      <c r="U57" s="193">
        <f t="shared" si="8"/>
        <v>98</v>
      </c>
      <c r="V57" s="178">
        <v>50</v>
      </c>
      <c r="W57" s="178">
        <v>48</v>
      </c>
      <c r="X57" s="193">
        <f t="shared" si="9"/>
        <v>26</v>
      </c>
      <c r="Y57" s="178">
        <v>13</v>
      </c>
      <c r="Z57" s="178">
        <v>13</v>
      </c>
      <c r="AA57" s="193">
        <f t="shared" si="10"/>
        <v>2</v>
      </c>
      <c r="AB57" s="178">
        <v>1</v>
      </c>
      <c r="AC57" s="178">
        <v>1</v>
      </c>
      <c r="AD57" s="193">
        <f t="shared" si="11"/>
        <v>108</v>
      </c>
      <c r="AE57" s="178">
        <v>51</v>
      </c>
      <c r="AF57" s="178">
        <v>57</v>
      </c>
      <c r="AG57" s="178">
        <v>680</v>
      </c>
      <c r="AH57" s="85" t="s">
        <v>63</v>
      </c>
      <c r="AI57" s="13"/>
    </row>
    <row r="58" spans="1:35" s="112" customFormat="1" ht="16.5" customHeight="1">
      <c r="A58" s="98"/>
      <c r="B58" s="99" t="s">
        <v>137</v>
      </c>
      <c r="C58" s="192">
        <f t="shared" si="2"/>
        <v>462</v>
      </c>
      <c r="D58" s="177">
        <f>G58+J58+S58</f>
        <v>237</v>
      </c>
      <c r="E58" s="177">
        <f>H58+K58+T58</f>
        <v>225</v>
      </c>
      <c r="F58" s="193">
        <f t="shared" si="3"/>
        <v>122</v>
      </c>
      <c r="G58" s="178">
        <v>72</v>
      </c>
      <c r="H58" s="178">
        <v>50</v>
      </c>
      <c r="I58" s="193">
        <f t="shared" si="4"/>
        <v>122</v>
      </c>
      <c r="J58" s="178">
        <f>M58+P58</f>
        <v>65</v>
      </c>
      <c r="K58" s="178">
        <f>N58+Q58</f>
        <v>57</v>
      </c>
      <c r="L58" s="193">
        <f t="shared" si="5"/>
        <v>80</v>
      </c>
      <c r="M58" s="178">
        <v>44</v>
      </c>
      <c r="N58" s="178">
        <v>36</v>
      </c>
      <c r="O58" s="193">
        <f t="shared" si="6"/>
        <v>42</v>
      </c>
      <c r="P58" s="178">
        <v>21</v>
      </c>
      <c r="Q58" s="178">
        <v>21</v>
      </c>
      <c r="R58" s="193">
        <f t="shared" si="7"/>
        <v>218</v>
      </c>
      <c r="S58" s="178">
        <f>V58+Y58+AB58</f>
        <v>100</v>
      </c>
      <c r="T58" s="178">
        <f>W58+Z58+AC58</f>
        <v>118</v>
      </c>
      <c r="U58" s="193">
        <f t="shared" si="8"/>
        <v>105</v>
      </c>
      <c r="V58" s="178">
        <v>44</v>
      </c>
      <c r="W58" s="178">
        <v>61</v>
      </c>
      <c r="X58" s="193">
        <f t="shared" si="9"/>
        <v>104</v>
      </c>
      <c r="Y58" s="178">
        <v>52</v>
      </c>
      <c r="Z58" s="178">
        <v>52</v>
      </c>
      <c r="AA58" s="193">
        <f t="shared" si="10"/>
        <v>9</v>
      </c>
      <c r="AB58" s="178">
        <v>4</v>
      </c>
      <c r="AC58" s="178">
        <v>5</v>
      </c>
      <c r="AD58" s="193">
        <f t="shared" si="11"/>
        <v>181</v>
      </c>
      <c r="AE58" s="178">
        <v>87</v>
      </c>
      <c r="AF58" s="178">
        <v>94</v>
      </c>
      <c r="AG58" s="178">
        <v>740</v>
      </c>
      <c r="AH58" s="85" t="s">
        <v>137</v>
      </c>
      <c r="AI58" s="13"/>
    </row>
    <row r="59" spans="1:37" s="186" customFormat="1" ht="16.5" customHeight="1">
      <c r="A59" s="91" t="s">
        <v>154</v>
      </c>
      <c r="B59" s="199"/>
      <c r="C59" s="183">
        <f t="shared" si="2"/>
        <v>0</v>
      </c>
      <c r="D59" s="184">
        <f>D60</f>
        <v>0</v>
      </c>
      <c r="E59" s="184">
        <f>E60</f>
        <v>0</v>
      </c>
      <c r="F59" s="184">
        <f t="shared" si="3"/>
        <v>0</v>
      </c>
      <c r="G59" s="184">
        <f>G60</f>
        <v>0</v>
      </c>
      <c r="H59" s="184">
        <f>H60</f>
        <v>0</v>
      </c>
      <c r="I59" s="184">
        <f t="shared" si="4"/>
        <v>0</v>
      </c>
      <c r="J59" s="184">
        <f>J60</f>
        <v>0</v>
      </c>
      <c r="K59" s="184">
        <f>K60</f>
        <v>0</v>
      </c>
      <c r="L59" s="184">
        <f t="shared" si="5"/>
        <v>0</v>
      </c>
      <c r="M59" s="184">
        <f>M60</f>
        <v>0</v>
      </c>
      <c r="N59" s="184">
        <f>N60</f>
        <v>0</v>
      </c>
      <c r="O59" s="184">
        <f t="shared" si="6"/>
        <v>0</v>
      </c>
      <c r="P59" s="184">
        <f>P60</f>
        <v>0</v>
      </c>
      <c r="Q59" s="184">
        <f>Q60</f>
        <v>0</v>
      </c>
      <c r="R59" s="184">
        <f t="shared" si="7"/>
        <v>0</v>
      </c>
      <c r="S59" s="184">
        <f>S60</f>
        <v>0</v>
      </c>
      <c r="T59" s="184">
        <f>T60</f>
        <v>0</v>
      </c>
      <c r="U59" s="184">
        <f t="shared" si="8"/>
        <v>0</v>
      </c>
      <c r="V59" s="184">
        <f>V60</f>
        <v>0</v>
      </c>
      <c r="W59" s="184">
        <f>W60</f>
        <v>0</v>
      </c>
      <c r="X59" s="184">
        <f t="shared" si="9"/>
        <v>0</v>
      </c>
      <c r="Y59" s="184">
        <f>Y60</f>
        <v>0</v>
      </c>
      <c r="Z59" s="184">
        <f>Z60</f>
        <v>0</v>
      </c>
      <c r="AA59" s="184">
        <f t="shared" si="10"/>
        <v>0</v>
      </c>
      <c r="AB59" s="184">
        <f>AB60</f>
        <v>0</v>
      </c>
      <c r="AC59" s="184">
        <f>AC60</f>
        <v>0</v>
      </c>
      <c r="AD59" s="184">
        <f t="shared" si="11"/>
        <v>0</v>
      </c>
      <c r="AE59" s="184">
        <f>AE60</f>
        <v>0</v>
      </c>
      <c r="AF59" s="184">
        <f>AF60</f>
        <v>0</v>
      </c>
      <c r="AG59" s="184">
        <f>AG60</f>
        <v>0</v>
      </c>
      <c r="AH59" s="89" t="s">
        <v>154</v>
      </c>
      <c r="AI59" s="197"/>
      <c r="AK59" s="184"/>
    </row>
    <row r="60" spans="1:35" s="112" customFormat="1" ht="16.5" customHeight="1">
      <c r="A60" s="98"/>
      <c r="B60" s="99" t="s">
        <v>64</v>
      </c>
      <c r="C60" s="192">
        <f t="shared" si="2"/>
        <v>0</v>
      </c>
      <c r="D60" s="177">
        <f>G60+J60+S60</f>
        <v>0</v>
      </c>
      <c r="E60" s="177">
        <f>H60+K60+T60</f>
        <v>0</v>
      </c>
      <c r="F60" s="193">
        <f t="shared" si="3"/>
        <v>0</v>
      </c>
      <c r="G60" s="178">
        <v>0</v>
      </c>
      <c r="H60" s="178">
        <v>0</v>
      </c>
      <c r="I60" s="193">
        <f t="shared" si="4"/>
        <v>0</v>
      </c>
      <c r="J60" s="178">
        <f>M60+P60</f>
        <v>0</v>
      </c>
      <c r="K60" s="178">
        <f>N60+Q60</f>
        <v>0</v>
      </c>
      <c r="L60" s="193">
        <f t="shared" si="5"/>
        <v>0</v>
      </c>
      <c r="M60" s="178">
        <v>0</v>
      </c>
      <c r="N60" s="178">
        <v>0</v>
      </c>
      <c r="O60" s="193">
        <f t="shared" si="6"/>
        <v>0</v>
      </c>
      <c r="P60" s="178">
        <v>0</v>
      </c>
      <c r="Q60" s="178">
        <v>0</v>
      </c>
      <c r="R60" s="193">
        <f t="shared" si="7"/>
        <v>0</v>
      </c>
      <c r="S60" s="178">
        <f>V60+Y60+AB60</f>
        <v>0</v>
      </c>
      <c r="T60" s="178">
        <f>W60+Z60+AC60</f>
        <v>0</v>
      </c>
      <c r="U60" s="193">
        <f t="shared" si="8"/>
        <v>0</v>
      </c>
      <c r="V60" s="178">
        <v>0</v>
      </c>
      <c r="W60" s="178">
        <v>0</v>
      </c>
      <c r="X60" s="193">
        <f t="shared" si="9"/>
        <v>0</v>
      </c>
      <c r="Y60" s="178">
        <v>0</v>
      </c>
      <c r="Z60" s="178">
        <v>0</v>
      </c>
      <c r="AA60" s="193">
        <f t="shared" si="10"/>
        <v>0</v>
      </c>
      <c r="AB60" s="178">
        <v>0</v>
      </c>
      <c r="AC60" s="178">
        <v>0</v>
      </c>
      <c r="AD60" s="193">
        <f t="shared" si="11"/>
        <v>0</v>
      </c>
      <c r="AE60" s="178">
        <v>0</v>
      </c>
      <c r="AF60" s="178">
        <v>0</v>
      </c>
      <c r="AG60" s="178">
        <v>0</v>
      </c>
      <c r="AH60" s="85" t="s">
        <v>64</v>
      </c>
      <c r="AI60" s="13"/>
    </row>
    <row r="61" spans="1:37" s="202" customFormat="1" ht="16.5" customHeight="1">
      <c r="A61" s="91" t="s">
        <v>155</v>
      </c>
      <c r="B61" s="93"/>
      <c r="C61" s="183">
        <f t="shared" si="2"/>
        <v>239</v>
      </c>
      <c r="D61" s="184">
        <f>SUM(D62:D63)</f>
        <v>133</v>
      </c>
      <c r="E61" s="184">
        <f>SUM(E62:E63)</f>
        <v>106</v>
      </c>
      <c r="F61" s="184">
        <f t="shared" si="3"/>
        <v>67</v>
      </c>
      <c r="G61" s="184">
        <f>SUM(G62:G63)</f>
        <v>33</v>
      </c>
      <c r="H61" s="184">
        <f>SUM(H62:H63)</f>
        <v>34</v>
      </c>
      <c r="I61" s="184">
        <f t="shared" si="4"/>
        <v>94</v>
      </c>
      <c r="J61" s="184">
        <f>SUM(J62:J63)</f>
        <v>55</v>
      </c>
      <c r="K61" s="184">
        <f>SUM(K62:K63)</f>
        <v>39</v>
      </c>
      <c r="L61" s="184">
        <f t="shared" si="5"/>
        <v>89</v>
      </c>
      <c r="M61" s="184">
        <f>SUM(M62:M63)</f>
        <v>51</v>
      </c>
      <c r="N61" s="184">
        <f>SUM(N62:N63)</f>
        <v>38</v>
      </c>
      <c r="O61" s="184">
        <f t="shared" si="6"/>
        <v>5</v>
      </c>
      <c r="P61" s="184">
        <f>SUM(P62:P63)</f>
        <v>4</v>
      </c>
      <c r="Q61" s="184">
        <f>SUM(Q62:Q63)</f>
        <v>1</v>
      </c>
      <c r="R61" s="184">
        <f t="shared" si="7"/>
        <v>78</v>
      </c>
      <c r="S61" s="184">
        <f>SUM(S62:S63)</f>
        <v>45</v>
      </c>
      <c r="T61" s="184">
        <f>SUM(T62:T63)</f>
        <v>33</v>
      </c>
      <c r="U61" s="184">
        <f t="shared" si="8"/>
        <v>67</v>
      </c>
      <c r="V61" s="184">
        <f>SUM(V62:V63)</f>
        <v>38</v>
      </c>
      <c r="W61" s="184">
        <f>SUM(W62:W63)</f>
        <v>29</v>
      </c>
      <c r="X61" s="184">
        <f t="shared" si="9"/>
        <v>9</v>
      </c>
      <c r="Y61" s="184">
        <f>SUM(Y62:Y63)</f>
        <v>5</v>
      </c>
      <c r="Z61" s="184">
        <f>SUM(Z62:Z63)</f>
        <v>4</v>
      </c>
      <c r="AA61" s="184">
        <f t="shared" si="10"/>
        <v>2</v>
      </c>
      <c r="AB61" s="184">
        <f>SUM(AB62:AB63)</f>
        <v>2</v>
      </c>
      <c r="AC61" s="184">
        <f>SUM(AC62:AC63)</f>
        <v>0</v>
      </c>
      <c r="AD61" s="184">
        <f t="shared" si="11"/>
        <v>79</v>
      </c>
      <c r="AE61" s="184">
        <f>SUM(AE62:AE63)</f>
        <v>42</v>
      </c>
      <c r="AF61" s="184">
        <f>SUM(AF62:AF63)</f>
        <v>37</v>
      </c>
      <c r="AG61" s="184">
        <f>SUM(AG62:AG63)</f>
        <v>505</v>
      </c>
      <c r="AH61" s="89" t="s">
        <v>155</v>
      </c>
      <c r="AI61" s="96"/>
      <c r="AK61" s="184"/>
    </row>
    <row r="62" spans="1:35" s="112" customFormat="1" ht="16.5" customHeight="1">
      <c r="A62" s="98"/>
      <c r="B62" s="99" t="s">
        <v>138</v>
      </c>
      <c r="C62" s="192">
        <f t="shared" si="2"/>
        <v>239</v>
      </c>
      <c r="D62" s="177">
        <f>G62+J62+S62</f>
        <v>133</v>
      </c>
      <c r="E62" s="177">
        <f>H62+K62+T62</f>
        <v>106</v>
      </c>
      <c r="F62" s="193">
        <f t="shared" si="3"/>
        <v>67</v>
      </c>
      <c r="G62" s="178">
        <v>33</v>
      </c>
      <c r="H62" s="178">
        <v>34</v>
      </c>
      <c r="I62" s="193">
        <f t="shared" si="4"/>
        <v>94</v>
      </c>
      <c r="J62" s="178">
        <f>M62+P62</f>
        <v>55</v>
      </c>
      <c r="K62" s="178">
        <f>N62+Q62</f>
        <v>39</v>
      </c>
      <c r="L62" s="193">
        <f t="shared" si="5"/>
        <v>89</v>
      </c>
      <c r="M62" s="178">
        <v>51</v>
      </c>
      <c r="N62" s="178">
        <v>38</v>
      </c>
      <c r="O62" s="193">
        <f t="shared" si="6"/>
        <v>5</v>
      </c>
      <c r="P62" s="178">
        <v>4</v>
      </c>
      <c r="Q62" s="178">
        <v>1</v>
      </c>
      <c r="R62" s="193">
        <f t="shared" si="7"/>
        <v>78</v>
      </c>
      <c r="S62" s="178">
        <f>V62+Y62+AB62</f>
        <v>45</v>
      </c>
      <c r="T62" s="178">
        <f>W62+Z62+AC62</f>
        <v>33</v>
      </c>
      <c r="U62" s="193">
        <f t="shared" si="8"/>
        <v>67</v>
      </c>
      <c r="V62" s="178">
        <v>38</v>
      </c>
      <c r="W62" s="178">
        <v>29</v>
      </c>
      <c r="X62" s="193">
        <f t="shared" si="9"/>
        <v>9</v>
      </c>
      <c r="Y62" s="178">
        <v>5</v>
      </c>
      <c r="Z62" s="178">
        <v>4</v>
      </c>
      <c r="AA62" s="193">
        <f t="shared" si="10"/>
        <v>2</v>
      </c>
      <c r="AB62" s="178">
        <v>2</v>
      </c>
      <c r="AC62" s="178">
        <v>0</v>
      </c>
      <c r="AD62" s="193">
        <f t="shared" si="11"/>
        <v>79</v>
      </c>
      <c r="AE62" s="178">
        <v>42</v>
      </c>
      <c r="AF62" s="178">
        <v>37</v>
      </c>
      <c r="AG62" s="178">
        <v>505</v>
      </c>
      <c r="AH62" s="85" t="s">
        <v>138</v>
      </c>
      <c r="AI62" s="13"/>
    </row>
    <row r="63" spans="1:35" s="118" customFormat="1" ht="16.5" customHeight="1">
      <c r="A63" s="98"/>
      <c r="B63" s="99" t="s">
        <v>139</v>
      </c>
      <c r="C63" s="192">
        <f t="shared" si="2"/>
        <v>0</v>
      </c>
      <c r="D63" s="177">
        <f>G63+J63+S63</f>
        <v>0</v>
      </c>
      <c r="E63" s="177">
        <f>H63+K63+T63</f>
        <v>0</v>
      </c>
      <c r="F63" s="193">
        <f t="shared" si="3"/>
        <v>0</v>
      </c>
      <c r="G63" s="178">
        <v>0</v>
      </c>
      <c r="H63" s="178">
        <v>0</v>
      </c>
      <c r="I63" s="193">
        <f t="shared" si="4"/>
        <v>0</v>
      </c>
      <c r="J63" s="178">
        <f>M63+P63</f>
        <v>0</v>
      </c>
      <c r="K63" s="178">
        <f>N63+Q63</f>
        <v>0</v>
      </c>
      <c r="L63" s="193">
        <f t="shared" si="5"/>
        <v>0</v>
      </c>
      <c r="M63" s="178">
        <v>0</v>
      </c>
      <c r="N63" s="178">
        <v>0</v>
      </c>
      <c r="O63" s="193">
        <f t="shared" si="6"/>
        <v>0</v>
      </c>
      <c r="P63" s="178">
        <v>0</v>
      </c>
      <c r="Q63" s="178">
        <v>0</v>
      </c>
      <c r="R63" s="193">
        <f t="shared" si="7"/>
        <v>0</v>
      </c>
      <c r="S63" s="178">
        <f>V63+Y63+AB63</f>
        <v>0</v>
      </c>
      <c r="T63" s="178">
        <f>W63+Z63+AC63</f>
        <v>0</v>
      </c>
      <c r="U63" s="193">
        <f t="shared" si="8"/>
        <v>0</v>
      </c>
      <c r="V63" s="178">
        <v>0</v>
      </c>
      <c r="W63" s="178">
        <v>0</v>
      </c>
      <c r="X63" s="193">
        <f t="shared" si="9"/>
        <v>0</v>
      </c>
      <c r="Y63" s="178">
        <v>0</v>
      </c>
      <c r="Z63" s="178">
        <v>0</v>
      </c>
      <c r="AA63" s="193">
        <f t="shared" si="10"/>
        <v>0</v>
      </c>
      <c r="AB63" s="178">
        <v>0</v>
      </c>
      <c r="AC63" s="178">
        <v>0</v>
      </c>
      <c r="AD63" s="193">
        <f t="shared" si="11"/>
        <v>0</v>
      </c>
      <c r="AE63" s="178">
        <v>0</v>
      </c>
      <c r="AF63" s="178">
        <v>0</v>
      </c>
      <c r="AG63" s="178">
        <v>0</v>
      </c>
      <c r="AH63" s="85" t="s">
        <v>139</v>
      </c>
      <c r="AI63" s="13"/>
    </row>
    <row r="64" spans="1:35" s="118" customFormat="1" ht="16.5" customHeight="1">
      <c r="A64" s="116"/>
      <c r="B64" s="204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53"/>
      <c r="AI64" s="116"/>
    </row>
    <row r="65" s="2" customFormat="1" ht="14.25" customHeight="1" hidden="1">
      <c r="B65" s="7"/>
    </row>
    <row r="66" spans="2:33" ht="11.25" customHeight="1" hidden="1">
      <c r="B66" s="3" t="s">
        <v>82</v>
      </c>
      <c r="C66" s="4">
        <v>6029</v>
      </c>
      <c r="D66" s="5">
        <v>3107</v>
      </c>
      <c r="E66" s="5">
        <v>2922</v>
      </c>
      <c r="F66" s="5">
        <v>658</v>
      </c>
      <c r="G66" s="6">
        <v>345</v>
      </c>
      <c r="H66" s="6">
        <v>313</v>
      </c>
      <c r="I66" s="5">
        <v>2412</v>
      </c>
      <c r="J66" s="6">
        <v>1239</v>
      </c>
      <c r="K66" s="6">
        <v>1173</v>
      </c>
      <c r="L66" s="5">
        <v>625</v>
      </c>
      <c r="M66" s="6">
        <v>325</v>
      </c>
      <c r="N66" s="6">
        <v>300</v>
      </c>
      <c r="O66" s="5">
        <v>1787</v>
      </c>
      <c r="P66" s="6">
        <v>914</v>
      </c>
      <c r="Q66" s="6">
        <v>873</v>
      </c>
      <c r="R66" s="5">
        <v>2959</v>
      </c>
      <c r="S66" s="6">
        <v>1523</v>
      </c>
      <c r="T66" s="6">
        <v>1436</v>
      </c>
      <c r="U66" s="5">
        <v>583</v>
      </c>
      <c r="V66" s="6">
        <v>297</v>
      </c>
      <c r="W66" s="6">
        <v>286</v>
      </c>
      <c r="X66" s="6">
        <v>1982</v>
      </c>
      <c r="Y66" s="6">
        <v>1017</v>
      </c>
      <c r="Z66" s="6">
        <v>965</v>
      </c>
      <c r="AA66" s="6">
        <v>394</v>
      </c>
      <c r="AB66" s="6">
        <v>209</v>
      </c>
      <c r="AC66" s="6">
        <v>185</v>
      </c>
      <c r="AD66" s="6">
        <v>3165</v>
      </c>
      <c r="AE66" s="6">
        <v>1591</v>
      </c>
      <c r="AF66" s="6">
        <v>1574</v>
      </c>
      <c r="AG66" s="6">
        <v>12222</v>
      </c>
    </row>
    <row r="67" spans="2:33" ht="11.25" customHeight="1" hidden="1">
      <c r="B67" s="8"/>
      <c r="C67" s="5"/>
      <c r="D67" s="5"/>
      <c r="E67" s="5"/>
      <c r="F67" s="5"/>
      <c r="G67" s="6"/>
      <c r="H67" s="6"/>
      <c r="I67" s="5"/>
      <c r="J67" s="6"/>
      <c r="K67" s="6"/>
      <c r="L67" s="5"/>
      <c r="M67" s="6"/>
      <c r="N67" s="6"/>
      <c r="O67" s="5"/>
      <c r="P67" s="6"/>
      <c r="Q67" s="6"/>
      <c r="R67" s="5"/>
      <c r="S67" s="6"/>
      <c r="T67" s="6"/>
      <c r="U67" s="5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2:24" ht="11.25" customHeight="1" hidden="1">
      <c r="B68" s="9" t="s">
        <v>215</v>
      </c>
      <c r="C68" s="9"/>
      <c r="D68" s="9"/>
      <c r="E68" s="9"/>
      <c r="F68" s="2"/>
      <c r="G68" s="2"/>
      <c r="X68" s="1" t="s">
        <v>212</v>
      </c>
    </row>
    <row r="69" spans="2:33" ht="11.25" customHeight="1" hidden="1">
      <c r="B69" s="10"/>
      <c r="C69" s="10"/>
      <c r="D69" s="10"/>
      <c r="E69" s="10"/>
      <c r="AD69" s="1" t="s">
        <v>213</v>
      </c>
      <c r="AG69" s="1" t="s">
        <v>214</v>
      </c>
    </row>
    <row r="70" spans="2:5" ht="11.25" customHeight="1">
      <c r="B70" s="10"/>
      <c r="C70" s="10"/>
      <c r="D70" s="10"/>
      <c r="E70" s="10"/>
    </row>
    <row r="71" spans="2:5" ht="11.25" customHeight="1">
      <c r="B71" s="10"/>
      <c r="C71" s="10"/>
      <c r="D71" s="10"/>
      <c r="E71" s="10"/>
    </row>
    <row r="72" spans="2:5" ht="11.25" customHeight="1">
      <c r="B72" s="10"/>
      <c r="C72" s="10"/>
      <c r="D72" s="10"/>
      <c r="E72" s="10"/>
    </row>
    <row r="73" spans="2:5" ht="11.25" customHeight="1">
      <c r="B73" s="10"/>
      <c r="C73" s="10"/>
      <c r="D73" s="10"/>
      <c r="E73" s="10"/>
    </row>
    <row r="74" spans="2:5" ht="11.25" customHeight="1">
      <c r="B74" s="10"/>
      <c r="C74" s="10"/>
      <c r="D74" s="10"/>
      <c r="E74" s="10"/>
    </row>
    <row r="75" spans="2:5" ht="11.25" customHeight="1">
      <c r="B75" s="10"/>
      <c r="C75" s="10"/>
      <c r="D75" s="10"/>
      <c r="E75" s="10"/>
    </row>
    <row r="76" spans="2:5" ht="11.25" customHeight="1">
      <c r="B76" s="10"/>
      <c r="C76" s="10"/>
      <c r="D76" s="10"/>
      <c r="E76" s="10"/>
    </row>
    <row r="77" spans="2:5" ht="11.25" customHeight="1">
      <c r="B77" s="10"/>
      <c r="C77" s="10"/>
      <c r="D77" s="10"/>
      <c r="E77" s="10"/>
    </row>
    <row r="78" spans="2:5" ht="11.25" customHeight="1">
      <c r="B78" s="10"/>
      <c r="C78" s="10"/>
      <c r="D78" s="10"/>
      <c r="E78" s="10"/>
    </row>
    <row r="79" spans="2:5" ht="11.25" customHeight="1">
      <c r="B79" s="10"/>
      <c r="C79" s="10"/>
      <c r="D79" s="10"/>
      <c r="E79" s="10"/>
    </row>
    <row r="80" spans="2:5" ht="11.25" customHeight="1">
      <c r="B80" s="10"/>
      <c r="C80" s="10"/>
      <c r="D80" s="10"/>
      <c r="E80" s="10"/>
    </row>
    <row r="81" spans="2:5" ht="11.25" customHeight="1">
      <c r="B81" s="10"/>
      <c r="C81" s="10"/>
      <c r="D81" s="10"/>
      <c r="E81" s="10"/>
    </row>
  </sheetData>
  <mergeCells count="38">
    <mergeCell ref="A61:B61"/>
    <mergeCell ref="AH61:AI61"/>
    <mergeCell ref="AD4:AF5"/>
    <mergeCell ref="AG4:AG6"/>
    <mergeCell ref="R4:AC4"/>
    <mergeCell ref="R5:T5"/>
    <mergeCell ref="U5:W5"/>
    <mergeCell ref="X5:Z5"/>
    <mergeCell ref="AA5:AC5"/>
    <mergeCell ref="A12:B12"/>
    <mergeCell ref="A31:B31"/>
    <mergeCell ref="F4:H4"/>
    <mergeCell ref="I4:Q4"/>
    <mergeCell ref="I5:K5"/>
    <mergeCell ref="L5:N5"/>
    <mergeCell ref="O5:Q5"/>
    <mergeCell ref="F5:F6"/>
    <mergeCell ref="G5:G6"/>
    <mergeCell ref="H5:H6"/>
    <mergeCell ref="A59:B59"/>
    <mergeCell ref="AH44:AI44"/>
    <mergeCell ref="AH53:AI53"/>
    <mergeCell ref="AH56:AI56"/>
    <mergeCell ref="A56:B56"/>
    <mergeCell ref="A44:B44"/>
    <mergeCell ref="A48:B48"/>
    <mergeCell ref="A53:B53"/>
    <mergeCell ref="AH59:AI59"/>
    <mergeCell ref="A1:R1"/>
    <mergeCell ref="A34:B34"/>
    <mergeCell ref="AH48:AI48"/>
    <mergeCell ref="AH12:AI12"/>
    <mergeCell ref="AH31:AI31"/>
    <mergeCell ref="AH34:AI34"/>
    <mergeCell ref="AH39:AI39"/>
    <mergeCell ref="A39:B39"/>
    <mergeCell ref="AH41:AI41"/>
    <mergeCell ref="A41:B4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0"/>
  <sheetViews>
    <sheetView showGridLines="0" workbookViewId="0" topLeftCell="S1">
      <selection activeCell="T1" sqref="T1:T16384"/>
    </sheetView>
  </sheetViews>
  <sheetFormatPr defaultColWidth="10.75" defaultRowHeight="15" customHeight="1"/>
  <cols>
    <col min="1" max="1" width="9.5" style="224" customWidth="1"/>
    <col min="2" max="2" width="6.58203125" style="224" customWidth="1"/>
    <col min="3" max="3" width="5.58203125" style="224" customWidth="1"/>
    <col min="4" max="19" width="6.58203125" style="224" customWidth="1"/>
    <col min="20" max="20" width="0" style="224" hidden="1" customWidth="1"/>
    <col min="21" max="16384" width="10.75" style="224" customWidth="1"/>
  </cols>
  <sheetData>
    <row r="1" spans="1:11" ht="15" customHeight="1">
      <c r="A1" s="223" t="s">
        <v>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5" customHeight="1">
      <c r="A2" s="225" t="s">
        <v>179</v>
      </c>
      <c r="B2" s="226"/>
      <c r="C2" s="226"/>
      <c r="D2" s="226"/>
      <c r="E2" s="226"/>
      <c r="F2" s="226"/>
      <c r="G2" s="226"/>
      <c r="H2" s="226"/>
      <c r="I2" s="227"/>
      <c r="J2" s="228"/>
      <c r="K2" s="229" t="s">
        <v>88</v>
      </c>
    </row>
    <row r="3" spans="1:11" ht="15" customHeight="1">
      <c r="A3" s="230" t="s">
        <v>89</v>
      </c>
      <c r="B3" s="231" t="s">
        <v>17</v>
      </c>
      <c r="C3" s="232" t="s">
        <v>90</v>
      </c>
      <c r="D3" s="233" t="s">
        <v>91</v>
      </c>
      <c r="E3" s="234" t="s">
        <v>92</v>
      </c>
      <c r="F3" s="233" t="s">
        <v>93</v>
      </c>
      <c r="G3" s="234" t="s">
        <v>94</v>
      </c>
      <c r="H3" s="233" t="s">
        <v>95</v>
      </c>
      <c r="I3" s="234" t="s">
        <v>96</v>
      </c>
      <c r="J3" s="233" t="s">
        <v>97</v>
      </c>
      <c r="K3" s="234" t="s">
        <v>180</v>
      </c>
    </row>
    <row r="4" spans="1:20" ht="15" customHeight="1">
      <c r="A4" s="226"/>
      <c r="B4" s="235"/>
      <c r="C4" s="226"/>
      <c r="D4" s="226"/>
      <c r="E4" s="226"/>
      <c r="F4" s="226"/>
      <c r="G4" s="226"/>
      <c r="H4" s="226"/>
      <c r="I4" s="226"/>
      <c r="J4" s="226"/>
      <c r="K4" s="226"/>
      <c r="T4" s="224" t="s">
        <v>222</v>
      </c>
    </row>
    <row r="5" spans="1:11" ht="15" customHeight="1">
      <c r="A5" s="105" t="s">
        <v>181</v>
      </c>
      <c r="B5" s="240">
        <v>1514</v>
      </c>
      <c r="C5" s="241">
        <v>0</v>
      </c>
      <c r="D5" s="241">
        <v>245</v>
      </c>
      <c r="E5" s="241">
        <v>244</v>
      </c>
      <c r="F5" s="241">
        <v>350</v>
      </c>
      <c r="G5" s="241">
        <v>411</v>
      </c>
      <c r="H5" s="241">
        <v>223</v>
      </c>
      <c r="I5" s="241">
        <v>40</v>
      </c>
      <c r="J5" s="241">
        <v>1</v>
      </c>
      <c r="K5" s="241">
        <v>0</v>
      </c>
    </row>
    <row r="6" spans="1:11" s="238" customFormat="1" ht="15" customHeight="1">
      <c r="A6" s="62" t="s">
        <v>225</v>
      </c>
      <c r="B6" s="236">
        <f aca="true" t="shared" si="0" ref="B6:K6">SUM(B8:B10)</f>
        <v>1503</v>
      </c>
      <c r="C6" s="237">
        <f t="shared" si="0"/>
        <v>0</v>
      </c>
      <c r="D6" s="237">
        <f t="shared" si="0"/>
        <v>265</v>
      </c>
      <c r="E6" s="237">
        <f t="shared" si="0"/>
        <v>264</v>
      </c>
      <c r="F6" s="237">
        <f t="shared" si="0"/>
        <v>324</v>
      </c>
      <c r="G6" s="237">
        <f t="shared" si="0"/>
        <v>357</v>
      </c>
      <c r="H6" s="237">
        <f t="shared" si="0"/>
        <v>252</v>
      </c>
      <c r="I6" s="237">
        <f t="shared" si="0"/>
        <v>41</v>
      </c>
      <c r="J6" s="237">
        <f t="shared" si="0"/>
        <v>0</v>
      </c>
      <c r="K6" s="237">
        <f t="shared" si="0"/>
        <v>0</v>
      </c>
    </row>
    <row r="7" spans="1:11" ht="15" customHeight="1">
      <c r="A7" s="226"/>
      <c r="B7" s="235"/>
      <c r="C7" s="226"/>
      <c r="D7" s="226"/>
      <c r="E7" s="226"/>
      <c r="F7" s="226"/>
      <c r="G7" s="226"/>
      <c r="H7" s="226"/>
      <c r="I7" s="226"/>
      <c r="J7" s="226"/>
      <c r="K7" s="226"/>
    </row>
    <row r="8" spans="1:11" ht="15" customHeight="1">
      <c r="A8" s="239" t="s">
        <v>81</v>
      </c>
      <c r="B8" s="240">
        <f>SUM(C8:K8)</f>
        <v>5</v>
      </c>
      <c r="C8" s="280">
        <v>0</v>
      </c>
      <c r="D8" s="280">
        <v>0</v>
      </c>
      <c r="E8" s="280">
        <v>0</v>
      </c>
      <c r="F8" s="280">
        <v>1</v>
      </c>
      <c r="G8" s="280">
        <v>4</v>
      </c>
      <c r="H8" s="280">
        <v>0</v>
      </c>
      <c r="I8" s="280">
        <v>0</v>
      </c>
      <c r="J8" s="280">
        <v>0</v>
      </c>
      <c r="K8" s="280">
        <v>0</v>
      </c>
    </row>
    <row r="9" spans="1:11" ht="15" customHeight="1">
      <c r="A9" s="239" t="s">
        <v>82</v>
      </c>
      <c r="B9" s="240">
        <f>SUM(C9:K9)</f>
        <v>329</v>
      </c>
      <c r="C9" s="280">
        <v>0</v>
      </c>
      <c r="D9" s="280">
        <v>110</v>
      </c>
      <c r="E9" s="280">
        <v>89</v>
      </c>
      <c r="F9" s="280">
        <v>74</v>
      </c>
      <c r="G9" s="280">
        <v>47</v>
      </c>
      <c r="H9" s="280">
        <v>9</v>
      </c>
      <c r="I9" s="280">
        <v>0</v>
      </c>
      <c r="J9" s="280">
        <v>0</v>
      </c>
      <c r="K9" s="280">
        <v>0</v>
      </c>
    </row>
    <row r="10" spans="1:11" ht="15" customHeight="1">
      <c r="A10" s="239" t="s">
        <v>83</v>
      </c>
      <c r="B10" s="240">
        <f>SUM(C10:K10)</f>
        <v>1169</v>
      </c>
      <c r="C10" s="241">
        <f>SUM(C13:C18)</f>
        <v>0</v>
      </c>
      <c r="D10" s="241">
        <f aca="true" t="shared" si="1" ref="D10:I10">SUM(D13:D18)</f>
        <v>155</v>
      </c>
      <c r="E10" s="241">
        <f t="shared" si="1"/>
        <v>175</v>
      </c>
      <c r="F10" s="241">
        <f t="shared" si="1"/>
        <v>249</v>
      </c>
      <c r="G10" s="241">
        <f t="shared" si="1"/>
        <v>306</v>
      </c>
      <c r="H10" s="241">
        <f t="shared" si="1"/>
        <v>243</v>
      </c>
      <c r="I10" s="241">
        <f t="shared" si="1"/>
        <v>41</v>
      </c>
      <c r="J10" s="241">
        <f>SUM(J13:J18)</f>
        <v>0</v>
      </c>
      <c r="K10" s="241">
        <f>SUM(K13:K18)</f>
        <v>0</v>
      </c>
    </row>
    <row r="11" spans="1:11" ht="15" customHeight="1">
      <c r="A11" s="226"/>
      <c r="B11" s="235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1" ht="15" customHeight="1">
      <c r="A12" s="228" t="s">
        <v>98</v>
      </c>
      <c r="B12" s="235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ht="15" customHeight="1">
      <c r="A13" s="242" t="s">
        <v>99</v>
      </c>
      <c r="B13" s="240">
        <f aca="true" t="shared" si="2" ref="B13:B18">SUM(C13:K13)</f>
        <v>1042</v>
      </c>
      <c r="C13" s="280">
        <v>0</v>
      </c>
      <c r="D13" s="280">
        <v>120</v>
      </c>
      <c r="E13" s="280">
        <v>152</v>
      </c>
      <c r="F13" s="280">
        <v>232</v>
      </c>
      <c r="G13" s="280">
        <v>276</v>
      </c>
      <c r="H13" s="280">
        <v>222</v>
      </c>
      <c r="I13" s="280">
        <v>40</v>
      </c>
      <c r="J13" s="280">
        <v>0</v>
      </c>
      <c r="K13" s="280">
        <v>0</v>
      </c>
    </row>
    <row r="14" spans="1:11" ht="15" customHeight="1">
      <c r="A14" s="242" t="s">
        <v>100</v>
      </c>
      <c r="B14" s="240">
        <f t="shared" si="2"/>
        <v>0</v>
      </c>
      <c r="C14" s="280">
        <v>0</v>
      </c>
      <c r="D14" s="280">
        <v>0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</row>
    <row r="15" spans="1:11" ht="15" customHeight="1">
      <c r="A15" s="242" t="s">
        <v>101</v>
      </c>
      <c r="B15" s="240">
        <f t="shared" si="2"/>
        <v>0</v>
      </c>
      <c r="C15" s="280">
        <v>0</v>
      </c>
      <c r="D15" s="280">
        <v>0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</row>
    <row r="16" spans="1:11" ht="15" customHeight="1">
      <c r="A16" s="242" t="s">
        <v>102</v>
      </c>
      <c r="B16" s="240">
        <f t="shared" si="2"/>
        <v>52</v>
      </c>
      <c r="C16" s="280">
        <v>0</v>
      </c>
      <c r="D16" s="280">
        <v>19</v>
      </c>
      <c r="E16" s="280">
        <v>13</v>
      </c>
      <c r="F16" s="280">
        <v>6</v>
      </c>
      <c r="G16" s="280">
        <v>11</v>
      </c>
      <c r="H16" s="280">
        <v>3</v>
      </c>
      <c r="I16" s="280">
        <v>0</v>
      </c>
      <c r="J16" s="280">
        <v>0</v>
      </c>
      <c r="K16" s="280">
        <v>0</v>
      </c>
    </row>
    <row r="17" spans="1:11" ht="15" customHeight="1">
      <c r="A17" s="243" t="s">
        <v>103</v>
      </c>
      <c r="B17" s="240">
        <f t="shared" si="2"/>
        <v>0</v>
      </c>
      <c r="C17" s="280">
        <v>0</v>
      </c>
      <c r="D17" s="280">
        <v>0</v>
      </c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</row>
    <row r="18" spans="1:11" ht="15" customHeight="1">
      <c r="A18" s="242" t="s">
        <v>104</v>
      </c>
      <c r="B18" s="240">
        <f t="shared" si="2"/>
        <v>75</v>
      </c>
      <c r="C18" s="280">
        <v>0</v>
      </c>
      <c r="D18" s="280">
        <v>16</v>
      </c>
      <c r="E18" s="280">
        <v>10</v>
      </c>
      <c r="F18" s="280">
        <v>11</v>
      </c>
      <c r="G18" s="280">
        <v>19</v>
      </c>
      <c r="H18" s="280">
        <v>18</v>
      </c>
      <c r="I18" s="280">
        <v>1</v>
      </c>
      <c r="J18" s="280">
        <v>0</v>
      </c>
      <c r="K18" s="280">
        <v>0</v>
      </c>
    </row>
    <row r="19" spans="1:11" ht="15" customHeight="1">
      <c r="A19" s="244"/>
      <c r="B19" s="245"/>
      <c r="C19" s="244"/>
      <c r="D19" s="281"/>
      <c r="E19" s="281"/>
      <c r="F19" s="281"/>
      <c r="G19" s="281"/>
      <c r="H19" s="281"/>
      <c r="I19" s="281"/>
      <c r="J19" s="281"/>
      <c r="K19" s="244"/>
    </row>
    <row r="27" spans="1:19" ht="15" customHeight="1">
      <c r="A27" s="246" t="s">
        <v>105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7"/>
      <c r="M27" s="247"/>
      <c r="N27" s="247"/>
      <c r="O27" s="247"/>
      <c r="P27" s="247"/>
      <c r="Q27" s="247"/>
      <c r="R27" s="247"/>
      <c r="S27" s="247"/>
    </row>
    <row r="28" spans="1:19" ht="15" customHeight="1">
      <c r="A28" s="248" t="s">
        <v>106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50" t="s">
        <v>182</v>
      </c>
      <c r="M28" s="249"/>
      <c r="N28" s="249"/>
      <c r="O28" s="249"/>
      <c r="P28" s="249"/>
      <c r="Q28" s="249"/>
      <c r="R28" s="249"/>
      <c r="S28" s="251" t="s">
        <v>107</v>
      </c>
    </row>
    <row r="29" spans="1:19" ht="15" customHeight="1">
      <c r="A29" s="252"/>
      <c r="B29" s="253" t="s">
        <v>108</v>
      </c>
      <c r="C29" s="254"/>
      <c r="D29" s="255"/>
      <c r="E29" s="254"/>
      <c r="F29" s="254"/>
      <c r="G29" s="254"/>
      <c r="H29" s="254"/>
      <c r="I29" s="254"/>
      <c r="J29" s="254"/>
      <c r="K29" s="253" t="s">
        <v>109</v>
      </c>
      <c r="L29" s="254"/>
      <c r="M29" s="255"/>
      <c r="N29" s="254"/>
      <c r="O29" s="254"/>
      <c r="P29" s="254"/>
      <c r="Q29" s="254"/>
      <c r="R29" s="254"/>
      <c r="S29" s="254"/>
    </row>
    <row r="30" spans="1:19" ht="15" customHeight="1">
      <c r="A30" s="249"/>
      <c r="B30" s="256"/>
      <c r="C30" s="257"/>
      <c r="D30" s="252"/>
      <c r="E30" s="256"/>
      <c r="F30" s="258"/>
      <c r="G30" s="252"/>
      <c r="H30" s="252"/>
      <c r="I30" s="256"/>
      <c r="J30" s="258"/>
      <c r="K30" s="256"/>
      <c r="L30" s="257"/>
      <c r="M30" s="252"/>
      <c r="N30" s="256"/>
      <c r="O30" s="258"/>
      <c r="P30" s="252"/>
      <c r="Q30" s="252"/>
      <c r="R30" s="256"/>
      <c r="S30" s="252"/>
    </row>
    <row r="31" spans="1:19" ht="15" customHeight="1">
      <c r="A31" s="259" t="s">
        <v>110</v>
      </c>
      <c r="B31" s="260" t="s">
        <v>17</v>
      </c>
      <c r="C31" s="261" t="s">
        <v>77</v>
      </c>
      <c r="D31" s="259" t="s">
        <v>78</v>
      </c>
      <c r="E31" s="262" t="s">
        <v>111</v>
      </c>
      <c r="F31" s="263"/>
      <c r="G31" s="264" t="s">
        <v>112</v>
      </c>
      <c r="H31" s="265"/>
      <c r="I31" s="262" t="s">
        <v>113</v>
      </c>
      <c r="J31" s="263"/>
      <c r="K31" s="260" t="s">
        <v>17</v>
      </c>
      <c r="L31" s="261" t="s">
        <v>77</v>
      </c>
      <c r="M31" s="259" t="s">
        <v>78</v>
      </c>
      <c r="N31" s="262" t="s">
        <v>111</v>
      </c>
      <c r="O31" s="263"/>
      <c r="P31" s="264" t="s">
        <v>112</v>
      </c>
      <c r="Q31" s="265"/>
      <c r="R31" s="262" t="s">
        <v>113</v>
      </c>
      <c r="S31" s="265"/>
    </row>
    <row r="32" spans="1:19" ht="15" customHeight="1">
      <c r="A32" s="266"/>
      <c r="B32" s="267"/>
      <c r="C32" s="268"/>
      <c r="D32" s="266"/>
      <c r="E32" s="269" t="s">
        <v>77</v>
      </c>
      <c r="F32" s="270" t="s">
        <v>78</v>
      </c>
      <c r="G32" s="269" t="s">
        <v>77</v>
      </c>
      <c r="H32" s="270" t="s">
        <v>78</v>
      </c>
      <c r="I32" s="269" t="s">
        <v>77</v>
      </c>
      <c r="J32" s="270" t="s">
        <v>78</v>
      </c>
      <c r="K32" s="267"/>
      <c r="L32" s="268"/>
      <c r="M32" s="266"/>
      <c r="N32" s="269" t="s">
        <v>77</v>
      </c>
      <c r="O32" s="270" t="s">
        <v>78</v>
      </c>
      <c r="P32" s="269" t="s">
        <v>77</v>
      </c>
      <c r="Q32" s="269" t="s">
        <v>78</v>
      </c>
      <c r="R32" s="270" t="s">
        <v>77</v>
      </c>
      <c r="S32" s="271" t="s">
        <v>78</v>
      </c>
    </row>
    <row r="33" spans="1:19" ht="15" customHeight="1">
      <c r="A33" s="249"/>
      <c r="B33" s="272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</row>
    <row r="34" spans="1:19" ht="15" customHeight="1">
      <c r="A34" s="105" t="s">
        <v>140</v>
      </c>
      <c r="B34" s="277">
        <v>35554</v>
      </c>
      <c r="C34" s="278">
        <v>18021</v>
      </c>
      <c r="D34" s="278">
        <v>17533</v>
      </c>
      <c r="E34" s="278">
        <v>3174</v>
      </c>
      <c r="F34" s="278">
        <v>2932</v>
      </c>
      <c r="G34" s="278">
        <v>7225</v>
      </c>
      <c r="H34" s="278">
        <v>7043</v>
      </c>
      <c r="I34" s="278">
        <v>7622</v>
      </c>
      <c r="J34" s="278">
        <v>7558</v>
      </c>
      <c r="K34" s="278">
        <v>14816</v>
      </c>
      <c r="L34" s="278">
        <v>7502</v>
      </c>
      <c r="M34" s="278">
        <v>7314</v>
      </c>
      <c r="N34" s="278">
        <v>2948</v>
      </c>
      <c r="O34" s="278">
        <v>2723</v>
      </c>
      <c r="P34" s="278">
        <v>4111</v>
      </c>
      <c r="Q34" s="278">
        <v>4156</v>
      </c>
      <c r="R34" s="278">
        <v>443</v>
      </c>
      <c r="S34" s="278">
        <v>435</v>
      </c>
    </row>
    <row r="35" spans="1:19" s="238" customFormat="1" ht="15" customHeight="1">
      <c r="A35" s="62" t="s">
        <v>226</v>
      </c>
      <c r="B35" s="274">
        <f aca="true" t="shared" si="3" ref="B35:S35">B37+B38+B39</f>
        <v>34813</v>
      </c>
      <c r="C35" s="275">
        <f t="shared" si="3"/>
        <v>17765</v>
      </c>
      <c r="D35" s="275">
        <f t="shared" si="3"/>
        <v>17048</v>
      </c>
      <c r="E35" s="275">
        <f t="shared" si="3"/>
        <v>3236</v>
      </c>
      <c r="F35" s="275">
        <f t="shared" si="3"/>
        <v>2986</v>
      </c>
      <c r="G35" s="275">
        <f t="shared" si="3"/>
        <v>7054</v>
      </c>
      <c r="H35" s="275">
        <f t="shared" si="3"/>
        <v>6767</v>
      </c>
      <c r="I35" s="275">
        <f t="shared" si="3"/>
        <v>7475</v>
      </c>
      <c r="J35" s="275">
        <f t="shared" si="3"/>
        <v>7295</v>
      </c>
      <c r="K35" s="275">
        <f t="shared" si="3"/>
        <v>14443</v>
      </c>
      <c r="L35" s="275">
        <f t="shared" si="3"/>
        <v>7390</v>
      </c>
      <c r="M35" s="275">
        <f t="shared" si="3"/>
        <v>7053</v>
      </c>
      <c r="N35" s="275">
        <f t="shared" si="3"/>
        <v>2967</v>
      </c>
      <c r="O35" s="275">
        <f t="shared" si="3"/>
        <v>2747</v>
      </c>
      <c r="P35" s="275">
        <f t="shared" si="3"/>
        <v>3959</v>
      </c>
      <c r="Q35" s="275">
        <f t="shared" si="3"/>
        <v>3892</v>
      </c>
      <c r="R35" s="275">
        <f t="shared" si="3"/>
        <v>464</v>
      </c>
      <c r="S35" s="275">
        <f t="shared" si="3"/>
        <v>414</v>
      </c>
    </row>
    <row r="36" spans="1:19" ht="15" customHeight="1">
      <c r="A36" s="276"/>
      <c r="B36" s="277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</row>
    <row r="37" spans="1:19" ht="15" customHeight="1">
      <c r="A37" s="259" t="s">
        <v>9</v>
      </c>
      <c r="B37" s="277">
        <f>SUM(C37:D37)</f>
        <v>132</v>
      </c>
      <c r="C37" s="278">
        <f>E37+G37+I37</f>
        <v>64</v>
      </c>
      <c r="D37" s="278">
        <f>F37+H37+J37</f>
        <v>68</v>
      </c>
      <c r="E37" s="278">
        <v>10</v>
      </c>
      <c r="F37" s="278">
        <v>11</v>
      </c>
      <c r="G37" s="278">
        <v>26</v>
      </c>
      <c r="H37" s="278">
        <v>26</v>
      </c>
      <c r="I37" s="278">
        <v>28</v>
      </c>
      <c r="J37" s="278">
        <v>31</v>
      </c>
      <c r="K37" s="278">
        <f>SUM(L37:M37)</f>
        <v>56</v>
      </c>
      <c r="L37" s="278">
        <f>N37+P37+R37</f>
        <v>27</v>
      </c>
      <c r="M37" s="278">
        <f>O37+Q37+S37</f>
        <v>29</v>
      </c>
      <c r="N37" s="278">
        <v>10</v>
      </c>
      <c r="O37" s="278">
        <v>11</v>
      </c>
      <c r="P37" s="278">
        <v>17</v>
      </c>
      <c r="Q37" s="278">
        <v>18</v>
      </c>
      <c r="R37" s="278">
        <v>0</v>
      </c>
      <c r="S37" s="278">
        <v>0</v>
      </c>
    </row>
    <row r="38" spans="1:19" ht="15" customHeight="1">
      <c r="A38" s="259" t="s">
        <v>10</v>
      </c>
      <c r="B38" s="277">
        <f>SUM(C38:D38)</f>
        <v>6029</v>
      </c>
      <c r="C38" s="278">
        <f>E38+G38+I38</f>
        <v>3107</v>
      </c>
      <c r="D38" s="278">
        <f>F38+H38+J38</f>
        <v>2922</v>
      </c>
      <c r="E38" s="278">
        <v>345</v>
      </c>
      <c r="F38" s="278">
        <v>313</v>
      </c>
      <c r="G38" s="278">
        <v>1239</v>
      </c>
      <c r="H38" s="278">
        <v>1173</v>
      </c>
      <c r="I38" s="278">
        <v>1523</v>
      </c>
      <c r="J38" s="278">
        <v>1436</v>
      </c>
      <c r="K38" s="278">
        <f>SUM(L38:M38)</f>
        <v>2836</v>
      </c>
      <c r="L38" s="278">
        <f>N38+P38+R38</f>
        <v>1467</v>
      </c>
      <c r="M38" s="278">
        <f>O38+Q38+S38</f>
        <v>1369</v>
      </c>
      <c r="N38" s="278">
        <v>344</v>
      </c>
      <c r="O38" s="278">
        <v>311</v>
      </c>
      <c r="P38" s="278">
        <v>914</v>
      </c>
      <c r="Q38" s="278">
        <v>873</v>
      </c>
      <c r="R38" s="278">
        <v>209</v>
      </c>
      <c r="S38" s="278">
        <v>185</v>
      </c>
    </row>
    <row r="39" spans="1:19" ht="15" customHeight="1">
      <c r="A39" s="259" t="s">
        <v>183</v>
      </c>
      <c r="B39" s="272">
        <f>SUM(B42:B47)</f>
        <v>28652</v>
      </c>
      <c r="C39" s="273">
        <f>SUM(C42:C47)</f>
        <v>14594</v>
      </c>
      <c r="D39" s="273">
        <f aca="true" t="shared" si="4" ref="D39:S39">SUM(D42:D47)</f>
        <v>14058</v>
      </c>
      <c r="E39" s="273">
        <f t="shared" si="4"/>
        <v>2881</v>
      </c>
      <c r="F39" s="273">
        <f t="shared" si="4"/>
        <v>2662</v>
      </c>
      <c r="G39" s="273">
        <f t="shared" si="4"/>
        <v>5789</v>
      </c>
      <c r="H39" s="273">
        <f t="shared" si="4"/>
        <v>5568</v>
      </c>
      <c r="I39" s="273">
        <f t="shared" si="4"/>
        <v>5924</v>
      </c>
      <c r="J39" s="273">
        <f t="shared" si="4"/>
        <v>5828</v>
      </c>
      <c r="K39" s="273">
        <f t="shared" si="4"/>
        <v>11551</v>
      </c>
      <c r="L39" s="273">
        <f t="shared" si="4"/>
        <v>5896</v>
      </c>
      <c r="M39" s="273">
        <f t="shared" si="4"/>
        <v>5655</v>
      </c>
      <c r="N39" s="273">
        <f t="shared" si="4"/>
        <v>2613</v>
      </c>
      <c r="O39" s="273">
        <f t="shared" si="4"/>
        <v>2425</v>
      </c>
      <c r="P39" s="273">
        <f t="shared" si="4"/>
        <v>3028</v>
      </c>
      <c r="Q39" s="273">
        <f t="shared" si="4"/>
        <v>3001</v>
      </c>
      <c r="R39" s="273">
        <f t="shared" si="4"/>
        <v>255</v>
      </c>
      <c r="S39" s="273">
        <f t="shared" si="4"/>
        <v>229</v>
      </c>
    </row>
    <row r="40" spans="1:19" ht="15" customHeight="1">
      <c r="A40" s="259"/>
      <c r="B40" s="272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</row>
    <row r="41" spans="1:19" ht="15" customHeight="1">
      <c r="A41" s="259" t="s">
        <v>114</v>
      </c>
      <c r="B41" s="272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</row>
    <row r="42" spans="1:19" ht="15" customHeight="1">
      <c r="A42" s="243" t="s">
        <v>184</v>
      </c>
      <c r="B42" s="277">
        <f>SUM(C42:D42)</f>
        <v>25933</v>
      </c>
      <c r="C42" s="278">
        <f>E42+G42+I42</f>
        <v>13162</v>
      </c>
      <c r="D42" s="278">
        <f>F42+H42+J42</f>
        <v>12771</v>
      </c>
      <c r="E42" s="282">
        <v>2656</v>
      </c>
      <c r="F42" s="282">
        <v>2451</v>
      </c>
      <c r="G42" s="282">
        <v>5199</v>
      </c>
      <c r="H42" s="282">
        <v>5025</v>
      </c>
      <c r="I42" s="282">
        <v>5307</v>
      </c>
      <c r="J42" s="282">
        <v>5295</v>
      </c>
      <c r="K42" s="278">
        <f>SUM(L42:M42)</f>
        <v>10471</v>
      </c>
      <c r="L42" s="278">
        <f>N42+P42+R42</f>
        <v>5340</v>
      </c>
      <c r="M42" s="278">
        <f>O42+Q42+S42</f>
        <v>5131</v>
      </c>
      <c r="N42" s="282">
        <v>2407</v>
      </c>
      <c r="O42" s="282">
        <v>2251</v>
      </c>
      <c r="P42" s="282">
        <v>2700</v>
      </c>
      <c r="Q42" s="282">
        <v>2673</v>
      </c>
      <c r="R42" s="282">
        <v>233</v>
      </c>
      <c r="S42" s="282">
        <v>207</v>
      </c>
    </row>
    <row r="43" spans="1:19" ht="15" customHeight="1">
      <c r="A43" s="243" t="s">
        <v>185</v>
      </c>
      <c r="B43" s="283">
        <v>0</v>
      </c>
      <c r="C43" s="282">
        <v>0</v>
      </c>
      <c r="D43" s="282">
        <v>0</v>
      </c>
      <c r="E43" s="282">
        <v>0</v>
      </c>
      <c r="F43" s="282">
        <v>0</v>
      </c>
      <c r="G43" s="282">
        <v>0</v>
      </c>
      <c r="H43" s="282">
        <v>0</v>
      </c>
      <c r="I43" s="282">
        <v>0</v>
      </c>
      <c r="J43" s="282">
        <v>0</v>
      </c>
      <c r="K43" s="282">
        <v>0</v>
      </c>
      <c r="L43" s="282">
        <v>0</v>
      </c>
      <c r="M43" s="282">
        <v>0</v>
      </c>
      <c r="N43" s="282">
        <v>0</v>
      </c>
      <c r="O43" s="282">
        <v>0</v>
      </c>
      <c r="P43" s="282">
        <v>0</v>
      </c>
      <c r="Q43" s="282">
        <v>0</v>
      </c>
      <c r="R43" s="282">
        <v>0</v>
      </c>
      <c r="S43" s="282">
        <v>0</v>
      </c>
    </row>
    <row r="44" spans="1:19" ht="15" customHeight="1">
      <c r="A44" s="243" t="s">
        <v>115</v>
      </c>
      <c r="B44" s="284" t="s">
        <v>186</v>
      </c>
      <c r="C44" s="285" t="s">
        <v>186</v>
      </c>
      <c r="D44" s="285" t="s">
        <v>186</v>
      </c>
      <c r="E44" s="285">
        <v>0</v>
      </c>
      <c r="F44" s="285">
        <v>0</v>
      </c>
      <c r="G44" s="285">
        <v>0</v>
      </c>
      <c r="H44" s="285">
        <v>0</v>
      </c>
      <c r="I44" s="285">
        <v>0</v>
      </c>
      <c r="J44" s="285">
        <v>0</v>
      </c>
      <c r="K44" s="285" t="s">
        <v>186</v>
      </c>
      <c r="L44" s="285" t="s">
        <v>186</v>
      </c>
      <c r="M44" s="285" t="s">
        <v>186</v>
      </c>
      <c r="N44" s="285">
        <v>0</v>
      </c>
      <c r="O44" s="285">
        <v>0</v>
      </c>
      <c r="P44" s="285">
        <v>0</v>
      </c>
      <c r="Q44" s="285">
        <v>0</v>
      </c>
      <c r="R44" s="285">
        <v>0</v>
      </c>
      <c r="S44" s="285">
        <v>0</v>
      </c>
    </row>
    <row r="45" spans="1:19" ht="15" customHeight="1">
      <c r="A45" s="243" t="s">
        <v>187</v>
      </c>
      <c r="B45" s="277">
        <f>SUM(C45:D45)</f>
        <v>962</v>
      </c>
      <c r="C45" s="278">
        <f aca="true" t="shared" si="5" ref="C45:D47">E45+G45+I45</f>
        <v>510</v>
      </c>
      <c r="D45" s="278">
        <f t="shared" si="5"/>
        <v>452</v>
      </c>
      <c r="E45" s="282">
        <v>90</v>
      </c>
      <c r="F45" s="282">
        <v>89</v>
      </c>
      <c r="G45" s="282">
        <v>201</v>
      </c>
      <c r="H45" s="282">
        <v>176</v>
      </c>
      <c r="I45" s="282">
        <v>219</v>
      </c>
      <c r="J45" s="282">
        <v>187</v>
      </c>
      <c r="K45" s="278">
        <f>SUM(L45:M45)</f>
        <v>372</v>
      </c>
      <c r="L45" s="278">
        <f aca="true" t="shared" si="6" ref="L45:M47">N45+P45+R45</f>
        <v>197</v>
      </c>
      <c r="M45" s="278">
        <f t="shared" si="6"/>
        <v>175</v>
      </c>
      <c r="N45" s="282">
        <v>76</v>
      </c>
      <c r="O45" s="282">
        <v>64</v>
      </c>
      <c r="P45" s="282">
        <v>112</v>
      </c>
      <c r="Q45" s="282">
        <v>97</v>
      </c>
      <c r="R45" s="282">
        <v>9</v>
      </c>
      <c r="S45" s="282">
        <v>14</v>
      </c>
    </row>
    <row r="46" spans="1:19" ht="15" customHeight="1">
      <c r="A46" s="243" t="s">
        <v>103</v>
      </c>
      <c r="B46" s="277">
        <f>SUM(C46:D46)</f>
        <v>0</v>
      </c>
      <c r="C46" s="278">
        <f t="shared" si="5"/>
        <v>0</v>
      </c>
      <c r="D46" s="278">
        <f t="shared" si="5"/>
        <v>0</v>
      </c>
      <c r="E46" s="282">
        <v>0</v>
      </c>
      <c r="F46" s="282">
        <v>0</v>
      </c>
      <c r="G46" s="282">
        <v>0</v>
      </c>
      <c r="H46" s="282">
        <v>0</v>
      </c>
      <c r="I46" s="282">
        <v>0</v>
      </c>
      <c r="J46" s="282">
        <v>0</v>
      </c>
      <c r="K46" s="278">
        <f>SUM(L46:M46)</f>
        <v>0</v>
      </c>
      <c r="L46" s="278">
        <f t="shared" si="6"/>
        <v>0</v>
      </c>
      <c r="M46" s="278">
        <f t="shared" si="6"/>
        <v>0</v>
      </c>
      <c r="N46" s="282">
        <v>0</v>
      </c>
      <c r="O46" s="282">
        <v>0</v>
      </c>
      <c r="P46" s="282">
        <v>0</v>
      </c>
      <c r="Q46" s="282">
        <v>0</v>
      </c>
      <c r="R46" s="282">
        <v>0</v>
      </c>
      <c r="S46" s="282">
        <v>0</v>
      </c>
    </row>
    <row r="47" spans="1:19" ht="15" customHeight="1">
      <c r="A47" s="243" t="s">
        <v>188</v>
      </c>
      <c r="B47" s="277">
        <f>SUM(C47:D47)</f>
        <v>1757</v>
      </c>
      <c r="C47" s="278">
        <f t="shared" si="5"/>
        <v>922</v>
      </c>
      <c r="D47" s="278">
        <f t="shared" si="5"/>
        <v>835</v>
      </c>
      <c r="E47" s="282">
        <v>135</v>
      </c>
      <c r="F47" s="282">
        <v>122</v>
      </c>
      <c r="G47" s="282">
        <v>389</v>
      </c>
      <c r="H47" s="282">
        <v>367</v>
      </c>
      <c r="I47" s="282">
        <v>398</v>
      </c>
      <c r="J47" s="282">
        <v>346</v>
      </c>
      <c r="K47" s="278">
        <f>SUM(L47:M47)</f>
        <v>708</v>
      </c>
      <c r="L47" s="278">
        <f t="shared" si="6"/>
        <v>359</v>
      </c>
      <c r="M47" s="278">
        <f t="shared" si="6"/>
        <v>349</v>
      </c>
      <c r="N47" s="282">
        <v>130</v>
      </c>
      <c r="O47" s="282">
        <v>110</v>
      </c>
      <c r="P47" s="282">
        <v>216</v>
      </c>
      <c r="Q47" s="282">
        <v>231</v>
      </c>
      <c r="R47" s="282">
        <v>13</v>
      </c>
      <c r="S47" s="282">
        <v>8</v>
      </c>
    </row>
    <row r="48" spans="1:19" ht="15" customHeight="1">
      <c r="A48" s="266"/>
      <c r="B48" s="267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</row>
    <row r="49" spans="1:19" ht="15" customHeight="1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79"/>
      <c r="L49" s="279"/>
      <c r="M49" s="279"/>
      <c r="N49" s="279"/>
      <c r="O49" s="279"/>
      <c r="P49" s="279"/>
      <c r="Q49" s="279"/>
      <c r="R49" s="279"/>
      <c r="S49" s="279"/>
    </row>
    <row r="50" spans="1:19" ht="15" customHeight="1" hidden="1">
      <c r="A50" s="249"/>
      <c r="B50" s="249" t="s">
        <v>223</v>
      </c>
      <c r="C50" s="249"/>
      <c r="D50" s="249"/>
      <c r="E50" s="249"/>
      <c r="F50" s="249"/>
      <c r="G50" s="249"/>
      <c r="H50" s="249"/>
      <c r="I50" s="249"/>
      <c r="J50" s="249"/>
      <c r="K50" s="279" t="s">
        <v>224</v>
      </c>
      <c r="L50" s="279"/>
      <c r="M50" s="279"/>
      <c r="N50" s="279"/>
      <c r="O50" s="279"/>
      <c r="P50" s="279"/>
      <c r="Q50" s="279"/>
      <c r="R50" s="279"/>
      <c r="S50" s="279"/>
    </row>
  </sheetData>
  <mergeCells count="2">
    <mergeCell ref="A1:K1"/>
    <mergeCell ref="A27:K27"/>
  </mergeCells>
  <printOptions/>
  <pageMargins left="0.5905511811023623" right="0.5905511811023623" top="0.7874015748031497" bottom="0.3937007874015748" header="0.5118110236220472" footer="0.5118110236220472"/>
  <pageSetup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83"/>
  <sheetViews>
    <sheetView showGridLines="0" workbookViewId="0" topLeftCell="A49">
      <selection activeCell="Z70" sqref="A70:IV73"/>
    </sheetView>
  </sheetViews>
  <sheetFormatPr defaultColWidth="8.75" defaultRowHeight="11.25" customHeight="1"/>
  <cols>
    <col min="1" max="1" width="1.328125" style="112" customWidth="1"/>
    <col min="2" max="2" width="8.75" style="112" customWidth="1"/>
    <col min="3" max="14" width="7.58203125" style="112" customWidth="1"/>
    <col min="15" max="20" width="5.58203125" style="112" customWidth="1"/>
    <col min="21" max="26" width="4.58203125" style="112" customWidth="1"/>
    <col min="27" max="29" width="5.58203125" style="112" customWidth="1"/>
    <col min="30" max="30" width="8" style="112" customWidth="1"/>
    <col min="31" max="33" width="5.58203125" style="112" customWidth="1"/>
    <col min="34" max="34" width="8.75" style="112" customWidth="1"/>
    <col min="35" max="35" width="1.328125" style="112" customWidth="1"/>
    <col min="36" max="38" width="0" style="112" hidden="1" customWidth="1"/>
    <col min="39" max="16384" width="8.75" style="112" customWidth="1"/>
  </cols>
  <sheetData>
    <row r="1" spans="1:33" ht="16.5" customHeight="1">
      <c r="A1" s="108" t="s">
        <v>116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09"/>
      <c r="Q1" s="109"/>
      <c r="R1" s="109"/>
      <c r="S1" s="109"/>
      <c r="T1" s="109"/>
      <c r="U1" s="109"/>
      <c r="V1" s="110" t="s">
        <v>158</v>
      </c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6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09"/>
      <c r="P2" s="109"/>
      <c r="Q2" s="109"/>
      <c r="R2" s="109"/>
      <c r="S2" s="109"/>
      <c r="T2" s="109"/>
      <c r="U2" s="109"/>
      <c r="V2" s="110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5" ht="16.5" customHeight="1">
      <c r="A3" s="110" t="s">
        <v>69</v>
      </c>
      <c r="C3" s="208"/>
      <c r="D3" s="208"/>
      <c r="E3" s="208"/>
      <c r="F3" s="115"/>
      <c r="G3" s="115"/>
      <c r="H3" s="115"/>
      <c r="I3" s="115"/>
      <c r="J3" s="115"/>
      <c r="K3" s="115"/>
      <c r="L3" s="115"/>
      <c r="M3" s="116"/>
      <c r="N3" s="115"/>
      <c r="O3" s="115"/>
      <c r="P3" s="115" t="s">
        <v>168</v>
      </c>
      <c r="Q3" s="115"/>
      <c r="R3" s="115"/>
      <c r="S3" s="115"/>
      <c r="T3" s="115"/>
      <c r="U3" s="115"/>
      <c r="V3" s="116"/>
      <c r="W3" s="115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I3" s="120" t="s">
        <v>70</v>
      </c>
    </row>
    <row r="4" spans="1:35" ht="16.5" customHeight="1">
      <c r="A4" s="286"/>
      <c r="B4" s="121" t="s">
        <v>169</v>
      </c>
      <c r="C4" s="127" t="s">
        <v>117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9"/>
      <c r="AD4" s="287" t="s">
        <v>118</v>
      </c>
      <c r="AE4" s="130" t="s">
        <v>119</v>
      </c>
      <c r="AF4" s="131"/>
      <c r="AG4" s="132"/>
      <c r="AH4" s="135" t="s">
        <v>189</v>
      </c>
      <c r="AI4" s="286"/>
    </row>
    <row r="5" spans="1:35" ht="16.5" customHeight="1">
      <c r="A5" s="118"/>
      <c r="B5" s="158"/>
      <c r="C5" s="127" t="s">
        <v>17</v>
      </c>
      <c r="D5" s="128"/>
      <c r="E5" s="129"/>
      <c r="F5" s="127" t="s">
        <v>120</v>
      </c>
      <c r="G5" s="128"/>
      <c r="H5" s="129"/>
      <c r="I5" s="127" t="s">
        <v>121</v>
      </c>
      <c r="J5" s="128"/>
      <c r="K5" s="129"/>
      <c r="L5" s="127" t="s">
        <v>122</v>
      </c>
      <c r="M5" s="128"/>
      <c r="N5" s="129"/>
      <c r="O5" s="127" t="s">
        <v>123</v>
      </c>
      <c r="P5" s="128"/>
      <c r="Q5" s="129"/>
      <c r="R5" s="127" t="s">
        <v>124</v>
      </c>
      <c r="S5" s="128"/>
      <c r="T5" s="129"/>
      <c r="U5" s="127" t="s">
        <v>125</v>
      </c>
      <c r="V5" s="128"/>
      <c r="W5" s="129"/>
      <c r="X5" s="127" t="s">
        <v>126</v>
      </c>
      <c r="Y5" s="128"/>
      <c r="Z5" s="129"/>
      <c r="AA5" s="127" t="s">
        <v>127</v>
      </c>
      <c r="AB5" s="128"/>
      <c r="AC5" s="129"/>
      <c r="AD5" s="288"/>
      <c r="AE5" s="124"/>
      <c r="AF5" s="125"/>
      <c r="AG5" s="126"/>
      <c r="AH5" s="137"/>
      <c r="AI5" s="118"/>
    </row>
    <row r="6" spans="1:35" ht="16.5" customHeight="1">
      <c r="A6" s="118"/>
      <c r="B6" s="136" t="s">
        <v>190</v>
      </c>
      <c r="C6" s="137"/>
      <c r="D6" s="137"/>
      <c r="E6" s="137"/>
      <c r="F6" s="137"/>
      <c r="G6" s="137"/>
      <c r="H6" s="137"/>
      <c r="I6" s="137"/>
      <c r="J6" s="137"/>
      <c r="K6" s="137"/>
      <c r="L6" s="182"/>
      <c r="M6" s="117"/>
      <c r="N6" s="182"/>
      <c r="O6" s="289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288"/>
      <c r="AE6" s="137"/>
      <c r="AF6" s="137"/>
      <c r="AG6" s="137"/>
      <c r="AH6" s="146" t="s">
        <v>190</v>
      </c>
      <c r="AI6" s="118"/>
    </row>
    <row r="7" spans="1:35" ht="16.5" customHeight="1">
      <c r="A7" s="116"/>
      <c r="B7" s="147" t="s">
        <v>162</v>
      </c>
      <c r="C7" s="148" t="s">
        <v>17</v>
      </c>
      <c r="D7" s="148" t="s">
        <v>77</v>
      </c>
      <c r="E7" s="148" t="s">
        <v>78</v>
      </c>
      <c r="F7" s="148" t="s">
        <v>17</v>
      </c>
      <c r="G7" s="148" t="s">
        <v>77</v>
      </c>
      <c r="H7" s="148" t="s">
        <v>78</v>
      </c>
      <c r="I7" s="148" t="s">
        <v>17</v>
      </c>
      <c r="J7" s="148" t="s">
        <v>77</v>
      </c>
      <c r="K7" s="148" t="s">
        <v>78</v>
      </c>
      <c r="L7" s="149" t="s">
        <v>17</v>
      </c>
      <c r="M7" s="123" t="s">
        <v>77</v>
      </c>
      <c r="N7" s="149" t="s">
        <v>78</v>
      </c>
      <c r="O7" s="149" t="s">
        <v>17</v>
      </c>
      <c r="P7" s="148" t="s">
        <v>77</v>
      </c>
      <c r="Q7" s="148" t="s">
        <v>78</v>
      </c>
      <c r="R7" s="148" t="s">
        <v>17</v>
      </c>
      <c r="S7" s="148" t="s">
        <v>77</v>
      </c>
      <c r="T7" s="148" t="s">
        <v>78</v>
      </c>
      <c r="U7" s="148" t="s">
        <v>17</v>
      </c>
      <c r="V7" s="148" t="s">
        <v>77</v>
      </c>
      <c r="W7" s="148" t="s">
        <v>78</v>
      </c>
      <c r="X7" s="148" t="s">
        <v>17</v>
      </c>
      <c r="Y7" s="148" t="s">
        <v>77</v>
      </c>
      <c r="Z7" s="148" t="s">
        <v>78</v>
      </c>
      <c r="AA7" s="148" t="s">
        <v>17</v>
      </c>
      <c r="AB7" s="148" t="s">
        <v>77</v>
      </c>
      <c r="AC7" s="148" t="s">
        <v>78</v>
      </c>
      <c r="AD7" s="290"/>
      <c r="AE7" s="148" t="s">
        <v>17</v>
      </c>
      <c r="AF7" s="148" t="s">
        <v>77</v>
      </c>
      <c r="AG7" s="148" t="s">
        <v>78</v>
      </c>
      <c r="AH7" s="153"/>
      <c r="AI7" s="116"/>
    </row>
    <row r="8" spans="1:35" ht="16.5" customHeight="1">
      <c r="A8" s="118"/>
      <c r="B8" s="158"/>
      <c r="C8" s="137"/>
      <c r="D8" s="209"/>
      <c r="E8" s="209"/>
      <c r="F8" s="117"/>
      <c r="G8" s="209"/>
      <c r="H8" s="209"/>
      <c r="I8" s="117"/>
      <c r="J8" s="209"/>
      <c r="K8" s="209"/>
      <c r="L8" s="117"/>
      <c r="M8" s="209"/>
      <c r="N8" s="209"/>
      <c r="O8" s="117"/>
      <c r="P8" s="209"/>
      <c r="Q8" s="209"/>
      <c r="R8" s="117"/>
      <c r="S8" s="209"/>
      <c r="T8" s="209"/>
      <c r="U8" s="117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159"/>
      <c r="AI8" s="30"/>
    </row>
    <row r="9" spans="1:35" ht="16.5" customHeight="1">
      <c r="A9" s="211"/>
      <c r="B9" s="212" t="s">
        <v>232</v>
      </c>
      <c r="C9" s="300">
        <v>2305</v>
      </c>
      <c r="D9" s="297">
        <v>178</v>
      </c>
      <c r="E9" s="297">
        <v>2127</v>
      </c>
      <c r="F9" s="297">
        <v>202</v>
      </c>
      <c r="G9" s="297">
        <v>110</v>
      </c>
      <c r="H9" s="297">
        <v>92</v>
      </c>
      <c r="I9" s="297">
        <v>99</v>
      </c>
      <c r="J9" s="297">
        <v>12</v>
      </c>
      <c r="K9" s="297">
        <v>87</v>
      </c>
      <c r="L9" s="297">
        <v>1886</v>
      </c>
      <c r="M9" s="297">
        <v>46</v>
      </c>
      <c r="N9" s="297">
        <v>1840</v>
      </c>
      <c r="O9" s="297">
        <v>7</v>
      </c>
      <c r="P9" s="297">
        <v>3</v>
      </c>
      <c r="Q9" s="297">
        <v>4</v>
      </c>
      <c r="R9" s="297">
        <v>2</v>
      </c>
      <c r="S9" s="297">
        <v>0</v>
      </c>
      <c r="T9" s="297">
        <v>2</v>
      </c>
      <c r="U9" s="297">
        <v>0</v>
      </c>
      <c r="V9" s="297">
        <v>0</v>
      </c>
      <c r="W9" s="297">
        <v>0</v>
      </c>
      <c r="X9" s="297">
        <v>0</v>
      </c>
      <c r="Y9" s="297">
        <v>0</v>
      </c>
      <c r="Z9" s="297">
        <v>0</v>
      </c>
      <c r="AA9" s="297">
        <v>109</v>
      </c>
      <c r="AB9" s="297">
        <v>7</v>
      </c>
      <c r="AC9" s="297">
        <v>102</v>
      </c>
      <c r="AD9" s="297">
        <v>31</v>
      </c>
      <c r="AE9" s="297">
        <v>421</v>
      </c>
      <c r="AF9" s="297">
        <v>102</v>
      </c>
      <c r="AG9" s="297">
        <v>319</v>
      </c>
      <c r="AH9" s="106" t="s">
        <v>191</v>
      </c>
      <c r="AI9" s="13"/>
    </row>
    <row r="10" spans="1:35" s="167" customFormat="1" ht="16.5" customHeight="1">
      <c r="A10" s="215"/>
      <c r="B10" s="216" t="s">
        <v>233</v>
      </c>
      <c r="C10" s="291">
        <f>C16+C35+C38+C43+C45+C48+C52+C57+C60+C63+C65</f>
        <v>2310</v>
      </c>
      <c r="D10" s="292">
        <f>D16+D35+D38+D43+D45+D48+D52+D57+D60+D63+D65</f>
        <v>182</v>
      </c>
      <c r="E10" s="292">
        <f aca="true" t="shared" si="0" ref="E10:AG10">E16+E35+E38+E43+E45+E48+E52+E57+E60+E63+E65</f>
        <v>2128</v>
      </c>
      <c r="F10" s="292">
        <f t="shared" si="0"/>
        <v>203</v>
      </c>
      <c r="G10" s="292">
        <f t="shared" si="0"/>
        <v>113</v>
      </c>
      <c r="H10" s="292">
        <f t="shared" si="0"/>
        <v>90</v>
      </c>
      <c r="I10" s="292">
        <f t="shared" si="0"/>
        <v>105</v>
      </c>
      <c r="J10" s="292">
        <f t="shared" si="0"/>
        <v>10</v>
      </c>
      <c r="K10" s="292">
        <f t="shared" si="0"/>
        <v>95</v>
      </c>
      <c r="L10" s="292">
        <f t="shared" si="0"/>
        <v>1879</v>
      </c>
      <c r="M10" s="292">
        <f t="shared" si="0"/>
        <v>48</v>
      </c>
      <c r="N10" s="292">
        <f t="shared" si="0"/>
        <v>1831</v>
      </c>
      <c r="O10" s="292">
        <f t="shared" si="0"/>
        <v>11</v>
      </c>
      <c r="P10" s="292">
        <f t="shared" si="0"/>
        <v>3</v>
      </c>
      <c r="Q10" s="292">
        <f t="shared" si="0"/>
        <v>8</v>
      </c>
      <c r="R10" s="292">
        <f t="shared" si="0"/>
        <v>2</v>
      </c>
      <c r="S10" s="292">
        <f t="shared" si="0"/>
        <v>0</v>
      </c>
      <c r="T10" s="292">
        <f t="shared" si="0"/>
        <v>2</v>
      </c>
      <c r="U10" s="292">
        <f t="shared" si="0"/>
        <v>0</v>
      </c>
      <c r="V10" s="292">
        <f t="shared" si="0"/>
        <v>0</v>
      </c>
      <c r="W10" s="292">
        <f t="shared" si="0"/>
        <v>0</v>
      </c>
      <c r="X10" s="292">
        <f t="shared" si="0"/>
        <v>1</v>
      </c>
      <c r="Y10" s="292">
        <f t="shared" si="0"/>
        <v>0</v>
      </c>
      <c r="Z10" s="292">
        <f t="shared" si="0"/>
        <v>1</v>
      </c>
      <c r="AA10" s="292">
        <f t="shared" si="0"/>
        <v>109</v>
      </c>
      <c r="AB10" s="292">
        <f t="shared" si="0"/>
        <v>8</v>
      </c>
      <c r="AC10" s="292">
        <f t="shared" si="0"/>
        <v>101</v>
      </c>
      <c r="AD10" s="292">
        <f t="shared" si="0"/>
        <v>53</v>
      </c>
      <c r="AE10" s="292">
        <f t="shared" si="0"/>
        <v>449</v>
      </c>
      <c r="AF10" s="292">
        <f t="shared" si="0"/>
        <v>98</v>
      </c>
      <c r="AG10" s="292">
        <f t="shared" si="0"/>
        <v>351</v>
      </c>
      <c r="AH10" s="65" t="s">
        <v>234</v>
      </c>
      <c r="AI10" s="66"/>
    </row>
    <row r="11" spans="1:35" ht="16.5" customHeight="1">
      <c r="A11" s="118"/>
      <c r="B11" s="158"/>
      <c r="C11" s="293">
        <f>IF(C10=SUM(C12:C14),"","no")</f>
      </c>
      <c r="D11" s="294">
        <f aca="true" t="shared" si="1" ref="D11:AG11">IF(D10=SUM(D12:D14),"","no")</f>
      </c>
      <c r="E11" s="294">
        <f t="shared" si="1"/>
      </c>
      <c r="F11" s="294">
        <f t="shared" si="1"/>
      </c>
      <c r="G11" s="294">
        <f t="shared" si="1"/>
      </c>
      <c r="H11" s="294">
        <f t="shared" si="1"/>
      </c>
      <c r="I11" s="294">
        <f t="shared" si="1"/>
      </c>
      <c r="J11" s="294">
        <f t="shared" si="1"/>
      </c>
      <c r="K11" s="294">
        <f t="shared" si="1"/>
      </c>
      <c r="L11" s="294">
        <f t="shared" si="1"/>
      </c>
      <c r="M11" s="294">
        <f t="shared" si="1"/>
      </c>
      <c r="N11" s="294">
        <f t="shared" si="1"/>
      </c>
      <c r="O11" s="294">
        <f t="shared" si="1"/>
      </c>
      <c r="P11" s="294">
        <f t="shared" si="1"/>
      </c>
      <c r="Q11" s="294">
        <f t="shared" si="1"/>
      </c>
      <c r="R11" s="294">
        <f t="shared" si="1"/>
      </c>
      <c r="S11" s="294">
        <f t="shared" si="1"/>
      </c>
      <c r="T11" s="294">
        <f t="shared" si="1"/>
      </c>
      <c r="U11" s="294">
        <f t="shared" si="1"/>
      </c>
      <c r="V11" s="294">
        <f t="shared" si="1"/>
      </c>
      <c r="W11" s="294">
        <f t="shared" si="1"/>
      </c>
      <c r="X11" s="294">
        <f t="shared" si="1"/>
      </c>
      <c r="Y11" s="294">
        <f t="shared" si="1"/>
      </c>
      <c r="Z11" s="294">
        <f t="shared" si="1"/>
      </c>
      <c r="AA11" s="294">
        <f t="shared" si="1"/>
      </c>
      <c r="AB11" s="294">
        <f t="shared" si="1"/>
      </c>
      <c r="AC11" s="294">
        <f t="shared" si="1"/>
      </c>
      <c r="AD11" s="294">
        <f t="shared" si="1"/>
      </c>
      <c r="AE11" s="294">
        <f t="shared" si="1"/>
      </c>
      <c r="AF11" s="294">
        <f t="shared" si="1"/>
      </c>
      <c r="AG11" s="294">
        <f t="shared" si="1"/>
      </c>
      <c r="AH11" s="69"/>
      <c r="AI11" s="13"/>
    </row>
    <row r="12" spans="1:36" ht="16.5" customHeight="1">
      <c r="A12" s="118"/>
      <c r="B12" s="175" t="s">
        <v>81</v>
      </c>
      <c r="C12" s="295">
        <f>D12+E12</f>
        <v>7</v>
      </c>
      <c r="D12" s="296">
        <f aca="true" t="shared" si="2" ref="D12:E14">G12+J12+M12+P12+S12+V12+Y12+AB12</f>
        <v>2</v>
      </c>
      <c r="E12" s="296">
        <f t="shared" si="2"/>
        <v>5</v>
      </c>
      <c r="F12" s="296">
        <f>G12+H12</f>
        <v>0</v>
      </c>
      <c r="G12" s="297">
        <v>0</v>
      </c>
      <c r="H12" s="297">
        <v>0</v>
      </c>
      <c r="I12" s="296">
        <f>J12+K12</f>
        <v>2</v>
      </c>
      <c r="J12" s="297">
        <v>1</v>
      </c>
      <c r="K12" s="297">
        <v>1</v>
      </c>
      <c r="L12" s="296">
        <f>M12+N12</f>
        <v>4</v>
      </c>
      <c r="M12" s="297">
        <v>1</v>
      </c>
      <c r="N12" s="297">
        <v>3</v>
      </c>
      <c r="O12" s="296">
        <f>P12+Q12</f>
        <v>0</v>
      </c>
      <c r="P12" s="297">
        <v>0</v>
      </c>
      <c r="Q12" s="297">
        <v>0</v>
      </c>
      <c r="R12" s="296">
        <f>S12+T12</f>
        <v>1</v>
      </c>
      <c r="S12" s="297">
        <v>0</v>
      </c>
      <c r="T12" s="297">
        <v>1</v>
      </c>
      <c r="U12" s="296">
        <f>V12+W12</f>
        <v>0</v>
      </c>
      <c r="V12" s="297">
        <v>0</v>
      </c>
      <c r="W12" s="297">
        <v>0</v>
      </c>
      <c r="X12" s="297">
        <f>Y12+Z12</f>
        <v>0</v>
      </c>
      <c r="Y12" s="297">
        <v>0</v>
      </c>
      <c r="Z12" s="297">
        <v>0</v>
      </c>
      <c r="AA12" s="297">
        <f>AB12+AC12</f>
        <v>0</v>
      </c>
      <c r="AB12" s="297">
        <v>0</v>
      </c>
      <c r="AC12" s="297">
        <v>0</v>
      </c>
      <c r="AD12" s="297">
        <v>0</v>
      </c>
      <c r="AE12" s="297">
        <f>SUM(AF12:AG12)</f>
        <v>6</v>
      </c>
      <c r="AF12" s="297">
        <v>1</v>
      </c>
      <c r="AG12" s="297">
        <v>5</v>
      </c>
      <c r="AH12" s="83" t="s">
        <v>65</v>
      </c>
      <c r="AI12" s="13"/>
      <c r="AJ12" s="112" t="s">
        <v>227</v>
      </c>
    </row>
    <row r="13" spans="1:36" ht="16.5" customHeight="1">
      <c r="A13" s="118"/>
      <c r="B13" s="175" t="s">
        <v>82</v>
      </c>
      <c r="C13" s="295">
        <f>D13+E13</f>
        <v>491</v>
      </c>
      <c r="D13" s="296">
        <f t="shared" si="2"/>
        <v>28</v>
      </c>
      <c r="E13" s="296">
        <f t="shared" si="2"/>
        <v>463</v>
      </c>
      <c r="F13" s="296">
        <f>G13+H13</f>
        <v>42</v>
      </c>
      <c r="G13" s="297">
        <v>11</v>
      </c>
      <c r="H13" s="297">
        <v>31</v>
      </c>
      <c r="I13" s="296">
        <f>J13+K13</f>
        <v>20</v>
      </c>
      <c r="J13" s="297">
        <v>0</v>
      </c>
      <c r="K13" s="297">
        <v>20</v>
      </c>
      <c r="L13" s="296">
        <f>M13+N13</f>
        <v>341</v>
      </c>
      <c r="M13" s="297">
        <v>9</v>
      </c>
      <c r="N13" s="297">
        <v>332</v>
      </c>
      <c r="O13" s="296">
        <f>P13+Q13</f>
        <v>4</v>
      </c>
      <c r="P13" s="297">
        <v>0</v>
      </c>
      <c r="Q13" s="297">
        <v>4</v>
      </c>
      <c r="R13" s="296">
        <f>S13+T13</f>
        <v>0</v>
      </c>
      <c r="S13" s="297">
        <v>0</v>
      </c>
      <c r="T13" s="297">
        <v>0</v>
      </c>
      <c r="U13" s="296">
        <f>V13+W13</f>
        <v>0</v>
      </c>
      <c r="V13" s="297">
        <v>0</v>
      </c>
      <c r="W13" s="297">
        <v>0</v>
      </c>
      <c r="X13" s="297">
        <f>Y13+Z13</f>
        <v>0</v>
      </c>
      <c r="Y13" s="297">
        <v>0</v>
      </c>
      <c r="Z13" s="297">
        <v>0</v>
      </c>
      <c r="AA13" s="297">
        <f>AB13+AC13</f>
        <v>84</v>
      </c>
      <c r="AB13" s="297">
        <v>8</v>
      </c>
      <c r="AC13" s="297">
        <v>76</v>
      </c>
      <c r="AD13" s="297">
        <v>24</v>
      </c>
      <c r="AE13" s="297">
        <f>SUM(AF13:AG13)</f>
        <v>177</v>
      </c>
      <c r="AF13" s="297">
        <v>70</v>
      </c>
      <c r="AG13" s="297">
        <v>107</v>
      </c>
      <c r="AH13" s="83" t="s">
        <v>66</v>
      </c>
      <c r="AI13" s="13"/>
      <c r="AJ13" s="112" t="s">
        <v>228</v>
      </c>
    </row>
    <row r="14" spans="1:36" ht="16.5" customHeight="1">
      <c r="A14" s="118"/>
      <c r="B14" s="175" t="s">
        <v>83</v>
      </c>
      <c r="C14" s="295">
        <f>D14+E14</f>
        <v>1812</v>
      </c>
      <c r="D14" s="296">
        <f t="shared" si="2"/>
        <v>152</v>
      </c>
      <c r="E14" s="296">
        <f t="shared" si="2"/>
        <v>1660</v>
      </c>
      <c r="F14" s="296">
        <f>G14+H14</f>
        <v>161</v>
      </c>
      <c r="G14" s="297">
        <v>102</v>
      </c>
      <c r="H14" s="297">
        <v>59</v>
      </c>
      <c r="I14" s="296">
        <f>J14+K14</f>
        <v>83</v>
      </c>
      <c r="J14" s="297">
        <v>9</v>
      </c>
      <c r="K14" s="297">
        <v>74</v>
      </c>
      <c r="L14" s="296">
        <f>M14+N14</f>
        <v>1534</v>
      </c>
      <c r="M14" s="297">
        <v>38</v>
      </c>
      <c r="N14" s="297">
        <v>1496</v>
      </c>
      <c r="O14" s="296">
        <f>P14+Q14</f>
        <v>7</v>
      </c>
      <c r="P14" s="297">
        <v>3</v>
      </c>
      <c r="Q14" s="297">
        <v>4</v>
      </c>
      <c r="R14" s="296">
        <f>S14+T14</f>
        <v>1</v>
      </c>
      <c r="S14" s="297">
        <v>0</v>
      </c>
      <c r="T14" s="297">
        <v>1</v>
      </c>
      <c r="U14" s="296">
        <f>V14+W14</f>
        <v>0</v>
      </c>
      <c r="V14" s="297">
        <v>0</v>
      </c>
      <c r="W14" s="297">
        <v>0</v>
      </c>
      <c r="X14" s="297">
        <f>Y14+Z14</f>
        <v>1</v>
      </c>
      <c r="Y14" s="297">
        <v>0</v>
      </c>
      <c r="Z14" s="297">
        <v>1</v>
      </c>
      <c r="AA14" s="297">
        <f>AB14+AC14</f>
        <v>25</v>
      </c>
      <c r="AB14" s="297">
        <v>0</v>
      </c>
      <c r="AC14" s="297">
        <v>25</v>
      </c>
      <c r="AD14" s="297">
        <v>29</v>
      </c>
      <c r="AE14" s="297">
        <f>SUM(AF14:AG14)</f>
        <v>266</v>
      </c>
      <c r="AF14" s="297">
        <v>27</v>
      </c>
      <c r="AG14" s="297">
        <v>239</v>
      </c>
      <c r="AH14" s="83" t="s">
        <v>67</v>
      </c>
      <c r="AI14" s="13"/>
      <c r="AJ14" s="112" t="s">
        <v>229</v>
      </c>
    </row>
    <row r="15" spans="1:35" ht="16.5" customHeight="1">
      <c r="A15" s="118"/>
      <c r="B15" s="180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69"/>
      <c r="AI15" s="13"/>
    </row>
    <row r="16" spans="1:35" s="186" customFormat="1" ht="16.5" customHeight="1">
      <c r="A16" s="72" t="s">
        <v>192</v>
      </c>
      <c r="B16" s="73"/>
      <c r="C16" s="291">
        <f aca="true" t="shared" si="3" ref="C16:C67">SUM(D16:E16)</f>
        <v>1885</v>
      </c>
      <c r="D16" s="292">
        <f>SUM(D18:D34)</f>
        <v>158</v>
      </c>
      <c r="E16" s="292">
        <f>SUM(E18:E34)</f>
        <v>1727</v>
      </c>
      <c r="F16" s="292">
        <f aca="true" t="shared" si="4" ref="F16:F67">SUM(G16:H16)</f>
        <v>167</v>
      </c>
      <c r="G16" s="292">
        <f>SUM(G18:G34)</f>
        <v>98</v>
      </c>
      <c r="H16" s="292">
        <f>SUM(H18:H34)</f>
        <v>69</v>
      </c>
      <c r="I16" s="292">
        <f aca="true" t="shared" si="5" ref="I16:I67">SUM(J16:K16)</f>
        <v>90</v>
      </c>
      <c r="J16" s="292">
        <f>SUM(J18:J34)</f>
        <v>8</v>
      </c>
      <c r="K16" s="292">
        <f>SUM(K18:K34)</f>
        <v>82</v>
      </c>
      <c r="L16" s="292">
        <f aca="true" t="shared" si="6" ref="L16:L67">SUM(M16:N16)</f>
        <v>1541</v>
      </c>
      <c r="M16" s="292">
        <f>SUM(M18:M34)</f>
        <v>43</v>
      </c>
      <c r="N16" s="292">
        <f>SUM(N18:N34)</f>
        <v>1498</v>
      </c>
      <c r="O16" s="292">
        <f aca="true" t="shared" si="7" ref="O16:O67">SUM(P16:Q16)</f>
        <v>7</v>
      </c>
      <c r="P16" s="292">
        <f>SUM(P18:P34)</f>
        <v>3</v>
      </c>
      <c r="Q16" s="292">
        <f>SUM(Q18:Q34)</f>
        <v>4</v>
      </c>
      <c r="R16" s="292">
        <f aca="true" t="shared" si="8" ref="R16:R67">SUM(S16:T16)</f>
        <v>2</v>
      </c>
      <c r="S16" s="292">
        <f>SUM(S18:S34)</f>
        <v>0</v>
      </c>
      <c r="T16" s="292">
        <f>SUM(T18:T34)</f>
        <v>2</v>
      </c>
      <c r="U16" s="292">
        <f aca="true" t="shared" si="9" ref="U16:U67">SUM(V16:W16)</f>
        <v>0</v>
      </c>
      <c r="V16" s="292">
        <f>SUM(V18:V34)</f>
        <v>0</v>
      </c>
      <c r="W16" s="292">
        <f>SUM(W18:W34)</f>
        <v>0</v>
      </c>
      <c r="X16" s="292">
        <f aca="true" t="shared" si="10" ref="X16:X67">SUM(Y16:Z16)</f>
        <v>1</v>
      </c>
      <c r="Y16" s="292">
        <f>SUM(Y18:Y34)</f>
        <v>0</v>
      </c>
      <c r="Z16" s="292">
        <f>SUM(Z18:Z34)</f>
        <v>1</v>
      </c>
      <c r="AA16" s="292">
        <f aca="true" t="shared" si="11" ref="AA16:AA67">SUM(AB16:AC16)</f>
        <v>77</v>
      </c>
      <c r="AB16" s="292">
        <f aca="true" t="shared" si="12" ref="AB16:AG16">SUM(AB18:AB34)</f>
        <v>6</v>
      </c>
      <c r="AC16" s="292">
        <f t="shared" si="12"/>
        <v>71</v>
      </c>
      <c r="AD16" s="292">
        <f t="shared" si="12"/>
        <v>47</v>
      </c>
      <c r="AE16" s="292">
        <f t="shared" si="12"/>
        <v>386</v>
      </c>
      <c r="AF16" s="292">
        <f t="shared" si="12"/>
        <v>72</v>
      </c>
      <c r="AG16" s="292">
        <f t="shared" si="12"/>
        <v>314</v>
      </c>
      <c r="AH16" s="74" t="s">
        <v>192</v>
      </c>
      <c r="AI16" s="75"/>
    </row>
    <row r="17" spans="1:35" s="186" customFormat="1" ht="16.5" customHeight="1">
      <c r="A17" s="80"/>
      <c r="B17" s="189" t="s">
        <v>193</v>
      </c>
      <c r="C17" s="291">
        <f t="shared" si="3"/>
        <v>1032</v>
      </c>
      <c r="D17" s="292">
        <f>SUM(D18:D22)</f>
        <v>94</v>
      </c>
      <c r="E17" s="292">
        <f>SUM(E18:E22)</f>
        <v>938</v>
      </c>
      <c r="F17" s="292">
        <f t="shared" si="4"/>
        <v>94</v>
      </c>
      <c r="G17" s="292">
        <f>SUM(G18:G22)</f>
        <v>57</v>
      </c>
      <c r="H17" s="292">
        <f>SUM(H18:H22)</f>
        <v>37</v>
      </c>
      <c r="I17" s="292">
        <f t="shared" si="5"/>
        <v>37</v>
      </c>
      <c r="J17" s="292">
        <f>SUM(J18:J22)</f>
        <v>8</v>
      </c>
      <c r="K17" s="292">
        <f>SUM(K18:K22)</f>
        <v>29</v>
      </c>
      <c r="L17" s="292">
        <f t="shared" si="6"/>
        <v>867</v>
      </c>
      <c r="M17" s="292">
        <f>SUM(M18:M22)</f>
        <v>25</v>
      </c>
      <c r="N17" s="292">
        <f>SUM(N18:N22)</f>
        <v>842</v>
      </c>
      <c r="O17" s="292">
        <f t="shared" si="7"/>
        <v>7</v>
      </c>
      <c r="P17" s="292">
        <f>SUM(P18:P22)</f>
        <v>3</v>
      </c>
      <c r="Q17" s="292">
        <f>SUM(Q18:Q22)</f>
        <v>4</v>
      </c>
      <c r="R17" s="292">
        <f t="shared" si="8"/>
        <v>2</v>
      </c>
      <c r="S17" s="292">
        <f>SUM(S18:S22)</f>
        <v>0</v>
      </c>
      <c r="T17" s="292">
        <f>SUM(T18:T22)</f>
        <v>2</v>
      </c>
      <c r="U17" s="292">
        <f t="shared" si="9"/>
        <v>0</v>
      </c>
      <c r="V17" s="292">
        <f>SUM(V18:V22)</f>
        <v>0</v>
      </c>
      <c r="W17" s="292">
        <f>SUM(W18:W22)</f>
        <v>0</v>
      </c>
      <c r="X17" s="292">
        <f t="shared" si="10"/>
        <v>1</v>
      </c>
      <c r="Y17" s="292">
        <f>SUM(Y18:Y22)</f>
        <v>0</v>
      </c>
      <c r="Z17" s="292">
        <f>SUM(Z18:Z22)</f>
        <v>1</v>
      </c>
      <c r="AA17" s="292">
        <f t="shared" si="11"/>
        <v>24</v>
      </c>
      <c r="AB17" s="292">
        <f aca="true" t="shared" si="13" ref="AB17:AG17">SUM(AB18:AB22)</f>
        <v>1</v>
      </c>
      <c r="AC17" s="292">
        <f t="shared" si="13"/>
        <v>23</v>
      </c>
      <c r="AD17" s="292">
        <f t="shared" si="13"/>
        <v>19</v>
      </c>
      <c r="AE17" s="292">
        <f t="shared" si="13"/>
        <v>190</v>
      </c>
      <c r="AF17" s="292">
        <f t="shared" si="13"/>
        <v>16</v>
      </c>
      <c r="AG17" s="292">
        <f t="shared" si="13"/>
        <v>174</v>
      </c>
      <c r="AH17" s="79" t="s">
        <v>193</v>
      </c>
      <c r="AI17" s="80"/>
    </row>
    <row r="18" spans="1:35" ht="16.5" customHeight="1">
      <c r="A18" s="97"/>
      <c r="B18" s="191" t="s">
        <v>20</v>
      </c>
      <c r="C18" s="295">
        <f t="shared" si="3"/>
        <v>237</v>
      </c>
      <c r="D18" s="296">
        <f aca="true" t="shared" si="14" ref="D18:E33">G18+J18+M18+P18+S18+V18+Y18+AB18</f>
        <v>22</v>
      </c>
      <c r="E18" s="296">
        <f t="shared" si="14"/>
        <v>215</v>
      </c>
      <c r="F18" s="296">
        <f t="shared" si="4"/>
        <v>26</v>
      </c>
      <c r="G18" s="297">
        <v>12</v>
      </c>
      <c r="H18" s="297">
        <v>14</v>
      </c>
      <c r="I18" s="296">
        <f t="shared" si="5"/>
        <v>11</v>
      </c>
      <c r="J18" s="297">
        <v>4</v>
      </c>
      <c r="K18" s="297">
        <v>7</v>
      </c>
      <c r="L18" s="296">
        <f t="shared" si="6"/>
        <v>185</v>
      </c>
      <c r="M18" s="297">
        <v>6</v>
      </c>
      <c r="N18" s="297">
        <v>179</v>
      </c>
      <c r="O18" s="296">
        <f t="shared" si="7"/>
        <v>1</v>
      </c>
      <c r="P18" s="297">
        <v>0</v>
      </c>
      <c r="Q18" s="297">
        <v>1</v>
      </c>
      <c r="R18" s="296">
        <f t="shared" si="8"/>
        <v>1</v>
      </c>
      <c r="S18" s="297">
        <v>0</v>
      </c>
      <c r="T18" s="297">
        <v>1</v>
      </c>
      <c r="U18" s="296">
        <f t="shared" si="9"/>
        <v>0</v>
      </c>
      <c r="V18" s="297">
        <v>0</v>
      </c>
      <c r="W18" s="297">
        <v>0</v>
      </c>
      <c r="X18" s="296">
        <f t="shared" si="10"/>
        <v>0</v>
      </c>
      <c r="Y18" s="297">
        <v>0</v>
      </c>
      <c r="Z18" s="297">
        <v>0</v>
      </c>
      <c r="AA18" s="296">
        <f t="shared" si="11"/>
        <v>13</v>
      </c>
      <c r="AB18" s="297">
        <v>0</v>
      </c>
      <c r="AC18" s="297">
        <v>13</v>
      </c>
      <c r="AD18" s="297">
        <v>3</v>
      </c>
      <c r="AE18" s="297">
        <f aca="true" t="shared" si="15" ref="AE18:AE67">SUM(AF18:AG18)</f>
        <v>64</v>
      </c>
      <c r="AF18" s="297">
        <v>6</v>
      </c>
      <c r="AG18" s="297">
        <v>58</v>
      </c>
      <c r="AH18" s="83" t="s">
        <v>20</v>
      </c>
      <c r="AI18" s="13"/>
    </row>
    <row r="19" spans="1:35" ht="16.5" customHeight="1">
      <c r="A19" s="97"/>
      <c r="B19" s="191" t="s">
        <v>21</v>
      </c>
      <c r="C19" s="295">
        <f t="shared" si="3"/>
        <v>177</v>
      </c>
      <c r="D19" s="296">
        <f t="shared" si="14"/>
        <v>17</v>
      </c>
      <c r="E19" s="296">
        <f t="shared" si="14"/>
        <v>160</v>
      </c>
      <c r="F19" s="296">
        <f t="shared" si="4"/>
        <v>18</v>
      </c>
      <c r="G19" s="297">
        <v>14</v>
      </c>
      <c r="H19" s="297">
        <v>4</v>
      </c>
      <c r="I19" s="296">
        <f t="shared" si="5"/>
        <v>6</v>
      </c>
      <c r="J19" s="297">
        <v>1</v>
      </c>
      <c r="K19" s="297">
        <v>5</v>
      </c>
      <c r="L19" s="296">
        <f t="shared" si="6"/>
        <v>151</v>
      </c>
      <c r="M19" s="297">
        <v>1</v>
      </c>
      <c r="N19" s="297">
        <v>150</v>
      </c>
      <c r="O19" s="296">
        <f t="shared" si="7"/>
        <v>1</v>
      </c>
      <c r="P19" s="297">
        <v>1</v>
      </c>
      <c r="Q19" s="297">
        <v>0</v>
      </c>
      <c r="R19" s="296">
        <f t="shared" si="8"/>
        <v>0</v>
      </c>
      <c r="S19" s="297">
        <v>0</v>
      </c>
      <c r="T19" s="297">
        <v>0</v>
      </c>
      <c r="U19" s="296">
        <f t="shared" si="9"/>
        <v>0</v>
      </c>
      <c r="V19" s="297">
        <v>0</v>
      </c>
      <c r="W19" s="297">
        <v>0</v>
      </c>
      <c r="X19" s="296">
        <f t="shared" si="10"/>
        <v>0</v>
      </c>
      <c r="Y19" s="297">
        <v>0</v>
      </c>
      <c r="Z19" s="297">
        <v>0</v>
      </c>
      <c r="AA19" s="296">
        <f t="shared" si="11"/>
        <v>1</v>
      </c>
      <c r="AB19" s="297">
        <v>0</v>
      </c>
      <c r="AC19" s="297">
        <v>1</v>
      </c>
      <c r="AD19" s="297">
        <v>5</v>
      </c>
      <c r="AE19" s="297">
        <f t="shared" si="15"/>
        <v>26</v>
      </c>
      <c r="AF19" s="297">
        <v>2</v>
      </c>
      <c r="AG19" s="297">
        <v>24</v>
      </c>
      <c r="AH19" s="83" t="s">
        <v>21</v>
      </c>
      <c r="AI19" s="13"/>
    </row>
    <row r="20" spans="1:35" ht="16.5" customHeight="1">
      <c r="A20" s="97"/>
      <c r="B20" s="191" t="s">
        <v>22</v>
      </c>
      <c r="C20" s="295">
        <f t="shared" si="3"/>
        <v>132</v>
      </c>
      <c r="D20" s="296">
        <f t="shared" si="14"/>
        <v>12</v>
      </c>
      <c r="E20" s="296">
        <f t="shared" si="14"/>
        <v>120</v>
      </c>
      <c r="F20" s="296">
        <f t="shared" si="4"/>
        <v>15</v>
      </c>
      <c r="G20" s="297">
        <v>9</v>
      </c>
      <c r="H20" s="297">
        <v>6</v>
      </c>
      <c r="I20" s="296">
        <f t="shared" si="5"/>
        <v>2</v>
      </c>
      <c r="J20" s="297">
        <v>0</v>
      </c>
      <c r="K20" s="297">
        <v>2</v>
      </c>
      <c r="L20" s="296">
        <f t="shared" si="6"/>
        <v>115</v>
      </c>
      <c r="M20" s="297">
        <v>3</v>
      </c>
      <c r="N20" s="297">
        <v>112</v>
      </c>
      <c r="O20" s="296">
        <f t="shared" si="7"/>
        <v>0</v>
      </c>
      <c r="P20" s="297">
        <v>0</v>
      </c>
      <c r="Q20" s="297">
        <v>0</v>
      </c>
      <c r="R20" s="296">
        <f t="shared" si="8"/>
        <v>0</v>
      </c>
      <c r="S20" s="297">
        <v>0</v>
      </c>
      <c r="T20" s="297">
        <v>0</v>
      </c>
      <c r="U20" s="296">
        <f t="shared" si="9"/>
        <v>0</v>
      </c>
      <c r="V20" s="297">
        <v>0</v>
      </c>
      <c r="W20" s="297">
        <v>0</v>
      </c>
      <c r="X20" s="296">
        <f t="shared" si="10"/>
        <v>0</v>
      </c>
      <c r="Y20" s="297">
        <v>0</v>
      </c>
      <c r="Z20" s="297">
        <v>0</v>
      </c>
      <c r="AA20" s="296">
        <f t="shared" si="11"/>
        <v>0</v>
      </c>
      <c r="AB20" s="297">
        <v>0</v>
      </c>
      <c r="AC20" s="297">
        <v>0</v>
      </c>
      <c r="AD20" s="297">
        <v>3</v>
      </c>
      <c r="AE20" s="297">
        <f t="shared" si="15"/>
        <v>20</v>
      </c>
      <c r="AF20" s="297">
        <v>0</v>
      </c>
      <c r="AG20" s="297">
        <v>20</v>
      </c>
      <c r="AH20" s="83" t="s">
        <v>22</v>
      </c>
      <c r="AI20" s="13"/>
    </row>
    <row r="21" spans="1:35" ht="16.5" customHeight="1">
      <c r="A21" s="97"/>
      <c r="B21" s="191" t="s">
        <v>23</v>
      </c>
      <c r="C21" s="295">
        <f t="shared" si="3"/>
        <v>237</v>
      </c>
      <c r="D21" s="296">
        <f t="shared" si="14"/>
        <v>19</v>
      </c>
      <c r="E21" s="296">
        <f t="shared" si="14"/>
        <v>218</v>
      </c>
      <c r="F21" s="296">
        <f t="shared" si="4"/>
        <v>21</v>
      </c>
      <c r="G21" s="297">
        <v>13</v>
      </c>
      <c r="H21" s="297">
        <v>8</v>
      </c>
      <c r="I21" s="296">
        <f t="shared" si="5"/>
        <v>6</v>
      </c>
      <c r="J21" s="297">
        <v>0</v>
      </c>
      <c r="K21" s="297">
        <v>6</v>
      </c>
      <c r="L21" s="296">
        <f t="shared" si="6"/>
        <v>208</v>
      </c>
      <c r="M21" s="297">
        <v>5</v>
      </c>
      <c r="N21" s="297">
        <v>203</v>
      </c>
      <c r="O21" s="296">
        <f t="shared" si="7"/>
        <v>0</v>
      </c>
      <c r="P21" s="297">
        <v>0</v>
      </c>
      <c r="Q21" s="297">
        <v>0</v>
      </c>
      <c r="R21" s="296">
        <f t="shared" si="8"/>
        <v>1</v>
      </c>
      <c r="S21" s="297">
        <v>0</v>
      </c>
      <c r="T21" s="297">
        <v>1</v>
      </c>
      <c r="U21" s="296">
        <f t="shared" si="9"/>
        <v>0</v>
      </c>
      <c r="V21" s="297">
        <v>0</v>
      </c>
      <c r="W21" s="297">
        <v>0</v>
      </c>
      <c r="X21" s="296">
        <f t="shared" si="10"/>
        <v>0</v>
      </c>
      <c r="Y21" s="297">
        <v>0</v>
      </c>
      <c r="Z21" s="297">
        <v>0</v>
      </c>
      <c r="AA21" s="296">
        <f t="shared" si="11"/>
        <v>1</v>
      </c>
      <c r="AB21" s="297">
        <v>1</v>
      </c>
      <c r="AC21" s="297">
        <v>0</v>
      </c>
      <c r="AD21" s="297">
        <v>2</v>
      </c>
      <c r="AE21" s="297">
        <f t="shared" si="15"/>
        <v>27</v>
      </c>
      <c r="AF21" s="297">
        <v>2</v>
      </c>
      <c r="AG21" s="297">
        <v>25</v>
      </c>
      <c r="AH21" s="83" t="s">
        <v>23</v>
      </c>
      <c r="AI21" s="13"/>
    </row>
    <row r="22" spans="1:35" ht="16.5" customHeight="1">
      <c r="A22" s="97"/>
      <c r="B22" s="191" t="s">
        <v>24</v>
      </c>
      <c r="C22" s="295">
        <f t="shared" si="3"/>
        <v>249</v>
      </c>
      <c r="D22" s="296">
        <f t="shared" si="14"/>
        <v>24</v>
      </c>
      <c r="E22" s="296">
        <f t="shared" si="14"/>
        <v>225</v>
      </c>
      <c r="F22" s="296">
        <f t="shared" si="4"/>
        <v>14</v>
      </c>
      <c r="G22" s="297">
        <v>9</v>
      </c>
      <c r="H22" s="297">
        <v>5</v>
      </c>
      <c r="I22" s="296">
        <f t="shared" si="5"/>
        <v>12</v>
      </c>
      <c r="J22" s="297">
        <v>3</v>
      </c>
      <c r="K22" s="297">
        <v>9</v>
      </c>
      <c r="L22" s="296">
        <f t="shared" si="6"/>
        <v>208</v>
      </c>
      <c r="M22" s="297">
        <v>10</v>
      </c>
      <c r="N22" s="297">
        <v>198</v>
      </c>
      <c r="O22" s="296">
        <f t="shared" si="7"/>
        <v>5</v>
      </c>
      <c r="P22" s="297">
        <v>2</v>
      </c>
      <c r="Q22" s="297">
        <v>3</v>
      </c>
      <c r="R22" s="296">
        <f t="shared" si="8"/>
        <v>0</v>
      </c>
      <c r="S22" s="297">
        <v>0</v>
      </c>
      <c r="T22" s="297">
        <v>0</v>
      </c>
      <c r="U22" s="296">
        <f t="shared" si="9"/>
        <v>0</v>
      </c>
      <c r="V22" s="297">
        <v>0</v>
      </c>
      <c r="W22" s="297">
        <v>0</v>
      </c>
      <c r="X22" s="296">
        <f t="shared" si="10"/>
        <v>1</v>
      </c>
      <c r="Y22" s="297">
        <v>0</v>
      </c>
      <c r="Z22" s="297">
        <v>1</v>
      </c>
      <c r="AA22" s="296">
        <f t="shared" si="11"/>
        <v>9</v>
      </c>
      <c r="AB22" s="297">
        <v>0</v>
      </c>
      <c r="AC22" s="297">
        <v>9</v>
      </c>
      <c r="AD22" s="297">
        <v>6</v>
      </c>
      <c r="AE22" s="297">
        <f t="shared" si="15"/>
        <v>53</v>
      </c>
      <c r="AF22" s="297">
        <v>6</v>
      </c>
      <c r="AG22" s="297">
        <v>47</v>
      </c>
      <c r="AH22" s="83" t="s">
        <v>24</v>
      </c>
      <c r="AI22" s="13"/>
    </row>
    <row r="23" spans="1:35" ht="16.5" customHeight="1">
      <c r="A23" s="97"/>
      <c r="B23" s="99" t="s">
        <v>25</v>
      </c>
      <c r="C23" s="295">
        <f t="shared" si="3"/>
        <v>122</v>
      </c>
      <c r="D23" s="296">
        <f t="shared" si="14"/>
        <v>7</v>
      </c>
      <c r="E23" s="296">
        <f t="shared" si="14"/>
        <v>115</v>
      </c>
      <c r="F23" s="296">
        <f t="shared" si="4"/>
        <v>9</v>
      </c>
      <c r="G23" s="297">
        <v>6</v>
      </c>
      <c r="H23" s="297">
        <v>3</v>
      </c>
      <c r="I23" s="296">
        <f t="shared" si="5"/>
        <v>5</v>
      </c>
      <c r="J23" s="297">
        <v>0</v>
      </c>
      <c r="K23" s="297">
        <v>5</v>
      </c>
      <c r="L23" s="296">
        <f t="shared" si="6"/>
        <v>105</v>
      </c>
      <c r="M23" s="297">
        <v>1</v>
      </c>
      <c r="N23" s="297">
        <v>104</v>
      </c>
      <c r="O23" s="296">
        <f t="shared" si="7"/>
        <v>0</v>
      </c>
      <c r="P23" s="297">
        <v>0</v>
      </c>
      <c r="Q23" s="297">
        <v>0</v>
      </c>
      <c r="R23" s="296">
        <f t="shared" si="8"/>
        <v>0</v>
      </c>
      <c r="S23" s="297">
        <v>0</v>
      </c>
      <c r="T23" s="297">
        <v>0</v>
      </c>
      <c r="U23" s="296">
        <f t="shared" si="9"/>
        <v>0</v>
      </c>
      <c r="V23" s="297">
        <v>0</v>
      </c>
      <c r="W23" s="297">
        <v>0</v>
      </c>
      <c r="X23" s="296">
        <f t="shared" si="10"/>
        <v>0</v>
      </c>
      <c r="Y23" s="297">
        <v>0</v>
      </c>
      <c r="Z23" s="297">
        <v>0</v>
      </c>
      <c r="AA23" s="296">
        <f t="shared" si="11"/>
        <v>3</v>
      </c>
      <c r="AB23" s="297">
        <v>0</v>
      </c>
      <c r="AC23" s="297">
        <v>3</v>
      </c>
      <c r="AD23" s="297">
        <v>5</v>
      </c>
      <c r="AE23" s="297">
        <f t="shared" si="15"/>
        <v>14</v>
      </c>
      <c r="AF23" s="297">
        <v>3</v>
      </c>
      <c r="AG23" s="297">
        <v>11</v>
      </c>
      <c r="AH23" s="85" t="s">
        <v>25</v>
      </c>
      <c r="AI23" s="13"/>
    </row>
    <row r="24" spans="1:35" ht="16.5" customHeight="1">
      <c r="A24" s="97"/>
      <c r="B24" s="99" t="s">
        <v>27</v>
      </c>
      <c r="C24" s="295">
        <f t="shared" si="3"/>
        <v>50</v>
      </c>
      <c r="D24" s="296">
        <f t="shared" si="14"/>
        <v>5</v>
      </c>
      <c r="E24" s="296">
        <f t="shared" si="14"/>
        <v>45</v>
      </c>
      <c r="F24" s="296">
        <f t="shared" si="4"/>
        <v>5</v>
      </c>
      <c r="G24" s="297">
        <v>3</v>
      </c>
      <c r="H24" s="297">
        <v>2</v>
      </c>
      <c r="I24" s="296">
        <f t="shared" si="5"/>
        <v>9</v>
      </c>
      <c r="J24" s="297">
        <v>0</v>
      </c>
      <c r="K24" s="297">
        <v>9</v>
      </c>
      <c r="L24" s="296">
        <f t="shared" si="6"/>
        <v>34</v>
      </c>
      <c r="M24" s="297">
        <v>2</v>
      </c>
      <c r="N24" s="297">
        <v>32</v>
      </c>
      <c r="O24" s="296">
        <f t="shared" si="7"/>
        <v>0</v>
      </c>
      <c r="P24" s="297">
        <v>0</v>
      </c>
      <c r="Q24" s="297">
        <v>0</v>
      </c>
      <c r="R24" s="296">
        <f t="shared" si="8"/>
        <v>0</v>
      </c>
      <c r="S24" s="297">
        <v>0</v>
      </c>
      <c r="T24" s="297">
        <v>0</v>
      </c>
      <c r="U24" s="296">
        <f t="shared" si="9"/>
        <v>0</v>
      </c>
      <c r="V24" s="297">
        <v>0</v>
      </c>
      <c r="W24" s="297">
        <v>0</v>
      </c>
      <c r="X24" s="296">
        <f t="shared" si="10"/>
        <v>0</v>
      </c>
      <c r="Y24" s="297">
        <v>0</v>
      </c>
      <c r="Z24" s="297">
        <v>0</v>
      </c>
      <c r="AA24" s="296">
        <f t="shared" si="11"/>
        <v>2</v>
      </c>
      <c r="AB24" s="297">
        <v>0</v>
      </c>
      <c r="AC24" s="297">
        <v>2</v>
      </c>
      <c r="AD24" s="297">
        <v>1</v>
      </c>
      <c r="AE24" s="297">
        <f t="shared" si="15"/>
        <v>4</v>
      </c>
      <c r="AF24" s="297">
        <v>1</v>
      </c>
      <c r="AG24" s="297">
        <v>3</v>
      </c>
      <c r="AH24" s="85" t="s">
        <v>27</v>
      </c>
      <c r="AI24" s="13"/>
    </row>
    <row r="25" spans="1:35" ht="16.5" customHeight="1">
      <c r="A25" s="97"/>
      <c r="B25" s="99" t="s">
        <v>28</v>
      </c>
      <c r="C25" s="295">
        <f t="shared" si="3"/>
        <v>40</v>
      </c>
      <c r="D25" s="296">
        <f t="shared" si="14"/>
        <v>2</v>
      </c>
      <c r="E25" s="296">
        <f t="shared" si="14"/>
        <v>38</v>
      </c>
      <c r="F25" s="296">
        <f t="shared" si="4"/>
        <v>5</v>
      </c>
      <c r="G25" s="297">
        <v>2</v>
      </c>
      <c r="H25" s="297">
        <v>3</v>
      </c>
      <c r="I25" s="296">
        <f t="shared" si="5"/>
        <v>2</v>
      </c>
      <c r="J25" s="297">
        <v>0</v>
      </c>
      <c r="K25" s="297">
        <v>2</v>
      </c>
      <c r="L25" s="296">
        <f t="shared" si="6"/>
        <v>33</v>
      </c>
      <c r="M25" s="297">
        <v>0</v>
      </c>
      <c r="N25" s="297">
        <v>33</v>
      </c>
      <c r="O25" s="296">
        <f t="shared" si="7"/>
        <v>0</v>
      </c>
      <c r="P25" s="297">
        <v>0</v>
      </c>
      <c r="Q25" s="297">
        <v>0</v>
      </c>
      <c r="R25" s="296">
        <f t="shared" si="8"/>
        <v>0</v>
      </c>
      <c r="S25" s="297">
        <v>0</v>
      </c>
      <c r="T25" s="297">
        <v>0</v>
      </c>
      <c r="U25" s="296">
        <f t="shared" si="9"/>
        <v>0</v>
      </c>
      <c r="V25" s="297">
        <v>0</v>
      </c>
      <c r="W25" s="297">
        <v>0</v>
      </c>
      <c r="X25" s="296">
        <f t="shared" si="10"/>
        <v>0</v>
      </c>
      <c r="Y25" s="297">
        <v>0</v>
      </c>
      <c r="Z25" s="297">
        <v>0</v>
      </c>
      <c r="AA25" s="296">
        <f t="shared" si="11"/>
        <v>0</v>
      </c>
      <c r="AB25" s="297">
        <v>0</v>
      </c>
      <c r="AC25" s="297">
        <v>0</v>
      </c>
      <c r="AD25" s="297">
        <v>0</v>
      </c>
      <c r="AE25" s="297">
        <f t="shared" si="15"/>
        <v>4</v>
      </c>
      <c r="AF25" s="297">
        <v>1</v>
      </c>
      <c r="AG25" s="297">
        <v>3</v>
      </c>
      <c r="AH25" s="85" t="s">
        <v>28</v>
      </c>
      <c r="AI25" s="13"/>
    </row>
    <row r="26" spans="1:35" ht="16.5" customHeight="1">
      <c r="A26" s="97"/>
      <c r="B26" s="99" t="s">
        <v>29</v>
      </c>
      <c r="C26" s="295">
        <f t="shared" si="3"/>
        <v>30</v>
      </c>
      <c r="D26" s="296">
        <f t="shared" si="14"/>
        <v>1</v>
      </c>
      <c r="E26" s="296">
        <f t="shared" si="14"/>
        <v>29</v>
      </c>
      <c r="F26" s="296">
        <f t="shared" si="4"/>
        <v>3</v>
      </c>
      <c r="G26" s="297">
        <v>1</v>
      </c>
      <c r="H26" s="297">
        <v>2</v>
      </c>
      <c r="I26" s="296">
        <f t="shared" si="5"/>
        <v>1</v>
      </c>
      <c r="J26" s="297">
        <v>0</v>
      </c>
      <c r="K26" s="297">
        <v>1</v>
      </c>
      <c r="L26" s="296">
        <f t="shared" si="6"/>
        <v>26</v>
      </c>
      <c r="M26" s="297">
        <v>0</v>
      </c>
      <c r="N26" s="297">
        <v>26</v>
      </c>
      <c r="O26" s="296">
        <f t="shared" si="7"/>
        <v>0</v>
      </c>
      <c r="P26" s="297">
        <v>0</v>
      </c>
      <c r="Q26" s="297">
        <v>0</v>
      </c>
      <c r="R26" s="296">
        <f t="shared" si="8"/>
        <v>0</v>
      </c>
      <c r="S26" s="297">
        <v>0</v>
      </c>
      <c r="T26" s="297">
        <v>0</v>
      </c>
      <c r="U26" s="296">
        <f t="shared" si="9"/>
        <v>0</v>
      </c>
      <c r="V26" s="297">
        <v>0</v>
      </c>
      <c r="W26" s="297">
        <v>0</v>
      </c>
      <c r="X26" s="296">
        <f t="shared" si="10"/>
        <v>0</v>
      </c>
      <c r="Y26" s="297">
        <v>0</v>
      </c>
      <c r="Z26" s="297">
        <v>0</v>
      </c>
      <c r="AA26" s="296">
        <f t="shared" si="11"/>
        <v>0</v>
      </c>
      <c r="AB26" s="297">
        <v>0</v>
      </c>
      <c r="AC26" s="297">
        <v>0</v>
      </c>
      <c r="AD26" s="297">
        <v>2</v>
      </c>
      <c r="AE26" s="297">
        <f t="shared" si="15"/>
        <v>6</v>
      </c>
      <c r="AF26" s="297">
        <v>0</v>
      </c>
      <c r="AG26" s="297">
        <v>6</v>
      </c>
      <c r="AH26" s="85" t="s">
        <v>29</v>
      </c>
      <c r="AI26" s="13"/>
    </row>
    <row r="27" spans="1:35" ht="16.5" customHeight="1">
      <c r="A27" s="97"/>
      <c r="B27" s="99" t="s">
        <v>30</v>
      </c>
      <c r="C27" s="295">
        <f t="shared" si="3"/>
        <v>76</v>
      </c>
      <c r="D27" s="296">
        <f t="shared" si="14"/>
        <v>2</v>
      </c>
      <c r="E27" s="296">
        <f t="shared" si="14"/>
        <v>74</v>
      </c>
      <c r="F27" s="296">
        <f t="shared" si="4"/>
        <v>3</v>
      </c>
      <c r="G27" s="297">
        <v>2</v>
      </c>
      <c r="H27" s="297">
        <v>1</v>
      </c>
      <c r="I27" s="296">
        <f t="shared" si="5"/>
        <v>2</v>
      </c>
      <c r="J27" s="297">
        <v>0</v>
      </c>
      <c r="K27" s="297">
        <v>2</v>
      </c>
      <c r="L27" s="296">
        <f t="shared" si="6"/>
        <v>71</v>
      </c>
      <c r="M27" s="297">
        <v>0</v>
      </c>
      <c r="N27" s="297">
        <v>71</v>
      </c>
      <c r="O27" s="296">
        <f t="shared" si="7"/>
        <v>0</v>
      </c>
      <c r="P27" s="297">
        <v>0</v>
      </c>
      <c r="Q27" s="297">
        <v>0</v>
      </c>
      <c r="R27" s="296">
        <f t="shared" si="8"/>
        <v>0</v>
      </c>
      <c r="S27" s="297">
        <v>0</v>
      </c>
      <c r="T27" s="297">
        <v>0</v>
      </c>
      <c r="U27" s="296">
        <f t="shared" si="9"/>
        <v>0</v>
      </c>
      <c r="V27" s="297">
        <v>0</v>
      </c>
      <c r="W27" s="297">
        <v>0</v>
      </c>
      <c r="X27" s="296">
        <f t="shared" si="10"/>
        <v>0</v>
      </c>
      <c r="Y27" s="297">
        <v>0</v>
      </c>
      <c r="Z27" s="297">
        <v>0</v>
      </c>
      <c r="AA27" s="296">
        <f t="shared" si="11"/>
        <v>0</v>
      </c>
      <c r="AB27" s="297">
        <v>0</v>
      </c>
      <c r="AC27" s="297">
        <v>0</v>
      </c>
      <c r="AD27" s="297">
        <v>4</v>
      </c>
      <c r="AE27" s="297">
        <f t="shared" si="15"/>
        <v>29</v>
      </c>
      <c r="AF27" s="297">
        <v>7</v>
      </c>
      <c r="AG27" s="297">
        <v>22</v>
      </c>
      <c r="AH27" s="85" t="s">
        <v>30</v>
      </c>
      <c r="AI27" s="13"/>
    </row>
    <row r="28" spans="1:35" ht="16.5" customHeight="1">
      <c r="A28" s="97"/>
      <c r="B28" s="99" t="s">
        <v>31</v>
      </c>
      <c r="C28" s="295">
        <f t="shared" si="3"/>
        <v>27</v>
      </c>
      <c r="D28" s="296">
        <f t="shared" si="14"/>
        <v>3</v>
      </c>
      <c r="E28" s="296">
        <f t="shared" si="14"/>
        <v>24</v>
      </c>
      <c r="F28" s="296">
        <f t="shared" si="4"/>
        <v>3</v>
      </c>
      <c r="G28" s="297">
        <v>3</v>
      </c>
      <c r="H28" s="297">
        <v>0</v>
      </c>
      <c r="I28" s="296">
        <f t="shared" si="5"/>
        <v>1</v>
      </c>
      <c r="J28" s="297">
        <v>0</v>
      </c>
      <c r="K28" s="297">
        <v>1</v>
      </c>
      <c r="L28" s="296">
        <f t="shared" si="6"/>
        <v>22</v>
      </c>
      <c r="M28" s="297">
        <v>0</v>
      </c>
      <c r="N28" s="297">
        <v>22</v>
      </c>
      <c r="O28" s="296">
        <f t="shared" si="7"/>
        <v>0</v>
      </c>
      <c r="P28" s="297">
        <v>0</v>
      </c>
      <c r="Q28" s="297">
        <v>0</v>
      </c>
      <c r="R28" s="296">
        <f t="shared" si="8"/>
        <v>0</v>
      </c>
      <c r="S28" s="297">
        <v>0</v>
      </c>
      <c r="T28" s="297">
        <v>0</v>
      </c>
      <c r="U28" s="296">
        <f t="shared" si="9"/>
        <v>0</v>
      </c>
      <c r="V28" s="297">
        <v>0</v>
      </c>
      <c r="W28" s="297">
        <v>0</v>
      </c>
      <c r="X28" s="296">
        <f t="shared" si="10"/>
        <v>0</v>
      </c>
      <c r="Y28" s="297">
        <v>0</v>
      </c>
      <c r="Z28" s="297">
        <v>0</v>
      </c>
      <c r="AA28" s="296">
        <f t="shared" si="11"/>
        <v>1</v>
      </c>
      <c r="AB28" s="297">
        <v>0</v>
      </c>
      <c r="AC28" s="297">
        <v>1</v>
      </c>
      <c r="AD28" s="297">
        <v>0</v>
      </c>
      <c r="AE28" s="297">
        <f t="shared" si="15"/>
        <v>5</v>
      </c>
      <c r="AF28" s="297">
        <v>2</v>
      </c>
      <c r="AG28" s="297">
        <v>3</v>
      </c>
      <c r="AH28" s="85" t="s">
        <v>31</v>
      </c>
      <c r="AI28" s="13"/>
    </row>
    <row r="29" spans="1:35" ht="16.5" customHeight="1">
      <c r="A29" s="97"/>
      <c r="B29" s="99" t="s">
        <v>32</v>
      </c>
      <c r="C29" s="295">
        <f t="shared" si="3"/>
        <v>68</v>
      </c>
      <c r="D29" s="296">
        <f t="shared" si="14"/>
        <v>4</v>
      </c>
      <c r="E29" s="296">
        <f t="shared" si="14"/>
        <v>64</v>
      </c>
      <c r="F29" s="296">
        <f t="shared" si="4"/>
        <v>6</v>
      </c>
      <c r="G29" s="297">
        <v>4</v>
      </c>
      <c r="H29" s="297">
        <v>2</v>
      </c>
      <c r="I29" s="296">
        <f t="shared" si="5"/>
        <v>3</v>
      </c>
      <c r="J29" s="297">
        <v>0</v>
      </c>
      <c r="K29" s="297">
        <v>3</v>
      </c>
      <c r="L29" s="296">
        <f t="shared" si="6"/>
        <v>59</v>
      </c>
      <c r="M29" s="297">
        <v>0</v>
      </c>
      <c r="N29" s="297">
        <v>59</v>
      </c>
      <c r="O29" s="296">
        <f t="shared" si="7"/>
        <v>0</v>
      </c>
      <c r="P29" s="297">
        <v>0</v>
      </c>
      <c r="Q29" s="297">
        <v>0</v>
      </c>
      <c r="R29" s="296">
        <f t="shared" si="8"/>
        <v>0</v>
      </c>
      <c r="S29" s="297">
        <v>0</v>
      </c>
      <c r="T29" s="297">
        <v>0</v>
      </c>
      <c r="U29" s="296">
        <f t="shared" si="9"/>
        <v>0</v>
      </c>
      <c r="V29" s="297">
        <v>0</v>
      </c>
      <c r="W29" s="297">
        <v>0</v>
      </c>
      <c r="X29" s="296">
        <f t="shared" si="10"/>
        <v>0</v>
      </c>
      <c r="Y29" s="297">
        <v>0</v>
      </c>
      <c r="Z29" s="297">
        <v>0</v>
      </c>
      <c r="AA29" s="296">
        <f t="shared" si="11"/>
        <v>0</v>
      </c>
      <c r="AB29" s="297">
        <v>0</v>
      </c>
      <c r="AC29" s="297">
        <v>0</v>
      </c>
      <c r="AD29" s="297">
        <v>0</v>
      </c>
      <c r="AE29" s="297">
        <f t="shared" si="15"/>
        <v>17</v>
      </c>
      <c r="AF29" s="297">
        <v>1</v>
      </c>
      <c r="AG29" s="297">
        <v>16</v>
      </c>
      <c r="AH29" s="85" t="s">
        <v>32</v>
      </c>
      <c r="AI29" s="13"/>
    </row>
    <row r="30" spans="1:35" ht="16.5" customHeight="1">
      <c r="A30" s="97"/>
      <c r="B30" s="99" t="s">
        <v>33</v>
      </c>
      <c r="C30" s="295">
        <f t="shared" si="3"/>
        <v>63</v>
      </c>
      <c r="D30" s="296">
        <f t="shared" si="14"/>
        <v>5</v>
      </c>
      <c r="E30" s="296">
        <f t="shared" si="14"/>
        <v>58</v>
      </c>
      <c r="F30" s="296">
        <f t="shared" si="4"/>
        <v>3</v>
      </c>
      <c r="G30" s="297">
        <v>2</v>
      </c>
      <c r="H30" s="297">
        <v>1</v>
      </c>
      <c r="I30" s="296">
        <f t="shared" si="5"/>
        <v>4</v>
      </c>
      <c r="J30" s="297">
        <v>0</v>
      </c>
      <c r="K30" s="297">
        <v>4</v>
      </c>
      <c r="L30" s="296">
        <f t="shared" si="6"/>
        <v>56</v>
      </c>
      <c r="M30" s="297">
        <v>3</v>
      </c>
      <c r="N30" s="297">
        <v>53</v>
      </c>
      <c r="O30" s="296">
        <f t="shared" si="7"/>
        <v>0</v>
      </c>
      <c r="P30" s="297">
        <v>0</v>
      </c>
      <c r="Q30" s="297">
        <v>0</v>
      </c>
      <c r="R30" s="296">
        <f t="shared" si="8"/>
        <v>0</v>
      </c>
      <c r="S30" s="297">
        <v>0</v>
      </c>
      <c r="T30" s="297">
        <v>0</v>
      </c>
      <c r="U30" s="296">
        <f t="shared" si="9"/>
        <v>0</v>
      </c>
      <c r="V30" s="297">
        <v>0</v>
      </c>
      <c r="W30" s="297">
        <v>0</v>
      </c>
      <c r="X30" s="296">
        <f t="shared" si="10"/>
        <v>0</v>
      </c>
      <c r="Y30" s="297">
        <v>0</v>
      </c>
      <c r="Z30" s="297">
        <v>0</v>
      </c>
      <c r="AA30" s="296">
        <f t="shared" si="11"/>
        <v>0</v>
      </c>
      <c r="AB30" s="297">
        <v>0</v>
      </c>
      <c r="AC30" s="297">
        <v>0</v>
      </c>
      <c r="AD30" s="297">
        <v>0</v>
      </c>
      <c r="AE30" s="297">
        <f t="shared" si="15"/>
        <v>3</v>
      </c>
      <c r="AF30" s="297">
        <v>1</v>
      </c>
      <c r="AG30" s="297">
        <v>2</v>
      </c>
      <c r="AH30" s="85" t="s">
        <v>33</v>
      </c>
      <c r="AI30" s="13"/>
    </row>
    <row r="31" spans="1:35" ht="16.5" customHeight="1">
      <c r="A31" s="97"/>
      <c r="B31" s="84" t="s">
        <v>34</v>
      </c>
      <c r="C31" s="295">
        <f t="shared" si="3"/>
        <v>85</v>
      </c>
      <c r="D31" s="296">
        <f t="shared" si="14"/>
        <v>13</v>
      </c>
      <c r="E31" s="296">
        <f t="shared" si="14"/>
        <v>72</v>
      </c>
      <c r="F31" s="296">
        <f t="shared" si="4"/>
        <v>5</v>
      </c>
      <c r="G31" s="297">
        <v>2</v>
      </c>
      <c r="H31" s="297">
        <v>3</v>
      </c>
      <c r="I31" s="296">
        <f t="shared" si="5"/>
        <v>11</v>
      </c>
      <c r="J31" s="297">
        <v>0</v>
      </c>
      <c r="K31" s="297">
        <v>11</v>
      </c>
      <c r="L31" s="296">
        <f t="shared" si="6"/>
        <v>56</v>
      </c>
      <c r="M31" s="297">
        <v>7</v>
      </c>
      <c r="N31" s="297">
        <v>49</v>
      </c>
      <c r="O31" s="296">
        <f t="shared" si="7"/>
        <v>0</v>
      </c>
      <c r="P31" s="297">
        <v>0</v>
      </c>
      <c r="Q31" s="297">
        <v>0</v>
      </c>
      <c r="R31" s="296">
        <f t="shared" si="8"/>
        <v>0</v>
      </c>
      <c r="S31" s="297">
        <v>0</v>
      </c>
      <c r="T31" s="297">
        <v>0</v>
      </c>
      <c r="U31" s="296">
        <f t="shared" si="9"/>
        <v>0</v>
      </c>
      <c r="V31" s="297">
        <v>0</v>
      </c>
      <c r="W31" s="297">
        <v>0</v>
      </c>
      <c r="X31" s="296">
        <f t="shared" si="10"/>
        <v>0</v>
      </c>
      <c r="Y31" s="297">
        <v>0</v>
      </c>
      <c r="Z31" s="297">
        <v>0</v>
      </c>
      <c r="AA31" s="296">
        <f t="shared" si="11"/>
        <v>13</v>
      </c>
      <c r="AB31" s="297">
        <v>4</v>
      </c>
      <c r="AC31" s="297">
        <v>9</v>
      </c>
      <c r="AD31" s="297">
        <v>1</v>
      </c>
      <c r="AE31" s="297">
        <f t="shared" si="15"/>
        <v>40</v>
      </c>
      <c r="AF31" s="297">
        <v>9</v>
      </c>
      <c r="AG31" s="297">
        <v>31</v>
      </c>
      <c r="AH31" s="85" t="s">
        <v>35</v>
      </c>
      <c r="AI31" s="13"/>
    </row>
    <row r="32" spans="1:35" ht="16.5" customHeight="1">
      <c r="A32" s="97"/>
      <c r="B32" s="84" t="s">
        <v>36</v>
      </c>
      <c r="C32" s="295">
        <f t="shared" si="3"/>
        <v>102</v>
      </c>
      <c r="D32" s="296">
        <f t="shared" si="14"/>
        <v>10</v>
      </c>
      <c r="E32" s="296">
        <f t="shared" si="14"/>
        <v>92</v>
      </c>
      <c r="F32" s="296">
        <f t="shared" si="4"/>
        <v>9</v>
      </c>
      <c r="G32" s="297">
        <v>6</v>
      </c>
      <c r="H32" s="297">
        <v>3</v>
      </c>
      <c r="I32" s="296">
        <f t="shared" si="5"/>
        <v>2</v>
      </c>
      <c r="J32" s="297">
        <v>0</v>
      </c>
      <c r="K32" s="297">
        <v>2</v>
      </c>
      <c r="L32" s="296">
        <f t="shared" si="6"/>
        <v>72</v>
      </c>
      <c r="M32" s="297">
        <v>4</v>
      </c>
      <c r="N32" s="297">
        <v>68</v>
      </c>
      <c r="O32" s="296">
        <f t="shared" si="7"/>
        <v>0</v>
      </c>
      <c r="P32" s="297">
        <v>0</v>
      </c>
      <c r="Q32" s="297">
        <v>0</v>
      </c>
      <c r="R32" s="296">
        <f t="shared" si="8"/>
        <v>0</v>
      </c>
      <c r="S32" s="297">
        <v>0</v>
      </c>
      <c r="T32" s="297">
        <v>0</v>
      </c>
      <c r="U32" s="296">
        <f t="shared" si="9"/>
        <v>0</v>
      </c>
      <c r="V32" s="297">
        <v>0</v>
      </c>
      <c r="W32" s="297">
        <v>0</v>
      </c>
      <c r="X32" s="296">
        <f t="shared" si="10"/>
        <v>0</v>
      </c>
      <c r="Y32" s="297">
        <v>0</v>
      </c>
      <c r="Z32" s="297">
        <v>0</v>
      </c>
      <c r="AA32" s="296">
        <f t="shared" si="11"/>
        <v>19</v>
      </c>
      <c r="AB32" s="297">
        <v>0</v>
      </c>
      <c r="AC32" s="297">
        <v>19</v>
      </c>
      <c r="AD32" s="297">
        <v>14</v>
      </c>
      <c r="AE32" s="297">
        <f t="shared" si="15"/>
        <v>43</v>
      </c>
      <c r="AF32" s="297">
        <v>24</v>
      </c>
      <c r="AG32" s="297">
        <v>19</v>
      </c>
      <c r="AH32" s="85" t="s">
        <v>37</v>
      </c>
      <c r="AI32" s="13"/>
    </row>
    <row r="33" spans="1:35" ht="16.5" customHeight="1">
      <c r="A33" s="97"/>
      <c r="B33" s="84" t="s">
        <v>38</v>
      </c>
      <c r="C33" s="295">
        <f t="shared" si="3"/>
        <v>40</v>
      </c>
      <c r="D33" s="296">
        <f t="shared" si="14"/>
        <v>4</v>
      </c>
      <c r="E33" s="296">
        <f t="shared" si="14"/>
        <v>36</v>
      </c>
      <c r="F33" s="296">
        <f t="shared" si="4"/>
        <v>5</v>
      </c>
      <c r="G33" s="297">
        <v>3</v>
      </c>
      <c r="H33" s="297">
        <v>2</v>
      </c>
      <c r="I33" s="296">
        <f t="shared" si="5"/>
        <v>1</v>
      </c>
      <c r="J33" s="297">
        <v>0</v>
      </c>
      <c r="K33" s="297">
        <v>1</v>
      </c>
      <c r="L33" s="296">
        <f t="shared" si="6"/>
        <v>33</v>
      </c>
      <c r="M33" s="297">
        <v>1</v>
      </c>
      <c r="N33" s="297">
        <v>32</v>
      </c>
      <c r="O33" s="296">
        <f t="shared" si="7"/>
        <v>0</v>
      </c>
      <c r="P33" s="297">
        <v>0</v>
      </c>
      <c r="Q33" s="297">
        <v>0</v>
      </c>
      <c r="R33" s="296">
        <f t="shared" si="8"/>
        <v>0</v>
      </c>
      <c r="S33" s="297">
        <v>0</v>
      </c>
      <c r="T33" s="297">
        <v>0</v>
      </c>
      <c r="U33" s="296">
        <f t="shared" si="9"/>
        <v>0</v>
      </c>
      <c r="V33" s="297">
        <v>0</v>
      </c>
      <c r="W33" s="297">
        <v>0</v>
      </c>
      <c r="X33" s="296">
        <f t="shared" si="10"/>
        <v>0</v>
      </c>
      <c r="Y33" s="297">
        <v>0</v>
      </c>
      <c r="Z33" s="297">
        <v>0</v>
      </c>
      <c r="AA33" s="296">
        <f t="shared" si="11"/>
        <v>1</v>
      </c>
      <c r="AB33" s="297">
        <v>0</v>
      </c>
      <c r="AC33" s="297">
        <v>1</v>
      </c>
      <c r="AD33" s="297">
        <v>0</v>
      </c>
      <c r="AE33" s="297">
        <f t="shared" si="15"/>
        <v>6</v>
      </c>
      <c r="AF33" s="297">
        <v>1</v>
      </c>
      <c r="AG33" s="297">
        <v>5</v>
      </c>
      <c r="AH33" s="85" t="s">
        <v>39</v>
      </c>
      <c r="AI33" s="13"/>
    </row>
    <row r="34" spans="1:35" ht="16.5" customHeight="1">
      <c r="A34" s="97"/>
      <c r="B34" s="84" t="s">
        <v>136</v>
      </c>
      <c r="C34" s="295">
        <f>SUM(D34:E34)</f>
        <v>150</v>
      </c>
      <c r="D34" s="296">
        <f>G34+J34+M34+P34+S34+V34+Y34+AB34</f>
        <v>8</v>
      </c>
      <c r="E34" s="296">
        <f>H34+K34+N34+Q34+T34+W34+Z34+AC34</f>
        <v>142</v>
      </c>
      <c r="F34" s="296">
        <f>SUM(G34:H34)</f>
        <v>17</v>
      </c>
      <c r="G34" s="297">
        <v>7</v>
      </c>
      <c r="H34" s="297">
        <v>10</v>
      </c>
      <c r="I34" s="296">
        <f t="shared" si="5"/>
        <v>12</v>
      </c>
      <c r="J34" s="297">
        <v>0</v>
      </c>
      <c r="K34" s="297">
        <v>12</v>
      </c>
      <c r="L34" s="296">
        <f t="shared" si="6"/>
        <v>107</v>
      </c>
      <c r="M34" s="297">
        <v>0</v>
      </c>
      <c r="N34" s="297">
        <v>107</v>
      </c>
      <c r="O34" s="296">
        <f>SUM(P34:Q34)</f>
        <v>0</v>
      </c>
      <c r="P34" s="297">
        <v>0</v>
      </c>
      <c r="Q34" s="297">
        <v>0</v>
      </c>
      <c r="R34" s="296">
        <f>SUM(S34:T34)</f>
        <v>0</v>
      </c>
      <c r="S34" s="297">
        <v>0</v>
      </c>
      <c r="T34" s="297">
        <v>0</v>
      </c>
      <c r="U34" s="296">
        <f>SUM(V34:W34)</f>
        <v>0</v>
      </c>
      <c r="V34" s="297">
        <v>0</v>
      </c>
      <c r="W34" s="297">
        <v>0</v>
      </c>
      <c r="X34" s="296">
        <f>SUM(Y34:Z34)</f>
        <v>0</v>
      </c>
      <c r="Y34" s="297">
        <v>0</v>
      </c>
      <c r="Z34" s="297">
        <v>0</v>
      </c>
      <c r="AA34" s="296">
        <f>SUM(AB34:AC34)</f>
        <v>14</v>
      </c>
      <c r="AB34" s="297">
        <v>1</v>
      </c>
      <c r="AC34" s="297">
        <v>13</v>
      </c>
      <c r="AD34" s="297">
        <v>1</v>
      </c>
      <c r="AE34" s="297">
        <f>SUM(AF34:AG34)</f>
        <v>25</v>
      </c>
      <c r="AF34" s="297">
        <v>6</v>
      </c>
      <c r="AG34" s="297">
        <v>19</v>
      </c>
      <c r="AH34" s="85" t="s">
        <v>136</v>
      </c>
      <c r="AI34" s="13"/>
    </row>
    <row r="35" spans="1:35" s="186" customFormat="1" ht="16.5" customHeight="1">
      <c r="A35" s="86" t="s">
        <v>143</v>
      </c>
      <c r="B35" s="196"/>
      <c r="C35" s="291">
        <f t="shared" si="3"/>
        <v>17</v>
      </c>
      <c r="D35" s="292">
        <f>SUM(D36:D37)</f>
        <v>0</v>
      </c>
      <c r="E35" s="292">
        <f>SUM(E36:E37)</f>
        <v>17</v>
      </c>
      <c r="F35" s="292">
        <f t="shared" si="4"/>
        <v>0</v>
      </c>
      <c r="G35" s="292">
        <f>G36+G37</f>
        <v>0</v>
      </c>
      <c r="H35" s="292">
        <f>H36+H37</f>
        <v>0</v>
      </c>
      <c r="I35" s="292">
        <f t="shared" si="5"/>
        <v>0</v>
      </c>
      <c r="J35" s="292">
        <f>J36+J37</f>
        <v>0</v>
      </c>
      <c r="K35" s="292">
        <f>K36+K37</f>
        <v>0</v>
      </c>
      <c r="L35" s="292">
        <f t="shared" si="6"/>
        <v>11</v>
      </c>
      <c r="M35" s="292">
        <f>M36+M37</f>
        <v>0</v>
      </c>
      <c r="N35" s="292">
        <f>N36+N37</f>
        <v>11</v>
      </c>
      <c r="O35" s="292">
        <f t="shared" si="7"/>
        <v>0</v>
      </c>
      <c r="P35" s="292">
        <f>P36+P37</f>
        <v>0</v>
      </c>
      <c r="Q35" s="292">
        <f>Q36+Q37</f>
        <v>0</v>
      </c>
      <c r="R35" s="292">
        <f t="shared" si="8"/>
        <v>0</v>
      </c>
      <c r="S35" s="292">
        <f>S36+S37</f>
        <v>0</v>
      </c>
      <c r="T35" s="292">
        <f>T36+T37</f>
        <v>0</v>
      </c>
      <c r="U35" s="292">
        <f t="shared" si="9"/>
        <v>0</v>
      </c>
      <c r="V35" s="292">
        <f>V36+V37</f>
        <v>0</v>
      </c>
      <c r="W35" s="292">
        <f>W36+W37</f>
        <v>0</v>
      </c>
      <c r="X35" s="292">
        <f t="shared" si="10"/>
        <v>0</v>
      </c>
      <c r="Y35" s="292">
        <f>SUM(Y36:Y37)</f>
        <v>0</v>
      </c>
      <c r="Z35" s="292">
        <f>SUM(Z36:Z37)</f>
        <v>0</v>
      </c>
      <c r="AA35" s="292">
        <f t="shared" si="11"/>
        <v>6</v>
      </c>
      <c r="AB35" s="292">
        <f>SUM(AB36:AB37)</f>
        <v>0</v>
      </c>
      <c r="AC35" s="292">
        <f>SUM(AC36:AC37)</f>
        <v>6</v>
      </c>
      <c r="AD35" s="292">
        <f>SUM(AD36:AD37)</f>
        <v>0</v>
      </c>
      <c r="AE35" s="299">
        <f t="shared" si="15"/>
        <v>5</v>
      </c>
      <c r="AF35" s="292">
        <f>SUM(AF36:AF37)</f>
        <v>4</v>
      </c>
      <c r="AG35" s="292">
        <f>SUM(AG36:AG37)</f>
        <v>1</v>
      </c>
      <c r="AH35" s="89" t="s">
        <v>143</v>
      </c>
      <c r="AI35" s="197"/>
    </row>
    <row r="36" spans="1:35" ht="16.5" customHeight="1">
      <c r="A36" s="97"/>
      <c r="B36" s="99" t="s">
        <v>40</v>
      </c>
      <c r="C36" s="295">
        <f t="shared" si="3"/>
        <v>17</v>
      </c>
      <c r="D36" s="296">
        <f>G36+J36+M36+P36+S36+V36+Y36+AB36</f>
        <v>0</v>
      </c>
      <c r="E36" s="296">
        <f>H36+K36+N36+Q36+T36+W36+Z36+AC36</f>
        <v>17</v>
      </c>
      <c r="F36" s="296">
        <f t="shared" si="4"/>
        <v>0</v>
      </c>
      <c r="G36" s="297">
        <v>0</v>
      </c>
      <c r="H36" s="297">
        <v>0</v>
      </c>
      <c r="I36" s="296">
        <f t="shared" si="5"/>
        <v>0</v>
      </c>
      <c r="J36" s="297">
        <v>0</v>
      </c>
      <c r="K36" s="297">
        <v>0</v>
      </c>
      <c r="L36" s="296">
        <f t="shared" si="6"/>
        <v>11</v>
      </c>
      <c r="M36" s="297">
        <v>0</v>
      </c>
      <c r="N36" s="297">
        <v>11</v>
      </c>
      <c r="O36" s="296">
        <f t="shared" si="7"/>
        <v>0</v>
      </c>
      <c r="P36" s="297">
        <v>0</v>
      </c>
      <c r="Q36" s="297">
        <v>0</v>
      </c>
      <c r="R36" s="296">
        <f t="shared" si="8"/>
        <v>0</v>
      </c>
      <c r="S36" s="297">
        <v>0</v>
      </c>
      <c r="T36" s="297">
        <v>0</v>
      </c>
      <c r="U36" s="296">
        <f t="shared" si="9"/>
        <v>0</v>
      </c>
      <c r="V36" s="297">
        <v>0</v>
      </c>
      <c r="W36" s="297">
        <v>0</v>
      </c>
      <c r="X36" s="296">
        <f t="shared" si="10"/>
        <v>0</v>
      </c>
      <c r="Y36" s="297">
        <v>0</v>
      </c>
      <c r="Z36" s="297">
        <v>0</v>
      </c>
      <c r="AA36" s="296">
        <f t="shared" si="11"/>
        <v>6</v>
      </c>
      <c r="AB36" s="297">
        <v>0</v>
      </c>
      <c r="AC36" s="297">
        <v>6</v>
      </c>
      <c r="AD36" s="297">
        <v>0</v>
      </c>
      <c r="AE36" s="297">
        <f t="shared" si="15"/>
        <v>5</v>
      </c>
      <c r="AF36" s="297">
        <v>4</v>
      </c>
      <c r="AG36" s="297">
        <v>1</v>
      </c>
      <c r="AH36" s="85" t="s">
        <v>40</v>
      </c>
      <c r="AI36" s="13"/>
    </row>
    <row r="37" spans="1:35" ht="16.5" customHeight="1">
      <c r="A37" s="97"/>
      <c r="B37" s="99" t="s">
        <v>41</v>
      </c>
      <c r="C37" s="295">
        <f t="shared" si="3"/>
        <v>0</v>
      </c>
      <c r="D37" s="296">
        <f>G37+J37+M37+P37+S37+V37+Y37+AB37</f>
        <v>0</v>
      </c>
      <c r="E37" s="296">
        <f>H37+K37+N37+Q37+T37+W37+Z37+AC37</f>
        <v>0</v>
      </c>
      <c r="F37" s="296">
        <f t="shared" si="4"/>
        <v>0</v>
      </c>
      <c r="G37" s="297">
        <v>0</v>
      </c>
      <c r="H37" s="297">
        <v>0</v>
      </c>
      <c r="I37" s="296">
        <f t="shared" si="5"/>
        <v>0</v>
      </c>
      <c r="J37" s="297">
        <v>0</v>
      </c>
      <c r="K37" s="297">
        <v>0</v>
      </c>
      <c r="L37" s="296">
        <f t="shared" si="6"/>
        <v>0</v>
      </c>
      <c r="M37" s="297">
        <v>0</v>
      </c>
      <c r="N37" s="297">
        <v>0</v>
      </c>
      <c r="O37" s="296">
        <f t="shared" si="7"/>
        <v>0</v>
      </c>
      <c r="P37" s="297">
        <v>0</v>
      </c>
      <c r="Q37" s="297">
        <v>0</v>
      </c>
      <c r="R37" s="296">
        <f t="shared" si="8"/>
        <v>0</v>
      </c>
      <c r="S37" s="297">
        <v>0</v>
      </c>
      <c r="T37" s="297">
        <v>0</v>
      </c>
      <c r="U37" s="296">
        <f t="shared" si="9"/>
        <v>0</v>
      </c>
      <c r="V37" s="297">
        <v>0</v>
      </c>
      <c r="W37" s="297">
        <v>0</v>
      </c>
      <c r="X37" s="296">
        <f t="shared" si="10"/>
        <v>0</v>
      </c>
      <c r="Y37" s="297">
        <v>0</v>
      </c>
      <c r="Z37" s="297">
        <v>0</v>
      </c>
      <c r="AA37" s="296">
        <f t="shared" si="11"/>
        <v>0</v>
      </c>
      <c r="AB37" s="297">
        <v>0</v>
      </c>
      <c r="AC37" s="297">
        <v>0</v>
      </c>
      <c r="AD37" s="297">
        <v>0</v>
      </c>
      <c r="AE37" s="297">
        <f t="shared" si="15"/>
        <v>0</v>
      </c>
      <c r="AF37" s="297">
        <v>0</v>
      </c>
      <c r="AG37" s="297">
        <v>0</v>
      </c>
      <c r="AH37" s="85" t="s">
        <v>41</v>
      </c>
      <c r="AI37" s="13"/>
    </row>
    <row r="38" spans="1:35" s="186" customFormat="1" ht="16.5" customHeight="1">
      <c r="A38" s="91" t="s">
        <v>144</v>
      </c>
      <c r="B38" s="199"/>
      <c r="C38" s="291">
        <f t="shared" si="3"/>
        <v>57</v>
      </c>
      <c r="D38" s="292">
        <f>SUM(D39:D42)</f>
        <v>3</v>
      </c>
      <c r="E38" s="292">
        <f>SUM(E39:E42)</f>
        <v>54</v>
      </c>
      <c r="F38" s="292">
        <f t="shared" si="4"/>
        <v>3</v>
      </c>
      <c r="G38" s="292">
        <f>SUM(G39:G42)</f>
        <v>3</v>
      </c>
      <c r="H38" s="292">
        <f>SUM(H39:H42)</f>
        <v>0</v>
      </c>
      <c r="I38" s="292">
        <f t="shared" si="5"/>
        <v>2</v>
      </c>
      <c r="J38" s="292">
        <f>SUM(J39:J42)</f>
        <v>0</v>
      </c>
      <c r="K38" s="292">
        <f>SUM(K39:K42)</f>
        <v>2</v>
      </c>
      <c r="L38" s="292">
        <f t="shared" si="6"/>
        <v>49</v>
      </c>
      <c r="M38" s="292">
        <f>SUM(M39:M42)</f>
        <v>0</v>
      </c>
      <c r="N38" s="292">
        <f>SUM(N39:N42)</f>
        <v>49</v>
      </c>
      <c r="O38" s="292">
        <f t="shared" si="7"/>
        <v>0</v>
      </c>
      <c r="P38" s="292">
        <f>SUM(P39:P42)</f>
        <v>0</v>
      </c>
      <c r="Q38" s="292">
        <f>SUM(Q39:Q42)</f>
        <v>0</v>
      </c>
      <c r="R38" s="292">
        <f t="shared" si="8"/>
        <v>0</v>
      </c>
      <c r="S38" s="292">
        <f>SUM(S39:S42)</f>
        <v>0</v>
      </c>
      <c r="T38" s="292">
        <f>SUM(T39:T42)</f>
        <v>0</v>
      </c>
      <c r="U38" s="292">
        <f t="shared" si="9"/>
        <v>0</v>
      </c>
      <c r="V38" s="292">
        <f>SUM(V39:V42)</f>
        <v>0</v>
      </c>
      <c r="W38" s="292">
        <f>SUM(W39:W42)</f>
        <v>0</v>
      </c>
      <c r="X38" s="292">
        <f t="shared" si="10"/>
        <v>0</v>
      </c>
      <c r="Y38" s="292">
        <f>SUM(Y39:Y42)</f>
        <v>0</v>
      </c>
      <c r="Z38" s="292">
        <f>SUM(Z39:Z42)</f>
        <v>0</v>
      </c>
      <c r="AA38" s="292">
        <f t="shared" si="11"/>
        <v>3</v>
      </c>
      <c r="AB38" s="292">
        <f>SUM(AB39:AB42)</f>
        <v>0</v>
      </c>
      <c r="AC38" s="292">
        <f>SUM(AC39:AC42)</f>
        <v>3</v>
      </c>
      <c r="AD38" s="292">
        <f>SUM(AD39:AD42)</f>
        <v>0</v>
      </c>
      <c r="AE38" s="299">
        <f t="shared" si="15"/>
        <v>13</v>
      </c>
      <c r="AF38" s="292">
        <f>SUM(AF39:AF42)</f>
        <v>8</v>
      </c>
      <c r="AG38" s="292">
        <f>SUM(AG39:AG42)</f>
        <v>5</v>
      </c>
      <c r="AH38" s="89" t="s">
        <v>144</v>
      </c>
      <c r="AI38" s="197"/>
    </row>
    <row r="39" spans="1:35" ht="16.5" customHeight="1">
      <c r="A39" s="97"/>
      <c r="B39" s="99" t="s">
        <v>84</v>
      </c>
      <c r="C39" s="295">
        <f t="shared" si="3"/>
        <v>10</v>
      </c>
      <c r="D39" s="296">
        <f aca="true" t="shared" si="16" ref="D39:E42">G39+J39+M39+P39+S39+V39+Y39+AB39</f>
        <v>1</v>
      </c>
      <c r="E39" s="296">
        <f t="shared" si="16"/>
        <v>9</v>
      </c>
      <c r="F39" s="296">
        <f t="shared" si="4"/>
        <v>1</v>
      </c>
      <c r="G39" s="297">
        <v>1</v>
      </c>
      <c r="H39" s="297">
        <v>0</v>
      </c>
      <c r="I39" s="296">
        <f t="shared" si="5"/>
        <v>0</v>
      </c>
      <c r="J39" s="297">
        <v>0</v>
      </c>
      <c r="K39" s="297">
        <v>0</v>
      </c>
      <c r="L39" s="296">
        <f t="shared" si="6"/>
        <v>9</v>
      </c>
      <c r="M39" s="297">
        <v>0</v>
      </c>
      <c r="N39" s="297">
        <v>9</v>
      </c>
      <c r="O39" s="296">
        <f t="shared" si="7"/>
        <v>0</v>
      </c>
      <c r="P39" s="297">
        <v>0</v>
      </c>
      <c r="Q39" s="297">
        <v>0</v>
      </c>
      <c r="R39" s="296">
        <f t="shared" si="8"/>
        <v>0</v>
      </c>
      <c r="S39" s="297">
        <v>0</v>
      </c>
      <c r="T39" s="297">
        <v>0</v>
      </c>
      <c r="U39" s="296">
        <f t="shared" si="9"/>
        <v>0</v>
      </c>
      <c r="V39" s="297">
        <v>0</v>
      </c>
      <c r="W39" s="297">
        <v>0</v>
      </c>
      <c r="X39" s="296">
        <f t="shared" si="10"/>
        <v>0</v>
      </c>
      <c r="Y39" s="297">
        <v>0</v>
      </c>
      <c r="Z39" s="297">
        <v>0</v>
      </c>
      <c r="AA39" s="296">
        <f t="shared" si="11"/>
        <v>0</v>
      </c>
      <c r="AB39" s="297">
        <v>0</v>
      </c>
      <c r="AC39" s="297">
        <v>0</v>
      </c>
      <c r="AD39" s="297">
        <v>0</v>
      </c>
      <c r="AE39" s="297">
        <f t="shared" si="15"/>
        <v>2</v>
      </c>
      <c r="AF39" s="297">
        <v>1</v>
      </c>
      <c r="AG39" s="297">
        <v>1</v>
      </c>
      <c r="AH39" s="85" t="s">
        <v>43</v>
      </c>
      <c r="AI39" s="13"/>
    </row>
    <row r="40" spans="1:35" ht="16.5" customHeight="1">
      <c r="A40" s="97"/>
      <c r="B40" s="99" t="s">
        <v>44</v>
      </c>
      <c r="C40" s="295">
        <f t="shared" si="3"/>
        <v>9</v>
      </c>
      <c r="D40" s="296">
        <f t="shared" si="16"/>
        <v>0</v>
      </c>
      <c r="E40" s="296">
        <f t="shared" si="16"/>
        <v>9</v>
      </c>
      <c r="F40" s="296">
        <f t="shared" si="4"/>
        <v>0</v>
      </c>
      <c r="G40" s="297">
        <v>0</v>
      </c>
      <c r="H40" s="297">
        <v>0</v>
      </c>
      <c r="I40" s="296">
        <f t="shared" si="5"/>
        <v>0</v>
      </c>
      <c r="J40" s="297">
        <v>0</v>
      </c>
      <c r="K40" s="297">
        <v>0</v>
      </c>
      <c r="L40" s="296">
        <f t="shared" si="6"/>
        <v>9</v>
      </c>
      <c r="M40" s="297">
        <v>0</v>
      </c>
      <c r="N40" s="297">
        <v>9</v>
      </c>
      <c r="O40" s="296">
        <f t="shared" si="7"/>
        <v>0</v>
      </c>
      <c r="P40" s="297">
        <v>0</v>
      </c>
      <c r="Q40" s="297">
        <v>0</v>
      </c>
      <c r="R40" s="296">
        <f t="shared" si="8"/>
        <v>0</v>
      </c>
      <c r="S40" s="297">
        <v>0</v>
      </c>
      <c r="T40" s="297">
        <v>0</v>
      </c>
      <c r="U40" s="296">
        <f t="shared" si="9"/>
        <v>0</v>
      </c>
      <c r="V40" s="297">
        <v>0</v>
      </c>
      <c r="W40" s="297">
        <v>0</v>
      </c>
      <c r="X40" s="296">
        <f t="shared" si="10"/>
        <v>0</v>
      </c>
      <c r="Y40" s="297">
        <v>0</v>
      </c>
      <c r="Z40" s="297">
        <v>0</v>
      </c>
      <c r="AA40" s="296">
        <f t="shared" si="11"/>
        <v>0</v>
      </c>
      <c r="AB40" s="297">
        <v>0</v>
      </c>
      <c r="AC40" s="297">
        <v>0</v>
      </c>
      <c r="AD40" s="297">
        <v>0</v>
      </c>
      <c r="AE40" s="297">
        <f t="shared" si="15"/>
        <v>5</v>
      </c>
      <c r="AF40" s="297">
        <v>4</v>
      </c>
      <c r="AG40" s="297">
        <v>1</v>
      </c>
      <c r="AH40" s="85" t="s">
        <v>45</v>
      </c>
      <c r="AI40" s="13"/>
    </row>
    <row r="41" spans="1:35" ht="16.5" customHeight="1">
      <c r="A41" s="97"/>
      <c r="B41" s="99" t="s">
        <v>46</v>
      </c>
      <c r="C41" s="295">
        <f t="shared" si="3"/>
        <v>27</v>
      </c>
      <c r="D41" s="296">
        <f t="shared" si="16"/>
        <v>2</v>
      </c>
      <c r="E41" s="296">
        <f t="shared" si="16"/>
        <v>25</v>
      </c>
      <c r="F41" s="296">
        <f t="shared" si="4"/>
        <v>2</v>
      </c>
      <c r="G41" s="297">
        <v>2</v>
      </c>
      <c r="H41" s="297">
        <v>0</v>
      </c>
      <c r="I41" s="296">
        <f t="shared" si="5"/>
        <v>2</v>
      </c>
      <c r="J41" s="297">
        <v>0</v>
      </c>
      <c r="K41" s="297">
        <v>2</v>
      </c>
      <c r="L41" s="296">
        <f t="shared" si="6"/>
        <v>23</v>
      </c>
      <c r="M41" s="297">
        <v>0</v>
      </c>
      <c r="N41" s="297">
        <v>23</v>
      </c>
      <c r="O41" s="296">
        <f t="shared" si="7"/>
        <v>0</v>
      </c>
      <c r="P41" s="297">
        <v>0</v>
      </c>
      <c r="Q41" s="297">
        <v>0</v>
      </c>
      <c r="R41" s="296">
        <f t="shared" si="8"/>
        <v>0</v>
      </c>
      <c r="S41" s="297">
        <v>0</v>
      </c>
      <c r="T41" s="297">
        <v>0</v>
      </c>
      <c r="U41" s="296">
        <f t="shared" si="9"/>
        <v>0</v>
      </c>
      <c r="V41" s="297">
        <v>0</v>
      </c>
      <c r="W41" s="297">
        <v>0</v>
      </c>
      <c r="X41" s="296">
        <f t="shared" si="10"/>
        <v>0</v>
      </c>
      <c r="Y41" s="297">
        <v>0</v>
      </c>
      <c r="Z41" s="297">
        <v>0</v>
      </c>
      <c r="AA41" s="296">
        <f t="shared" si="11"/>
        <v>0</v>
      </c>
      <c r="AB41" s="297">
        <v>0</v>
      </c>
      <c r="AC41" s="297">
        <v>0</v>
      </c>
      <c r="AD41" s="297">
        <v>0</v>
      </c>
      <c r="AE41" s="297">
        <f t="shared" si="15"/>
        <v>4</v>
      </c>
      <c r="AF41" s="297">
        <v>1</v>
      </c>
      <c r="AG41" s="297">
        <v>3</v>
      </c>
      <c r="AH41" s="85" t="s">
        <v>47</v>
      </c>
      <c r="AI41" s="13"/>
    </row>
    <row r="42" spans="1:35" ht="16.5" customHeight="1">
      <c r="A42" s="97"/>
      <c r="B42" s="99" t="s">
        <v>48</v>
      </c>
      <c r="C42" s="295">
        <f t="shared" si="3"/>
        <v>11</v>
      </c>
      <c r="D42" s="296">
        <f t="shared" si="16"/>
        <v>0</v>
      </c>
      <c r="E42" s="296">
        <f t="shared" si="16"/>
        <v>11</v>
      </c>
      <c r="F42" s="296">
        <f t="shared" si="4"/>
        <v>0</v>
      </c>
      <c r="G42" s="297">
        <v>0</v>
      </c>
      <c r="H42" s="297">
        <v>0</v>
      </c>
      <c r="I42" s="296">
        <f t="shared" si="5"/>
        <v>0</v>
      </c>
      <c r="J42" s="297">
        <v>0</v>
      </c>
      <c r="K42" s="297">
        <v>0</v>
      </c>
      <c r="L42" s="296">
        <f t="shared" si="6"/>
        <v>8</v>
      </c>
      <c r="M42" s="297">
        <v>0</v>
      </c>
      <c r="N42" s="297">
        <v>8</v>
      </c>
      <c r="O42" s="296">
        <f t="shared" si="7"/>
        <v>0</v>
      </c>
      <c r="P42" s="297">
        <v>0</v>
      </c>
      <c r="Q42" s="297">
        <v>0</v>
      </c>
      <c r="R42" s="296">
        <f t="shared" si="8"/>
        <v>0</v>
      </c>
      <c r="S42" s="297">
        <v>0</v>
      </c>
      <c r="T42" s="297">
        <v>0</v>
      </c>
      <c r="U42" s="296">
        <f t="shared" si="9"/>
        <v>0</v>
      </c>
      <c r="V42" s="297">
        <v>0</v>
      </c>
      <c r="W42" s="297">
        <v>0</v>
      </c>
      <c r="X42" s="296">
        <f t="shared" si="10"/>
        <v>0</v>
      </c>
      <c r="Y42" s="297">
        <v>0</v>
      </c>
      <c r="Z42" s="297">
        <v>0</v>
      </c>
      <c r="AA42" s="296">
        <f t="shared" si="11"/>
        <v>3</v>
      </c>
      <c r="AB42" s="297">
        <v>0</v>
      </c>
      <c r="AC42" s="297">
        <v>3</v>
      </c>
      <c r="AD42" s="297">
        <v>0</v>
      </c>
      <c r="AE42" s="297">
        <f t="shared" si="15"/>
        <v>2</v>
      </c>
      <c r="AF42" s="297">
        <v>2</v>
      </c>
      <c r="AG42" s="297">
        <v>0</v>
      </c>
      <c r="AH42" s="85" t="s">
        <v>49</v>
      </c>
      <c r="AI42" s="13"/>
    </row>
    <row r="43" spans="1:35" s="186" customFormat="1" ht="16.5" customHeight="1">
      <c r="A43" s="91" t="s">
        <v>148</v>
      </c>
      <c r="B43" s="199"/>
      <c r="C43" s="291">
        <f t="shared" si="3"/>
        <v>0</v>
      </c>
      <c r="D43" s="292">
        <f>D44</f>
        <v>0</v>
      </c>
      <c r="E43" s="292">
        <f>E44</f>
        <v>0</v>
      </c>
      <c r="F43" s="292">
        <f t="shared" si="4"/>
        <v>0</v>
      </c>
      <c r="G43" s="292">
        <f>G44</f>
        <v>0</v>
      </c>
      <c r="H43" s="292">
        <f>H44</f>
        <v>0</v>
      </c>
      <c r="I43" s="292">
        <f t="shared" si="5"/>
        <v>0</v>
      </c>
      <c r="J43" s="292">
        <f>J44</f>
        <v>0</v>
      </c>
      <c r="K43" s="292">
        <f>K44</f>
        <v>0</v>
      </c>
      <c r="L43" s="292">
        <f t="shared" si="6"/>
        <v>0</v>
      </c>
      <c r="M43" s="292">
        <f>M44</f>
        <v>0</v>
      </c>
      <c r="N43" s="292">
        <f>N44</f>
        <v>0</v>
      </c>
      <c r="O43" s="292">
        <f t="shared" si="7"/>
        <v>0</v>
      </c>
      <c r="P43" s="292">
        <f>P44</f>
        <v>0</v>
      </c>
      <c r="Q43" s="292">
        <f>Q44</f>
        <v>0</v>
      </c>
      <c r="R43" s="292">
        <f t="shared" si="8"/>
        <v>0</v>
      </c>
      <c r="S43" s="292">
        <f>S44</f>
        <v>0</v>
      </c>
      <c r="T43" s="292">
        <f>T44</f>
        <v>0</v>
      </c>
      <c r="U43" s="292">
        <f t="shared" si="9"/>
        <v>0</v>
      </c>
      <c r="V43" s="292">
        <f>V44</f>
        <v>0</v>
      </c>
      <c r="W43" s="292">
        <f>W44</f>
        <v>0</v>
      </c>
      <c r="X43" s="292">
        <f t="shared" si="10"/>
        <v>0</v>
      </c>
      <c r="Y43" s="292">
        <f>SUM(Y44)</f>
        <v>0</v>
      </c>
      <c r="Z43" s="292">
        <f>SUM(Z44)</f>
        <v>0</v>
      </c>
      <c r="AA43" s="292">
        <f t="shared" si="11"/>
        <v>0</v>
      </c>
      <c r="AB43" s="292">
        <f>SUM(AB44)</f>
        <v>0</v>
      </c>
      <c r="AC43" s="292">
        <f>SUM(AC44)</f>
        <v>0</v>
      </c>
      <c r="AD43" s="292">
        <f>SUM(AD44)</f>
        <v>0</v>
      </c>
      <c r="AE43" s="299">
        <f t="shared" si="15"/>
        <v>0</v>
      </c>
      <c r="AF43" s="292">
        <f>SUM(AF44)</f>
        <v>0</v>
      </c>
      <c r="AG43" s="292">
        <f>SUM(AG44)</f>
        <v>0</v>
      </c>
      <c r="AH43" s="94" t="s">
        <v>50</v>
      </c>
      <c r="AI43" s="200"/>
    </row>
    <row r="44" spans="1:35" ht="16.5" customHeight="1">
      <c r="A44" s="97"/>
      <c r="B44" s="99" t="s">
        <v>51</v>
      </c>
      <c r="C44" s="295">
        <f t="shared" si="3"/>
        <v>0</v>
      </c>
      <c r="D44" s="296">
        <f>G44+J44+M44+P44+S44+V44+Y44+AB44</f>
        <v>0</v>
      </c>
      <c r="E44" s="296">
        <f>H44+K44+N44+Q44+T44+W44+Z44+AC44</f>
        <v>0</v>
      </c>
      <c r="F44" s="296">
        <f t="shared" si="4"/>
        <v>0</v>
      </c>
      <c r="G44" s="297">
        <v>0</v>
      </c>
      <c r="H44" s="297">
        <v>0</v>
      </c>
      <c r="I44" s="296">
        <f t="shared" si="5"/>
        <v>0</v>
      </c>
      <c r="J44" s="297">
        <v>0</v>
      </c>
      <c r="K44" s="297">
        <v>0</v>
      </c>
      <c r="L44" s="296">
        <f t="shared" si="6"/>
        <v>0</v>
      </c>
      <c r="M44" s="297">
        <v>0</v>
      </c>
      <c r="N44" s="297">
        <v>0</v>
      </c>
      <c r="O44" s="296">
        <f t="shared" si="7"/>
        <v>0</v>
      </c>
      <c r="P44" s="297">
        <v>0</v>
      </c>
      <c r="Q44" s="297">
        <v>0</v>
      </c>
      <c r="R44" s="296">
        <f t="shared" si="8"/>
        <v>0</v>
      </c>
      <c r="S44" s="297">
        <v>0</v>
      </c>
      <c r="T44" s="297">
        <v>0</v>
      </c>
      <c r="U44" s="296">
        <f t="shared" si="9"/>
        <v>0</v>
      </c>
      <c r="V44" s="297">
        <v>0</v>
      </c>
      <c r="W44" s="297">
        <v>0</v>
      </c>
      <c r="X44" s="296">
        <f t="shared" si="10"/>
        <v>0</v>
      </c>
      <c r="Y44" s="297">
        <v>0</v>
      </c>
      <c r="Z44" s="297">
        <v>0</v>
      </c>
      <c r="AA44" s="296">
        <f t="shared" si="11"/>
        <v>0</v>
      </c>
      <c r="AB44" s="297">
        <v>0</v>
      </c>
      <c r="AC44" s="297">
        <v>0</v>
      </c>
      <c r="AD44" s="297">
        <v>0</v>
      </c>
      <c r="AE44" s="297">
        <f t="shared" si="15"/>
        <v>0</v>
      </c>
      <c r="AF44" s="297">
        <v>0</v>
      </c>
      <c r="AG44" s="297">
        <v>0</v>
      </c>
      <c r="AH44" s="85" t="s">
        <v>51</v>
      </c>
      <c r="AI44" s="13"/>
    </row>
    <row r="45" spans="1:35" s="186" customFormat="1" ht="16.5" customHeight="1">
      <c r="A45" s="91" t="s">
        <v>147</v>
      </c>
      <c r="B45" s="199"/>
      <c r="C45" s="291">
        <f t="shared" si="3"/>
        <v>27</v>
      </c>
      <c r="D45" s="292">
        <f>SUM(D46:D47)</f>
        <v>1</v>
      </c>
      <c r="E45" s="292">
        <f>SUM(E46:E47)</f>
        <v>26</v>
      </c>
      <c r="F45" s="292">
        <f t="shared" si="4"/>
        <v>3</v>
      </c>
      <c r="G45" s="292">
        <f>G46+G47</f>
        <v>1</v>
      </c>
      <c r="H45" s="292">
        <f>H46+H47</f>
        <v>2</v>
      </c>
      <c r="I45" s="292">
        <f t="shared" si="5"/>
        <v>3</v>
      </c>
      <c r="J45" s="292">
        <f>J46+J47</f>
        <v>0</v>
      </c>
      <c r="K45" s="292">
        <f>K46+K47</f>
        <v>3</v>
      </c>
      <c r="L45" s="292">
        <f t="shared" si="6"/>
        <v>21</v>
      </c>
      <c r="M45" s="292">
        <f>M46+M47</f>
        <v>0</v>
      </c>
      <c r="N45" s="292">
        <f>N46+N47</f>
        <v>21</v>
      </c>
      <c r="O45" s="292">
        <f t="shared" si="7"/>
        <v>0</v>
      </c>
      <c r="P45" s="292">
        <f>P46+P47</f>
        <v>0</v>
      </c>
      <c r="Q45" s="292">
        <f>Q46+Q47</f>
        <v>0</v>
      </c>
      <c r="R45" s="292">
        <f t="shared" si="8"/>
        <v>0</v>
      </c>
      <c r="S45" s="292">
        <f>S46+S47</f>
        <v>0</v>
      </c>
      <c r="T45" s="292">
        <f>T46+T47</f>
        <v>0</v>
      </c>
      <c r="U45" s="292">
        <f t="shared" si="9"/>
        <v>0</v>
      </c>
      <c r="V45" s="292">
        <f>V46+V47</f>
        <v>0</v>
      </c>
      <c r="W45" s="292">
        <f>W46+W47</f>
        <v>0</v>
      </c>
      <c r="X45" s="292">
        <f t="shared" si="10"/>
        <v>0</v>
      </c>
      <c r="Y45" s="292">
        <f>SUM(Y46:Y47)</f>
        <v>0</v>
      </c>
      <c r="Z45" s="292">
        <f>SUM(Z46:Z47)</f>
        <v>0</v>
      </c>
      <c r="AA45" s="292">
        <f t="shared" si="11"/>
        <v>0</v>
      </c>
      <c r="AB45" s="292">
        <f>SUM(AB46:AB47)</f>
        <v>0</v>
      </c>
      <c r="AC45" s="292">
        <f>SUM(AC46:AC47)</f>
        <v>0</v>
      </c>
      <c r="AD45" s="292">
        <f>SUM(AD46:AD47)</f>
        <v>0</v>
      </c>
      <c r="AE45" s="299">
        <f t="shared" si="15"/>
        <v>1</v>
      </c>
      <c r="AF45" s="292">
        <f>SUM(AF46:AF47)</f>
        <v>0</v>
      </c>
      <c r="AG45" s="292">
        <f>SUM(AG46:AG47)</f>
        <v>1</v>
      </c>
      <c r="AH45" s="89" t="s">
        <v>147</v>
      </c>
      <c r="AI45" s="197"/>
    </row>
    <row r="46" spans="1:35" ht="16.5" customHeight="1">
      <c r="A46" s="97"/>
      <c r="B46" s="99" t="s">
        <v>52</v>
      </c>
      <c r="C46" s="295">
        <f t="shared" si="3"/>
        <v>13</v>
      </c>
      <c r="D46" s="296">
        <f>G46+J46+M46+P46+S46+V46+Y46+AB46</f>
        <v>1</v>
      </c>
      <c r="E46" s="296">
        <f>H46+K46+N46+Q46+T46+W46+Z46+AC46</f>
        <v>12</v>
      </c>
      <c r="F46" s="296">
        <f t="shared" si="4"/>
        <v>2</v>
      </c>
      <c r="G46" s="297">
        <v>1</v>
      </c>
      <c r="H46" s="297">
        <v>1</v>
      </c>
      <c r="I46" s="296">
        <f t="shared" si="5"/>
        <v>1</v>
      </c>
      <c r="J46" s="297">
        <v>0</v>
      </c>
      <c r="K46" s="297">
        <v>1</v>
      </c>
      <c r="L46" s="296">
        <f t="shared" si="6"/>
        <v>10</v>
      </c>
      <c r="M46" s="297">
        <v>0</v>
      </c>
      <c r="N46" s="297">
        <v>10</v>
      </c>
      <c r="O46" s="296">
        <f t="shared" si="7"/>
        <v>0</v>
      </c>
      <c r="P46" s="297">
        <v>0</v>
      </c>
      <c r="Q46" s="297">
        <v>0</v>
      </c>
      <c r="R46" s="296">
        <f t="shared" si="8"/>
        <v>0</v>
      </c>
      <c r="S46" s="297">
        <v>0</v>
      </c>
      <c r="T46" s="297">
        <v>0</v>
      </c>
      <c r="U46" s="296">
        <f t="shared" si="9"/>
        <v>0</v>
      </c>
      <c r="V46" s="297">
        <v>0</v>
      </c>
      <c r="W46" s="297">
        <v>0</v>
      </c>
      <c r="X46" s="296">
        <f t="shared" si="10"/>
        <v>0</v>
      </c>
      <c r="Y46" s="297">
        <v>0</v>
      </c>
      <c r="Z46" s="297">
        <v>0</v>
      </c>
      <c r="AA46" s="296">
        <f t="shared" si="11"/>
        <v>0</v>
      </c>
      <c r="AB46" s="297">
        <v>0</v>
      </c>
      <c r="AC46" s="297">
        <v>0</v>
      </c>
      <c r="AD46" s="297">
        <v>0</v>
      </c>
      <c r="AE46" s="297">
        <f t="shared" si="15"/>
        <v>0</v>
      </c>
      <c r="AF46" s="297">
        <v>0</v>
      </c>
      <c r="AG46" s="297">
        <v>0</v>
      </c>
      <c r="AH46" s="85" t="s">
        <v>52</v>
      </c>
      <c r="AI46" s="13"/>
    </row>
    <row r="47" spans="1:35" ht="16.5" customHeight="1">
      <c r="A47" s="97"/>
      <c r="B47" s="99" t="s">
        <v>53</v>
      </c>
      <c r="C47" s="295">
        <f t="shared" si="3"/>
        <v>14</v>
      </c>
      <c r="D47" s="296">
        <f>G47+J47+M47+P47+S47+V47+Y47+AB47</f>
        <v>0</v>
      </c>
      <c r="E47" s="296">
        <f>H47+K47+N47+Q47+T47+W47+Z47+AC47</f>
        <v>14</v>
      </c>
      <c r="F47" s="296">
        <f t="shared" si="4"/>
        <v>1</v>
      </c>
      <c r="G47" s="297">
        <v>0</v>
      </c>
      <c r="H47" s="297">
        <v>1</v>
      </c>
      <c r="I47" s="296">
        <f t="shared" si="5"/>
        <v>2</v>
      </c>
      <c r="J47" s="297">
        <v>0</v>
      </c>
      <c r="K47" s="297">
        <v>2</v>
      </c>
      <c r="L47" s="296">
        <f t="shared" si="6"/>
        <v>11</v>
      </c>
      <c r="M47" s="297">
        <v>0</v>
      </c>
      <c r="N47" s="297">
        <v>11</v>
      </c>
      <c r="O47" s="296">
        <f t="shared" si="7"/>
        <v>0</v>
      </c>
      <c r="P47" s="297">
        <v>0</v>
      </c>
      <c r="Q47" s="297">
        <v>0</v>
      </c>
      <c r="R47" s="296">
        <f t="shared" si="8"/>
        <v>0</v>
      </c>
      <c r="S47" s="297">
        <v>0</v>
      </c>
      <c r="T47" s="297">
        <v>0</v>
      </c>
      <c r="U47" s="296">
        <f t="shared" si="9"/>
        <v>0</v>
      </c>
      <c r="V47" s="297">
        <v>0</v>
      </c>
      <c r="W47" s="297">
        <v>0</v>
      </c>
      <c r="X47" s="296">
        <f t="shared" si="10"/>
        <v>0</v>
      </c>
      <c r="Y47" s="297">
        <v>0</v>
      </c>
      <c r="Z47" s="297">
        <v>0</v>
      </c>
      <c r="AA47" s="296">
        <f t="shared" si="11"/>
        <v>0</v>
      </c>
      <c r="AB47" s="297">
        <v>0</v>
      </c>
      <c r="AC47" s="297">
        <v>0</v>
      </c>
      <c r="AD47" s="297">
        <v>0</v>
      </c>
      <c r="AE47" s="297">
        <f t="shared" si="15"/>
        <v>1</v>
      </c>
      <c r="AF47" s="297">
        <v>0</v>
      </c>
      <c r="AG47" s="297">
        <v>1</v>
      </c>
      <c r="AH47" s="85" t="s">
        <v>53</v>
      </c>
      <c r="AI47" s="13"/>
    </row>
    <row r="48" spans="1:35" s="167" customFormat="1" ht="16.5" customHeight="1">
      <c r="A48" s="91" t="s">
        <v>149</v>
      </c>
      <c r="B48" s="199"/>
      <c r="C48" s="291">
        <f t="shared" si="3"/>
        <v>78</v>
      </c>
      <c r="D48" s="292">
        <f>SUM(D49:D51)</f>
        <v>8</v>
      </c>
      <c r="E48" s="292">
        <f>SUM(E49:E51)</f>
        <v>70</v>
      </c>
      <c r="F48" s="292">
        <f t="shared" si="4"/>
        <v>7</v>
      </c>
      <c r="G48" s="292">
        <f>SUM(G49:G51)</f>
        <v>4</v>
      </c>
      <c r="H48" s="292">
        <f>SUM(H49:H51)</f>
        <v>3</v>
      </c>
      <c r="I48" s="292">
        <f t="shared" si="5"/>
        <v>4</v>
      </c>
      <c r="J48" s="292">
        <f>SUM(J49:J51)</f>
        <v>2</v>
      </c>
      <c r="K48" s="292">
        <f>SUM(K49:K51)</f>
        <v>2</v>
      </c>
      <c r="L48" s="292">
        <f t="shared" si="6"/>
        <v>67</v>
      </c>
      <c r="M48" s="292">
        <f>SUM(M49:M51)</f>
        <v>2</v>
      </c>
      <c r="N48" s="292">
        <f>SUM(N49:N51)</f>
        <v>65</v>
      </c>
      <c r="O48" s="292">
        <f t="shared" si="7"/>
        <v>0</v>
      </c>
      <c r="P48" s="292">
        <f>SUM(P49:P51)</f>
        <v>0</v>
      </c>
      <c r="Q48" s="292">
        <f>SUM(Q49:Q51)</f>
        <v>0</v>
      </c>
      <c r="R48" s="292">
        <f t="shared" si="8"/>
        <v>0</v>
      </c>
      <c r="S48" s="292">
        <f>SUM(S49:S51)</f>
        <v>0</v>
      </c>
      <c r="T48" s="292">
        <f>SUM(T49:T51)</f>
        <v>0</v>
      </c>
      <c r="U48" s="292">
        <f t="shared" si="9"/>
        <v>0</v>
      </c>
      <c r="V48" s="292">
        <f>SUM(V49:V51)</f>
        <v>0</v>
      </c>
      <c r="W48" s="292">
        <f>SUM(W49:W51)</f>
        <v>0</v>
      </c>
      <c r="X48" s="292">
        <f t="shared" si="10"/>
        <v>0</v>
      </c>
      <c r="Y48" s="292">
        <f>SUM(Y49:Y51)</f>
        <v>0</v>
      </c>
      <c r="Z48" s="292">
        <f>SUM(Z49:Z51)</f>
        <v>0</v>
      </c>
      <c r="AA48" s="292">
        <f t="shared" si="11"/>
        <v>0</v>
      </c>
      <c r="AB48" s="292">
        <f>SUM(AB49:AB51)</f>
        <v>0</v>
      </c>
      <c r="AC48" s="292">
        <f>SUM(AC49:AC51)</f>
        <v>0</v>
      </c>
      <c r="AD48" s="292">
        <f>SUM(AD49:AD51)</f>
        <v>1</v>
      </c>
      <c r="AE48" s="299">
        <f t="shared" si="15"/>
        <v>14</v>
      </c>
      <c r="AF48" s="292">
        <f>SUM(AF49:AF51)</f>
        <v>4</v>
      </c>
      <c r="AG48" s="292">
        <f>SUM(AG49:AG51)</f>
        <v>10</v>
      </c>
      <c r="AH48" s="89" t="s">
        <v>149</v>
      </c>
      <c r="AI48" s="197"/>
    </row>
    <row r="49" spans="1:35" ht="16.5" customHeight="1">
      <c r="A49" s="97"/>
      <c r="B49" s="99" t="s">
        <v>54</v>
      </c>
      <c r="C49" s="295">
        <f t="shared" si="3"/>
        <v>10</v>
      </c>
      <c r="D49" s="296">
        <f aca="true" t="shared" si="17" ref="D49:E51">G49+J49+M49+P49+S49+V49+Y49+AB49</f>
        <v>0</v>
      </c>
      <c r="E49" s="296">
        <f t="shared" si="17"/>
        <v>10</v>
      </c>
      <c r="F49" s="296">
        <f t="shared" si="4"/>
        <v>0</v>
      </c>
      <c r="G49" s="297">
        <v>0</v>
      </c>
      <c r="H49" s="297">
        <v>0</v>
      </c>
      <c r="I49" s="296">
        <f t="shared" si="5"/>
        <v>0</v>
      </c>
      <c r="J49" s="297">
        <v>0</v>
      </c>
      <c r="K49" s="297">
        <v>0</v>
      </c>
      <c r="L49" s="296">
        <f t="shared" si="6"/>
        <v>10</v>
      </c>
      <c r="M49" s="297">
        <v>0</v>
      </c>
      <c r="N49" s="297">
        <v>10</v>
      </c>
      <c r="O49" s="296">
        <f t="shared" si="7"/>
        <v>0</v>
      </c>
      <c r="P49" s="297">
        <v>0</v>
      </c>
      <c r="Q49" s="297">
        <v>0</v>
      </c>
      <c r="R49" s="296">
        <f t="shared" si="8"/>
        <v>0</v>
      </c>
      <c r="S49" s="297">
        <v>0</v>
      </c>
      <c r="T49" s="297">
        <v>0</v>
      </c>
      <c r="U49" s="296">
        <f t="shared" si="9"/>
        <v>0</v>
      </c>
      <c r="V49" s="297">
        <v>0</v>
      </c>
      <c r="W49" s="297">
        <v>0</v>
      </c>
      <c r="X49" s="296">
        <f t="shared" si="10"/>
        <v>0</v>
      </c>
      <c r="Y49" s="297">
        <v>0</v>
      </c>
      <c r="Z49" s="297">
        <v>0</v>
      </c>
      <c r="AA49" s="296">
        <f t="shared" si="11"/>
        <v>0</v>
      </c>
      <c r="AB49" s="297">
        <v>0</v>
      </c>
      <c r="AC49" s="297">
        <v>0</v>
      </c>
      <c r="AD49" s="297">
        <v>1</v>
      </c>
      <c r="AE49" s="297">
        <f t="shared" si="15"/>
        <v>3</v>
      </c>
      <c r="AF49" s="297">
        <v>2</v>
      </c>
      <c r="AG49" s="297">
        <v>1</v>
      </c>
      <c r="AH49" s="85" t="s">
        <v>54</v>
      </c>
      <c r="AI49" s="13"/>
    </row>
    <row r="50" spans="1:35" ht="16.5" customHeight="1">
      <c r="A50" s="97"/>
      <c r="B50" s="99" t="s">
        <v>55</v>
      </c>
      <c r="C50" s="295">
        <f t="shared" si="3"/>
        <v>26</v>
      </c>
      <c r="D50" s="296">
        <f t="shared" si="17"/>
        <v>3</v>
      </c>
      <c r="E50" s="296">
        <f t="shared" si="17"/>
        <v>23</v>
      </c>
      <c r="F50" s="296">
        <f t="shared" si="4"/>
        <v>4</v>
      </c>
      <c r="G50" s="297">
        <v>2</v>
      </c>
      <c r="H50" s="297">
        <v>2</v>
      </c>
      <c r="I50" s="296">
        <f t="shared" si="5"/>
        <v>1</v>
      </c>
      <c r="J50" s="297">
        <v>1</v>
      </c>
      <c r="K50" s="297">
        <v>0</v>
      </c>
      <c r="L50" s="296">
        <f t="shared" si="6"/>
        <v>21</v>
      </c>
      <c r="M50" s="297">
        <v>0</v>
      </c>
      <c r="N50" s="297">
        <v>21</v>
      </c>
      <c r="O50" s="296">
        <f t="shared" si="7"/>
        <v>0</v>
      </c>
      <c r="P50" s="297">
        <v>0</v>
      </c>
      <c r="Q50" s="297">
        <v>0</v>
      </c>
      <c r="R50" s="296">
        <f t="shared" si="8"/>
        <v>0</v>
      </c>
      <c r="S50" s="297">
        <v>0</v>
      </c>
      <c r="T50" s="297">
        <v>0</v>
      </c>
      <c r="U50" s="296">
        <f t="shared" si="9"/>
        <v>0</v>
      </c>
      <c r="V50" s="297">
        <v>0</v>
      </c>
      <c r="W50" s="297">
        <v>0</v>
      </c>
      <c r="X50" s="296">
        <f t="shared" si="10"/>
        <v>0</v>
      </c>
      <c r="Y50" s="297">
        <v>0</v>
      </c>
      <c r="Z50" s="297">
        <v>0</v>
      </c>
      <c r="AA50" s="296">
        <f t="shared" si="11"/>
        <v>0</v>
      </c>
      <c r="AB50" s="297">
        <v>0</v>
      </c>
      <c r="AC50" s="297">
        <v>0</v>
      </c>
      <c r="AD50" s="297">
        <v>0</v>
      </c>
      <c r="AE50" s="297">
        <f t="shared" si="15"/>
        <v>4</v>
      </c>
      <c r="AF50" s="297">
        <v>0</v>
      </c>
      <c r="AG50" s="297">
        <v>4</v>
      </c>
      <c r="AH50" s="85" t="s">
        <v>55</v>
      </c>
      <c r="AI50" s="13"/>
    </row>
    <row r="51" spans="1:35" ht="16.5" customHeight="1">
      <c r="A51" s="97"/>
      <c r="B51" s="99" t="s">
        <v>56</v>
      </c>
      <c r="C51" s="295">
        <f t="shared" si="3"/>
        <v>42</v>
      </c>
      <c r="D51" s="296">
        <f t="shared" si="17"/>
        <v>5</v>
      </c>
      <c r="E51" s="296">
        <f t="shared" si="17"/>
        <v>37</v>
      </c>
      <c r="F51" s="296">
        <f t="shared" si="4"/>
        <v>3</v>
      </c>
      <c r="G51" s="297">
        <v>2</v>
      </c>
      <c r="H51" s="297">
        <v>1</v>
      </c>
      <c r="I51" s="296">
        <f t="shared" si="5"/>
        <v>3</v>
      </c>
      <c r="J51" s="297">
        <v>1</v>
      </c>
      <c r="K51" s="297">
        <v>2</v>
      </c>
      <c r="L51" s="296">
        <f t="shared" si="6"/>
        <v>36</v>
      </c>
      <c r="M51" s="297">
        <v>2</v>
      </c>
      <c r="N51" s="297">
        <v>34</v>
      </c>
      <c r="O51" s="296">
        <f t="shared" si="7"/>
        <v>0</v>
      </c>
      <c r="P51" s="297">
        <v>0</v>
      </c>
      <c r="Q51" s="297">
        <v>0</v>
      </c>
      <c r="R51" s="296">
        <f t="shared" si="8"/>
        <v>0</v>
      </c>
      <c r="S51" s="297">
        <v>0</v>
      </c>
      <c r="T51" s="297">
        <v>0</v>
      </c>
      <c r="U51" s="296">
        <f t="shared" si="9"/>
        <v>0</v>
      </c>
      <c r="V51" s="297">
        <v>0</v>
      </c>
      <c r="W51" s="297">
        <v>0</v>
      </c>
      <c r="X51" s="296">
        <f t="shared" si="10"/>
        <v>0</v>
      </c>
      <c r="Y51" s="297">
        <v>0</v>
      </c>
      <c r="Z51" s="297">
        <v>0</v>
      </c>
      <c r="AA51" s="296">
        <f t="shared" si="11"/>
        <v>0</v>
      </c>
      <c r="AB51" s="297">
        <v>0</v>
      </c>
      <c r="AC51" s="297">
        <v>0</v>
      </c>
      <c r="AD51" s="297">
        <v>0</v>
      </c>
      <c r="AE51" s="297">
        <f t="shared" si="15"/>
        <v>7</v>
      </c>
      <c r="AF51" s="297">
        <v>2</v>
      </c>
      <c r="AG51" s="297">
        <v>5</v>
      </c>
      <c r="AH51" s="85" t="s">
        <v>56</v>
      </c>
      <c r="AI51" s="13"/>
    </row>
    <row r="52" spans="1:35" s="186" customFormat="1" ht="16.5" customHeight="1">
      <c r="A52" s="91" t="s">
        <v>150</v>
      </c>
      <c r="B52" s="199"/>
      <c r="C52" s="291">
        <f t="shared" si="3"/>
        <v>113</v>
      </c>
      <c r="D52" s="292">
        <f>SUM(D53:D56)</f>
        <v>5</v>
      </c>
      <c r="E52" s="292">
        <f>SUM(E53:E56)</f>
        <v>108</v>
      </c>
      <c r="F52" s="292">
        <f t="shared" si="4"/>
        <v>6</v>
      </c>
      <c r="G52" s="292">
        <f>SUM(G53:G56)</f>
        <v>3</v>
      </c>
      <c r="H52" s="292">
        <f>SUM(H53:H56)</f>
        <v>3</v>
      </c>
      <c r="I52" s="292">
        <f t="shared" si="5"/>
        <v>5</v>
      </c>
      <c r="J52" s="292">
        <f>SUM(J53:J56)</f>
        <v>0</v>
      </c>
      <c r="K52" s="292">
        <f>SUM(K53:K56)</f>
        <v>5</v>
      </c>
      <c r="L52" s="292">
        <f t="shared" si="6"/>
        <v>95</v>
      </c>
      <c r="M52" s="292">
        <f>SUM(M53:M56)</f>
        <v>2</v>
      </c>
      <c r="N52" s="292">
        <f>SUM(N53:N56)</f>
        <v>93</v>
      </c>
      <c r="O52" s="292">
        <f t="shared" si="7"/>
        <v>0</v>
      </c>
      <c r="P52" s="292">
        <f>SUM(P53:P56)</f>
        <v>0</v>
      </c>
      <c r="Q52" s="292">
        <f>SUM(Q53:Q56)</f>
        <v>0</v>
      </c>
      <c r="R52" s="292">
        <f t="shared" si="8"/>
        <v>0</v>
      </c>
      <c r="S52" s="292">
        <f>SUM(S53:S56)</f>
        <v>0</v>
      </c>
      <c r="T52" s="292">
        <f>SUM(T53:T56)</f>
        <v>0</v>
      </c>
      <c r="U52" s="292">
        <f t="shared" si="9"/>
        <v>0</v>
      </c>
      <c r="V52" s="292">
        <f>SUM(V53:V56)</f>
        <v>0</v>
      </c>
      <c r="W52" s="292">
        <f>SUM(W53:W56)</f>
        <v>0</v>
      </c>
      <c r="X52" s="292">
        <f t="shared" si="10"/>
        <v>0</v>
      </c>
      <c r="Y52" s="292">
        <f>SUM(Y53:Y56)</f>
        <v>0</v>
      </c>
      <c r="Z52" s="292">
        <f>SUM(Z53:Z56)</f>
        <v>0</v>
      </c>
      <c r="AA52" s="292">
        <f t="shared" si="11"/>
        <v>7</v>
      </c>
      <c r="AB52" s="292">
        <f>SUM(AB53:AB56)</f>
        <v>0</v>
      </c>
      <c r="AC52" s="292">
        <f>SUM(AC53:AC56)</f>
        <v>7</v>
      </c>
      <c r="AD52" s="292">
        <f>SUM(AD53:AD56)</f>
        <v>2</v>
      </c>
      <c r="AE52" s="299">
        <f t="shared" si="15"/>
        <v>3</v>
      </c>
      <c r="AF52" s="292">
        <f>SUM(AF53:AF56)</f>
        <v>3</v>
      </c>
      <c r="AG52" s="292">
        <f>SUM(AG53:AG56)</f>
        <v>0</v>
      </c>
      <c r="AH52" s="89" t="s">
        <v>150</v>
      </c>
      <c r="AI52" s="197"/>
    </row>
    <row r="53" spans="1:35" ht="16.5" customHeight="1">
      <c r="A53" s="97"/>
      <c r="B53" s="99" t="s">
        <v>57</v>
      </c>
      <c r="C53" s="295">
        <f t="shared" si="3"/>
        <v>32</v>
      </c>
      <c r="D53" s="296">
        <f aca="true" t="shared" si="18" ref="D53:E56">G53+J53+M53+P53+S53+V53+Y53+AB53</f>
        <v>3</v>
      </c>
      <c r="E53" s="296">
        <f t="shared" si="18"/>
        <v>29</v>
      </c>
      <c r="F53" s="296">
        <f t="shared" si="4"/>
        <v>2</v>
      </c>
      <c r="G53" s="297">
        <v>1</v>
      </c>
      <c r="H53" s="297">
        <v>1</v>
      </c>
      <c r="I53" s="296">
        <f t="shared" si="5"/>
        <v>1</v>
      </c>
      <c r="J53" s="297">
        <v>0</v>
      </c>
      <c r="K53" s="297">
        <v>1</v>
      </c>
      <c r="L53" s="296">
        <f t="shared" si="6"/>
        <v>29</v>
      </c>
      <c r="M53" s="297">
        <v>2</v>
      </c>
      <c r="N53" s="297">
        <v>27</v>
      </c>
      <c r="O53" s="296">
        <f t="shared" si="7"/>
        <v>0</v>
      </c>
      <c r="P53" s="297">
        <v>0</v>
      </c>
      <c r="Q53" s="297">
        <v>0</v>
      </c>
      <c r="R53" s="296">
        <f t="shared" si="8"/>
        <v>0</v>
      </c>
      <c r="S53" s="297">
        <v>0</v>
      </c>
      <c r="T53" s="297">
        <v>0</v>
      </c>
      <c r="U53" s="296">
        <f t="shared" si="9"/>
        <v>0</v>
      </c>
      <c r="V53" s="297">
        <v>0</v>
      </c>
      <c r="W53" s="297">
        <v>0</v>
      </c>
      <c r="X53" s="296">
        <f t="shared" si="10"/>
        <v>0</v>
      </c>
      <c r="Y53" s="297">
        <v>0</v>
      </c>
      <c r="Z53" s="297">
        <v>0</v>
      </c>
      <c r="AA53" s="296">
        <f t="shared" si="11"/>
        <v>0</v>
      </c>
      <c r="AB53" s="297">
        <v>0</v>
      </c>
      <c r="AC53" s="297">
        <v>0</v>
      </c>
      <c r="AD53" s="297">
        <v>2</v>
      </c>
      <c r="AE53" s="297">
        <f t="shared" si="15"/>
        <v>0</v>
      </c>
      <c r="AF53" s="297">
        <v>0</v>
      </c>
      <c r="AG53" s="297">
        <v>0</v>
      </c>
      <c r="AH53" s="85" t="s">
        <v>57</v>
      </c>
      <c r="AI53" s="13"/>
    </row>
    <row r="54" spans="1:35" ht="16.5" customHeight="1">
      <c r="A54" s="97"/>
      <c r="B54" s="99" t="s">
        <v>58</v>
      </c>
      <c r="C54" s="295">
        <f t="shared" si="3"/>
        <v>9</v>
      </c>
      <c r="D54" s="296">
        <f t="shared" si="18"/>
        <v>0</v>
      </c>
      <c r="E54" s="296">
        <f t="shared" si="18"/>
        <v>9</v>
      </c>
      <c r="F54" s="296">
        <f t="shared" si="4"/>
        <v>0</v>
      </c>
      <c r="G54" s="297">
        <v>0</v>
      </c>
      <c r="H54" s="297">
        <v>0</v>
      </c>
      <c r="I54" s="296">
        <f t="shared" si="5"/>
        <v>1</v>
      </c>
      <c r="J54" s="297">
        <v>0</v>
      </c>
      <c r="K54" s="297">
        <v>1</v>
      </c>
      <c r="L54" s="296">
        <f t="shared" si="6"/>
        <v>7</v>
      </c>
      <c r="M54" s="297">
        <v>0</v>
      </c>
      <c r="N54" s="297">
        <v>7</v>
      </c>
      <c r="O54" s="296">
        <f t="shared" si="7"/>
        <v>0</v>
      </c>
      <c r="P54" s="297">
        <v>0</v>
      </c>
      <c r="Q54" s="297">
        <v>0</v>
      </c>
      <c r="R54" s="296">
        <f t="shared" si="8"/>
        <v>0</v>
      </c>
      <c r="S54" s="297">
        <v>0</v>
      </c>
      <c r="T54" s="297">
        <v>0</v>
      </c>
      <c r="U54" s="296">
        <f t="shared" si="9"/>
        <v>0</v>
      </c>
      <c r="V54" s="297">
        <v>0</v>
      </c>
      <c r="W54" s="297">
        <v>0</v>
      </c>
      <c r="X54" s="296">
        <f t="shared" si="10"/>
        <v>0</v>
      </c>
      <c r="Y54" s="297">
        <v>0</v>
      </c>
      <c r="Z54" s="297">
        <v>0</v>
      </c>
      <c r="AA54" s="296">
        <f t="shared" si="11"/>
        <v>1</v>
      </c>
      <c r="AB54" s="297">
        <v>0</v>
      </c>
      <c r="AC54" s="297">
        <v>1</v>
      </c>
      <c r="AD54" s="297">
        <v>0</v>
      </c>
      <c r="AE54" s="297">
        <f t="shared" si="15"/>
        <v>1</v>
      </c>
      <c r="AF54" s="297">
        <v>1</v>
      </c>
      <c r="AG54" s="297">
        <v>0</v>
      </c>
      <c r="AH54" s="85" t="s">
        <v>58</v>
      </c>
      <c r="AI54" s="13"/>
    </row>
    <row r="55" spans="1:35" ht="16.5" customHeight="1">
      <c r="A55" s="97"/>
      <c r="B55" s="99" t="s">
        <v>59</v>
      </c>
      <c r="C55" s="295">
        <f t="shared" si="3"/>
        <v>63</v>
      </c>
      <c r="D55" s="296">
        <f t="shared" si="18"/>
        <v>2</v>
      </c>
      <c r="E55" s="296">
        <f t="shared" si="18"/>
        <v>61</v>
      </c>
      <c r="F55" s="296">
        <f t="shared" si="4"/>
        <v>4</v>
      </c>
      <c r="G55" s="297">
        <v>2</v>
      </c>
      <c r="H55" s="297">
        <v>2</v>
      </c>
      <c r="I55" s="296">
        <f t="shared" si="5"/>
        <v>2</v>
      </c>
      <c r="J55" s="297">
        <v>0</v>
      </c>
      <c r="K55" s="297">
        <v>2</v>
      </c>
      <c r="L55" s="296">
        <f t="shared" si="6"/>
        <v>55</v>
      </c>
      <c r="M55" s="297">
        <v>0</v>
      </c>
      <c r="N55" s="297">
        <v>55</v>
      </c>
      <c r="O55" s="296">
        <f t="shared" si="7"/>
        <v>0</v>
      </c>
      <c r="P55" s="297">
        <v>0</v>
      </c>
      <c r="Q55" s="297">
        <v>0</v>
      </c>
      <c r="R55" s="296">
        <f t="shared" si="8"/>
        <v>0</v>
      </c>
      <c r="S55" s="297">
        <v>0</v>
      </c>
      <c r="T55" s="297">
        <v>0</v>
      </c>
      <c r="U55" s="296">
        <f t="shared" si="9"/>
        <v>0</v>
      </c>
      <c r="V55" s="297">
        <v>0</v>
      </c>
      <c r="W55" s="297">
        <v>0</v>
      </c>
      <c r="X55" s="296">
        <f t="shared" si="10"/>
        <v>0</v>
      </c>
      <c r="Y55" s="297">
        <v>0</v>
      </c>
      <c r="Z55" s="297">
        <v>0</v>
      </c>
      <c r="AA55" s="296">
        <f t="shared" si="11"/>
        <v>2</v>
      </c>
      <c r="AB55" s="297">
        <v>0</v>
      </c>
      <c r="AC55" s="297">
        <v>2</v>
      </c>
      <c r="AD55" s="297">
        <v>0</v>
      </c>
      <c r="AE55" s="297">
        <f t="shared" si="15"/>
        <v>1</v>
      </c>
      <c r="AF55" s="297">
        <v>1</v>
      </c>
      <c r="AG55" s="297">
        <v>0</v>
      </c>
      <c r="AH55" s="85" t="s">
        <v>59</v>
      </c>
      <c r="AI55" s="13"/>
    </row>
    <row r="56" spans="1:35" ht="16.5" customHeight="1">
      <c r="A56" s="97"/>
      <c r="B56" s="99" t="s">
        <v>60</v>
      </c>
      <c r="C56" s="295">
        <f t="shared" si="3"/>
        <v>9</v>
      </c>
      <c r="D56" s="296">
        <f t="shared" si="18"/>
        <v>0</v>
      </c>
      <c r="E56" s="296">
        <f t="shared" si="18"/>
        <v>9</v>
      </c>
      <c r="F56" s="296">
        <f t="shared" si="4"/>
        <v>0</v>
      </c>
      <c r="G56" s="297">
        <v>0</v>
      </c>
      <c r="H56" s="297">
        <v>0</v>
      </c>
      <c r="I56" s="296">
        <f t="shared" si="5"/>
        <v>1</v>
      </c>
      <c r="J56" s="297">
        <v>0</v>
      </c>
      <c r="K56" s="297">
        <v>1</v>
      </c>
      <c r="L56" s="296">
        <f t="shared" si="6"/>
        <v>4</v>
      </c>
      <c r="M56" s="297">
        <v>0</v>
      </c>
      <c r="N56" s="297">
        <v>4</v>
      </c>
      <c r="O56" s="296">
        <f t="shared" si="7"/>
        <v>0</v>
      </c>
      <c r="P56" s="297">
        <v>0</v>
      </c>
      <c r="Q56" s="297">
        <v>0</v>
      </c>
      <c r="R56" s="296">
        <f t="shared" si="8"/>
        <v>0</v>
      </c>
      <c r="S56" s="297">
        <v>0</v>
      </c>
      <c r="T56" s="297">
        <v>0</v>
      </c>
      <c r="U56" s="296">
        <f t="shared" si="9"/>
        <v>0</v>
      </c>
      <c r="V56" s="297">
        <v>0</v>
      </c>
      <c r="W56" s="297">
        <v>0</v>
      </c>
      <c r="X56" s="296">
        <f t="shared" si="10"/>
        <v>0</v>
      </c>
      <c r="Y56" s="297">
        <v>0</v>
      </c>
      <c r="Z56" s="297">
        <v>0</v>
      </c>
      <c r="AA56" s="296">
        <f t="shared" si="11"/>
        <v>4</v>
      </c>
      <c r="AB56" s="297">
        <v>0</v>
      </c>
      <c r="AC56" s="297">
        <v>4</v>
      </c>
      <c r="AD56" s="297">
        <v>0</v>
      </c>
      <c r="AE56" s="297">
        <f t="shared" si="15"/>
        <v>1</v>
      </c>
      <c r="AF56" s="297">
        <v>1</v>
      </c>
      <c r="AG56" s="297">
        <v>0</v>
      </c>
      <c r="AH56" s="85" t="s">
        <v>60</v>
      </c>
      <c r="AI56" s="13"/>
    </row>
    <row r="57" spans="1:35" s="202" customFormat="1" ht="16.5" customHeight="1">
      <c r="A57" s="91" t="s">
        <v>151</v>
      </c>
      <c r="B57" s="199"/>
      <c r="C57" s="291">
        <f t="shared" si="3"/>
        <v>37</v>
      </c>
      <c r="D57" s="292">
        <f>SUM(D58:D59)</f>
        <v>1</v>
      </c>
      <c r="E57" s="292">
        <f>SUM(E58:E59)</f>
        <v>36</v>
      </c>
      <c r="F57" s="292">
        <f t="shared" si="4"/>
        <v>4</v>
      </c>
      <c r="G57" s="292">
        <f>SUM(G58:G59)</f>
        <v>1</v>
      </c>
      <c r="H57" s="292">
        <f>SUM(H58:H59)</f>
        <v>3</v>
      </c>
      <c r="I57" s="292">
        <f t="shared" si="5"/>
        <v>1</v>
      </c>
      <c r="J57" s="292">
        <f>SUM(J58:J59)</f>
        <v>0</v>
      </c>
      <c r="K57" s="292">
        <f>SUM(K58:K59)</f>
        <v>1</v>
      </c>
      <c r="L57" s="292">
        <f t="shared" si="6"/>
        <v>32</v>
      </c>
      <c r="M57" s="292">
        <f>SUM(M58:M59)</f>
        <v>0</v>
      </c>
      <c r="N57" s="292">
        <f>SUM(N58:N59)</f>
        <v>32</v>
      </c>
      <c r="O57" s="292">
        <f t="shared" si="7"/>
        <v>0</v>
      </c>
      <c r="P57" s="292">
        <f>SUM(P58:P59)</f>
        <v>0</v>
      </c>
      <c r="Q57" s="292">
        <f>SUM(Q58:Q59)</f>
        <v>0</v>
      </c>
      <c r="R57" s="292">
        <f t="shared" si="8"/>
        <v>0</v>
      </c>
      <c r="S57" s="292">
        <f>SUM(S58:S59)</f>
        <v>0</v>
      </c>
      <c r="T57" s="292">
        <f>SUM(T58:T59)</f>
        <v>0</v>
      </c>
      <c r="U57" s="292">
        <f t="shared" si="9"/>
        <v>0</v>
      </c>
      <c r="V57" s="292">
        <f>SUM(V58:V59)</f>
        <v>0</v>
      </c>
      <c r="W57" s="292">
        <f>SUM(W58:W59)</f>
        <v>0</v>
      </c>
      <c r="X57" s="292">
        <f t="shared" si="10"/>
        <v>0</v>
      </c>
      <c r="Y57" s="292">
        <f>SUM(Y58:Y59)</f>
        <v>0</v>
      </c>
      <c r="Z57" s="292">
        <f>SUM(Z58:Z59)</f>
        <v>0</v>
      </c>
      <c r="AA57" s="292">
        <f t="shared" si="11"/>
        <v>0</v>
      </c>
      <c r="AB57" s="292">
        <f>SUM(AB58:AB59)</f>
        <v>0</v>
      </c>
      <c r="AC57" s="292">
        <f>SUM(AC58:AC59)</f>
        <v>0</v>
      </c>
      <c r="AD57" s="292">
        <f>SUM(AD58:AD59)</f>
        <v>1</v>
      </c>
      <c r="AE57" s="299">
        <f t="shared" si="15"/>
        <v>20</v>
      </c>
      <c r="AF57" s="292">
        <f>SUM(AF58:AF59)</f>
        <v>5</v>
      </c>
      <c r="AG57" s="292">
        <f>SUM(AG58:AG59)</f>
        <v>15</v>
      </c>
      <c r="AH57" s="89" t="s">
        <v>151</v>
      </c>
      <c r="AI57" s="197"/>
    </row>
    <row r="58" spans="1:35" ht="16.5" customHeight="1">
      <c r="A58" s="97"/>
      <c r="B58" s="99" t="s">
        <v>61</v>
      </c>
      <c r="C58" s="295">
        <f t="shared" si="3"/>
        <v>6</v>
      </c>
      <c r="D58" s="296">
        <f>G58+J58+M58+P58+S58+V58+Y58+AB58</f>
        <v>0</v>
      </c>
      <c r="E58" s="296">
        <f>H58+K58+N58+Q58+T58+W58+Z58+AC58</f>
        <v>6</v>
      </c>
      <c r="F58" s="296">
        <f t="shared" si="4"/>
        <v>0</v>
      </c>
      <c r="G58" s="297">
        <v>0</v>
      </c>
      <c r="H58" s="297">
        <v>0</v>
      </c>
      <c r="I58" s="296">
        <f t="shared" si="5"/>
        <v>0</v>
      </c>
      <c r="J58" s="297">
        <v>0</v>
      </c>
      <c r="K58" s="297">
        <v>0</v>
      </c>
      <c r="L58" s="296">
        <f t="shared" si="6"/>
        <v>6</v>
      </c>
      <c r="M58" s="297">
        <v>0</v>
      </c>
      <c r="N58" s="297">
        <v>6</v>
      </c>
      <c r="O58" s="296">
        <f t="shared" si="7"/>
        <v>0</v>
      </c>
      <c r="P58" s="297">
        <v>0</v>
      </c>
      <c r="Q58" s="297">
        <v>0</v>
      </c>
      <c r="R58" s="296">
        <f t="shared" si="8"/>
        <v>0</v>
      </c>
      <c r="S58" s="297">
        <v>0</v>
      </c>
      <c r="T58" s="297">
        <v>0</v>
      </c>
      <c r="U58" s="296">
        <f t="shared" si="9"/>
        <v>0</v>
      </c>
      <c r="V58" s="297">
        <v>0</v>
      </c>
      <c r="W58" s="297">
        <v>0</v>
      </c>
      <c r="X58" s="296">
        <f t="shared" si="10"/>
        <v>0</v>
      </c>
      <c r="Y58" s="297">
        <v>0</v>
      </c>
      <c r="Z58" s="297">
        <v>0</v>
      </c>
      <c r="AA58" s="296">
        <f t="shared" si="11"/>
        <v>0</v>
      </c>
      <c r="AB58" s="297">
        <v>0</v>
      </c>
      <c r="AC58" s="297">
        <v>0</v>
      </c>
      <c r="AD58" s="297">
        <v>0</v>
      </c>
      <c r="AE58" s="297">
        <f t="shared" si="15"/>
        <v>6</v>
      </c>
      <c r="AF58" s="297">
        <v>3</v>
      </c>
      <c r="AG58" s="297">
        <v>3</v>
      </c>
      <c r="AH58" s="85" t="s">
        <v>61</v>
      </c>
      <c r="AI58" s="13"/>
    </row>
    <row r="59" spans="1:35" s="118" customFormat="1" ht="16.5" customHeight="1">
      <c r="A59" s="97"/>
      <c r="B59" s="99" t="s">
        <v>62</v>
      </c>
      <c r="C59" s="295">
        <f t="shared" si="3"/>
        <v>31</v>
      </c>
      <c r="D59" s="296">
        <f>G59+J59+M59+P59+S59+V59+Y59+AB59</f>
        <v>1</v>
      </c>
      <c r="E59" s="296">
        <f>H59+K59+N59+Q59+T59+W59+Z59+AC59</f>
        <v>30</v>
      </c>
      <c r="F59" s="296">
        <f t="shared" si="4"/>
        <v>4</v>
      </c>
      <c r="G59" s="297">
        <v>1</v>
      </c>
      <c r="H59" s="297">
        <v>3</v>
      </c>
      <c r="I59" s="296">
        <f t="shared" si="5"/>
        <v>1</v>
      </c>
      <c r="J59" s="297">
        <v>0</v>
      </c>
      <c r="K59" s="297">
        <v>1</v>
      </c>
      <c r="L59" s="296">
        <f t="shared" si="6"/>
        <v>26</v>
      </c>
      <c r="M59" s="297">
        <v>0</v>
      </c>
      <c r="N59" s="297">
        <v>26</v>
      </c>
      <c r="O59" s="296">
        <f t="shared" si="7"/>
        <v>0</v>
      </c>
      <c r="P59" s="297">
        <v>0</v>
      </c>
      <c r="Q59" s="297">
        <v>0</v>
      </c>
      <c r="R59" s="296">
        <f t="shared" si="8"/>
        <v>0</v>
      </c>
      <c r="S59" s="297">
        <v>0</v>
      </c>
      <c r="T59" s="297">
        <v>0</v>
      </c>
      <c r="U59" s="296">
        <f t="shared" si="9"/>
        <v>0</v>
      </c>
      <c r="V59" s="297">
        <v>0</v>
      </c>
      <c r="W59" s="297">
        <v>0</v>
      </c>
      <c r="X59" s="296">
        <f t="shared" si="10"/>
        <v>0</v>
      </c>
      <c r="Y59" s="297">
        <v>0</v>
      </c>
      <c r="Z59" s="297">
        <v>0</v>
      </c>
      <c r="AA59" s="296">
        <f t="shared" si="11"/>
        <v>0</v>
      </c>
      <c r="AB59" s="297">
        <v>0</v>
      </c>
      <c r="AC59" s="297">
        <v>0</v>
      </c>
      <c r="AD59" s="297">
        <v>1</v>
      </c>
      <c r="AE59" s="297">
        <f t="shared" si="15"/>
        <v>14</v>
      </c>
      <c r="AF59" s="297">
        <v>2</v>
      </c>
      <c r="AG59" s="297">
        <v>12</v>
      </c>
      <c r="AH59" s="85" t="s">
        <v>62</v>
      </c>
      <c r="AI59" s="13"/>
    </row>
    <row r="60" spans="1:35" s="186" customFormat="1" ht="16.5" customHeight="1">
      <c r="A60" s="91" t="s">
        <v>152</v>
      </c>
      <c r="B60" s="93"/>
      <c r="C60" s="291">
        <f t="shared" si="3"/>
        <v>71</v>
      </c>
      <c r="D60" s="292">
        <f>SUM(D61:D62)</f>
        <v>4</v>
      </c>
      <c r="E60" s="292">
        <f>SUM(E61:E62)</f>
        <v>67</v>
      </c>
      <c r="F60" s="292">
        <f t="shared" si="4"/>
        <v>9</v>
      </c>
      <c r="G60" s="292">
        <f>SUM(G61:G62)</f>
        <v>2</v>
      </c>
      <c r="H60" s="292">
        <f>SUM(H61:H62)</f>
        <v>7</v>
      </c>
      <c r="I60" s="292">
        <f t="shared" si="5"/>
        <v>0</v>
      </c>
      <c r="J60" s="292">
        <f>SUM(J61:J62)</f>
        <v>0</v>
      </c>
      <c r="K60" s="292">
        <f>SUM(K61:K62)</f>
        <v>0</v>
      </c>
      <c r="L60" s="292">
        <f t="shared" si="6"/>
        <v>45</v>
      </c>
      <c r="M60" s="292">
        <f>SUM(M61:M62)</f>
        <v>1</v>
      </c>
      <c r="N60" s="292">
        <f>SUM(N61:N62)</f>
        <v>44</v>
      </c>
      <c r="O60" s="292">
        <f t="shared" si="7"/>
        <v>4</v>
      </c>
      <c r="P60" s="292">
        <f>SUM(P61:P62)</f>
        <v>0</v>
      </c>
      <c r="Q60" s="292">
        <f>SUM(Q61:Q62)</f>
        <v>4</v>
      </c>
      <c r="R60" s="292">
        <f t="shared" si="8"/>
        <v>0</v>
      </c>
      <c r="S60" s="292">
        <f>SUM(S61:S62)</f>
        <v>0</v>
      </c>
      <c r="T60" s="292">
        <f>SUM(T61:T62)</f>
        <v>0</v>
      </c>
      <c r="U60" s="292">
        <f t="shared" si="9"/>
        <v>0</v>
      </c>
      <c r="V60" s="292">
        <f>SUM(V61:V62)</f>
        <v>0</v>
      </c>
      <c r="W60" s="292">
        <f>SUM(W61:W62)</f>
        <v>0</v>
      </c>
      <c r="X60" s="292">
        <f t="shared" si="10"/>
        <v>0</v>
      </c>
      <c r="Y60" s="292">
        <f>SUM(Y61:Y62)</f>
        <v>0</v>
      </c>
      <c r="Z60" s="292">
        <f>SUM(Z61:Z62)</f>
        <v>0</v>
      </c>
      <c r="AA60" s="292">
        <f t="shared" si="11"/>
        <v>13</v>
      </c>
      <c r="AB60" s="292">
        <f>SUM(AB61:AB62)</f>
        <v>1</v>
      </c>
      <c r="AC60" s="292">
        <f>SUM(AC61:AC62)</f>
        <v>12</v>
      </c>
      <c r="AD60" s="292">
        <f>SUM(AD61:AD62)</f>
        <v>2</v>
      </c>
      <c r="AE60" s="299">
        <f t="shared" si="15"/>
        <v>2</v>
      </c>
      <c r="AF60" s="292">
        <f>SUM(AF61:AF62)</f>
        <v>2</v>
      </c>
      <c r="AG60" s="292">
        <f>SUM(AG61:AG62)</f>
        <v>0</v>
      </c>
      <c r="AH60" s="89" t="s">
        <v>152</v>
      </c>
      <c r="AI60" s="96"/>
    </row>
    <row r="61" spans="1:35" ht="16.5" customHeight="1">
      <c r="A61" s="98"/>
      <c r="B61" s="99" t="s">
        <v>63</v>
      </c>
      <c r="C61" s="295">
        <f t="shared" si="3"/>
        <v>26</v>
      </c>
      <c r="D61" s="296">
        <f>G61+J61+M61+P61+S61+V61+Y61+AB61</f>
        <v>1</v>
      </c>
      <c r="E61" s="296">
        <f>H61+K61+N61+Q61+T61+W61+Z61+AC61</f>
        <v>25</v>
      </c>
      <c r="F61" s="296">
        <f t="shared" si="4"/>
        <v>3</v>
      </c>
      <c r="G61" s="297">
        <v>1</v>
      </c>
      <c r="H61" s="297">
        <v>2</v>
      </c>
      <c r="I61" s="296">
        <f t="shared" si="5"/>
        <v>0</v>
      </c>
      <c r="J61" s="297">
        <v>0</v>
      </c>
      <c r="K61" s="297">
        <v>0</v>
      </c>
      <c r="L61" s="296">
        <f t="shared" si="6"/>
        <v>21</v>
      </c>
      <c r="M61" s="297">
        <v>0</v>
      </c>
      <c r="N61" s="297">
        <v>21</v>
      </c>
      <c r="O61" s="296">
        <f t="shared" si="7"/>
        <v>0</v>
      </c>
      <c r="P61" s="297">
        <v>0</v>
      </c>
      <c r="Q61" s="297">
        <v>0</v>
      </c>
      <c r="R61" s="296">
        <f t="shared" si="8"/>
        <v>0</v>
      </c>
      <c r="S61" s="297">
        <v>0</v>
      </c>
      <c r="T61" s="297">
        <v>0</v>
      </c>
      <c r="U61" s="296">
        <f t="shared" si="9"/>
        <v>0</v>
      </c>
      <c r="V61" s="297">
        <v>0</v>
      </c>
      <c r="W61" s="297">
        <v>0</v>
      </c>
      <c r="X61" s="296">
        <f t="shared" si="10"/>
        <v>0</v>
      </c>
      <c r="Y61" s="297">
        <v>0</v>
      </c>
      <c r="Z61" s="297">
        <v>0</v>
      </c>
      <c r="AA61" s="296">
        <f t="shared" si="11"/>
        <v>2</v>
      </c>
      <c r="AB61" s="297">
        <v>0</v>
      </c>
      <c r="AC61" s="297">
        <v>2</v>
      </c>
      <c r="AD61" s="297">
        <v>1</v>
      </c>
      <c r="AE61" s="297">
        <f t="shared" si="15"/>
        <v>2</v>
      </c>
      <c r="AF61" s="297">
        <v>2</v>
      </c>
      <c r="AG61" s="297">
        <v>0</v>
      </c>
      <c r="AH61" s="85" t="s">
        <v>63</v>
      </c>
      <c r="AI61" s="13"/>
    </row>
    <row r="62" spans="1:35" ht="16.5" customHeight="1">
      <c r="A62" s="98"/>
      <c r="B62" s="99" t="s">
        <v>137</v>
      </c>
      <c r="C62" s="295">
        <f t="shared" si="3"/>
        <v>45</v>
      </c>
      <c r="D62" s="296">
        <f>G62+J62+M62+P62+S62+V62+Y62+AB62</f>
        <v>3</v>
      </c>
      <c r="E62" s="296">
        <f>H62+K62+N62+Q62+T62+W62+Z62+AC62</f>
        <v>42</v>
      </c>
      <c r="F62" s="296">
        <f t="shared" si="4"/>
        <v>6</v>
      </c>
      <c r="G62" s="297">
        <v>1</v>
      </c>
      <c r="H62" s="297">
        <v>5</v>
      </c>
      <c r="I62" s="296">
        <f t="shared" si="5"/>
        <v>0</v>
      </c>
      <c r="J62" s="297">
        <v>0</v>
      </c>
      <c r="K62" s="297">
        <v>0</v>
      </c>
      <c r="L62" s="296">
        <f t="shared" si="6"/>
        <v>24</v>
      </c>
      <c r="M62" s="297">
        <v>1</v>
      </c>
      <c r="N62" s="297">
        <v>23</v>
      </c>
      <c r="O62" s="296">
        <f t="shared" si="7"/>
        <v>4</v>
      </c>
      <c r="P62" s="297">
        <v>0</v>
      </c>
      <c r="Q62" s="297">
        <v>4</v>
      </c>
      <c r="R62" s="296">
        <f t="shared" si="8"/>
        <v>0</v>
      </c>
      <c r="S62" s="297">
        <v>0</v>
      </c>
      <c r="T62" s="297">
        <v>0</v>
      </c>
      <c r="U62" s="296">
        <f t="shared" si="9"/>
        <v>0</v>
      </c>
      <c r="V62" s="297">
        <v>0</v>
      </c>
      <c r="W62" s="297">
        <v>0</v>
      </c>
      <c r="X62" s="296">
        <f t="shared" si="10"/>
        <v>0</v>
      </c>
      <c r="Y62" s="297">
        <v>0</v>
      </c>
      <c r="Z62" s="297">
        <v>0</v>
      </c>
      <c r="AA62" s="296">
        <f t="shared" si="11"/>
        <v>11</v>
      </c>
      <c r="AB62" s="297">
        <v>1</v>
      </c>
      <c r="AC62" s="297">
        <v>10</v>
      </c>
      <c r="AD62" s="297">
        <v>1</v>
      </c>
      <c r="AE62" s="297">
        <f t="shared" si="15"/>
        <v>0</v>
      </c>
      <c r="AF62" s="297">
        <v>0</v>
      </c>
      <c r="AG62" s="297">
        <v>0</v>
      </c>
      <c r="AH62" s="85" t="s">
        <v>137</v>
      </c>
      <c r="AI62" s="13"/>
    </row>
    <row r="63" spans="1:35" s="186" customFormat="1" ht="16.5" customHeight="1">
      <c r="A63" s="91" t="s">
        <v>154</v>
      </c>
      <c r="B63" s="199"/>
      <c r="C63" s="291">
        <f t="shared" si="3"/>
        <v>0</v>
      </c>
      <c r="D63" s="292">
        <f>D64</f>
        <v>0</v>
      </c>
      <c r="E63" s="292">
        <f>E64</f>
        <v>0</v>
      </c>
      <c r="F63" s="292">
        <f t="shared" si="4"/>
        <v>0</v>
      </c>
      <c r="G63" s="292">
        <f>G64</f>
        <v>0</v>
      </c>
      <c r="H63" s="292">
        <f>H64</f>
        <v>0</v>
      </c>
      <c r="I63" s="292">
        <f t="shared" si="5"/>
        <v>0</v>
      </c>
      <c r="J63" s="292">
        <f>J64</f>
        <v>0</v>
      </c>
      <c r="K63" s="292">
        <f>K64</f>
        <v>0</v>
      </c>
      <c r="L63" s="292">
        <f t="shared" si="6"/>
        <v>0</v>
      </c>
      <c r="M63" s="292">
        <f>M64</f>
        <v>0</v>
      </c>
      <c r="N63" s="292">
        <f>N64</f>
        <v>0</v>
      </c>
      <c r="O63" s="292">
        <f t="shared" si="7"/>
        <v>0</v>
      </c>
      <c r="P63" s="292">
        <f>P64</f>
        <v>0</v>
      </c>
      <c r="Q63" s="292">
        <f>Q64</f>
        <v>0</v>
      </c>
      <c r="R63" s="292">
        <f t="shared" si="8"/>
        <v>0</v>
      </c>
      <c r="S63" s="292">
        <f>S64</f>
        <v>0</v>
      </c>
      <c r="T63" s="292">
        <f>T64</f>
        <v>0</v>
      </c>
      <c r="U63" s="292">
        <f t="shared" si="9"/>
        <v>0</v>
      </c>
      <c r="V63" s="292">
        <f>V64</f>
        <v>0</v>
      </c>
      <c r="W63" s="292">
        <f>W64</f>
        <v>0</v>
      </c>
      <c r="X63" s="292">
        <f t="shared" si="10"/>
        <v>0</v>
      </c>
      <c r="Y63" s="292">
        <f>SUM(Y64)</f>
        <v>0</v>
      </c>
      <c r="Z63" s="292">
        <f>SUM(Z64)</f>
        <v>0</v>
      </c>
      <c r="AA63" s="292">
        <f t="shared" si="11"/>
        <v>0</v>
      </c>
      <c r="AB63" s="292">
        <f>SUM(AB64)</f>
        <v>0</v>
      </c>
      <c r="AC63" s="292">
        <f>SUM(AC64)</f>
        <v>0</v>
      </c>
      <c r="AD63" s="292">
        <f>SUM(AD64)</f>
        <v>0</v>
      </c>
      <c r="AE63" s="299">
        <f t="shared" si="15"/>
        <v>0</v>
      </c>
      <c r="AF63" s="292">
        <f>SUM(AF64)</f>
        <v>0</v>
      </c>
      <c r="AG63" s="292">
        <f>SUM(AG64)</f>
        <v>0</v>
      </c>
      <c r="AH63" s="89" t="s">
        <v>154</v>
      </c>
      <c r="AI63" s="197"/>
    </row>
    <row r="64" spans="1:35" ht="16.5" customHeight="1">
      <c r="A64" s="98"/>
      <c r="B64" s="99" t="s">
        <v>64</v>
      </c>
      <c r="C64" s="295">
        <f t="shared" si="3"/>
        <v>0</v>
      </c>
      <c r="D64" s="296">
        <f>G64+J64+M64+P64+S64+V64+Y64+AB64</f>
        <v>0</v>
      </c>
      <c r="E64" s="296">
        <f>H64+K64+N64+Q64+T64+W64+Z64+AC64</f>
        <v>0</v>
      </c>
      <c r="F64" s="296">
        <f t="shared" si="4"/>
        <v>0</v>
      </c>
      <c r="G64" s="297">
        <v>0</v>
      </c>
      <c r="H64" s="297">
        <v>0</v>
      </c>
      <c r="I64" s="296">
        <f t="shared" si="5"/>
        <v>0</v>
      </c>
      <c r="J64" s="297">
        <v>0</v>
      </c>
      <c r="K64" s="297">
        <v>0</v>
      </c>
      <c r="L64" s="296">
        <f t="shared" si="6"/>
        <v>0</v>
      </c>
      <c r="M64" s="297">
        <v>0</v>
      </c>
      <c r="N64" s="297">
        <v>0</v>
      </c>
      <c r="O64" s="296">
        <f t="shared" si="7"/>
        <v>0</v>
      </c>
      <c r="P64" s="297">
        <v>0</v>
      </c>
      <c r="Q64" s="297">
        <v>0</v>
      </c>
      <c r="R64" s="296">
        <f t="shared" si="8"/>
        <v>0</v>
      </c>
      <c r="S64" s="297">
        <v>0</v>
      </c>
      <c r="T64" s="297">
        <v>0</v>
      </c>
      <c r="U64" s="296">
        <f t="shared" si="9"/>
        <v>0</v>
      </c>
      <c r="V64" s="297">
        <v>0</v>
      </c>
      <c r="W64" s="297">
        <v>0</v>
      </c>
      <c r="X64" s="296">
        <f t="shared" si="10"/>
        <v>0</v>
      </c>
      <c r="Y64" s="297">
        <v>0</v>
      </c>
      <c r="Z64" s="297">
        <v>0</v>
      </c>
      <c r="AA64" s="296">
        <f t="shared" si="11"/>
        <v>0</v>
      </c>
      <c r="AB64" s="297">
        <v>0</v>
      </c>
      <c r="AC64" s="297">
        <v>0</v>
      </c>
      <c r="AD64" s="297">
        <v>0</v>
      </c>
      <c r="AE64" s="297">
        <f t="shared" si="15"/>
        <v>0</v>
      </c>
      <c r="AF64" s="297">
        <v>0</v>
      </c>
      <c r="AG64" s="297">
        <v>0</v>
      </c>
      <c r="AH64" s="85" t="s">
        <v>64</v>
      </c>
      <c r="AI64" s="13"/>
    </row>
    <row r="65" spans="1:35" s="202" customFormat="1" ht="16.5" customHeight="1">
      <c r="A65" s="91" t="s">
        <v>155</v>
      </c>
      <c r="B65" s="93"/>
      <c r="C65" s="291">
        <f t="shared" si="3"/>
        <v>25</v>
      </c>
      <c r="D65" s="292">
        <f>SUM(D66:D67)</f>
        <v>2</v>
      </c>
      <c r="E65" s="292">
        <f>SUM(E66:E67)</f>
        <v>23</v>
      </c>
      <c r="F65" s="292">
        <f t="shared" si="4"/>
        <v>4</v>
      </c>
      <c r="G65" s="292">
        <f>SUM(G66:G67)</f>
        <v>1</v>
      </c>
      <c r="H65" s="292">
        <f>SUM(H66:H67)</f>
        <v>3</v>
      </c>
      <c r="I65" s="292">
        <f t="shared" si="5"/>
        <v>0</v>
      </c>
      <c r="J65" s="292">
        <f>SUM(J66:J67)</f>
        <v>0</v>
      </c>
      <c r="K65" s="292">
        <f>SUM(K66:K67)</f>
        <v>0</v>
      </c>
      <c r="L65" s="292">
        <f t="shared" si="6"/>
        <v>18</v>
      </c>
      <c r="M65" s="292">
        <f>SUM(M66:M67)</f>
        <v>0</v>
      </c>
      <c r="N65" s="292">
        <f>SUM(N66:N67)</f>
        <v>18</v>
      </c>
      <c r="O65" s="292">
        <f t="shared" si="7"/>
        <v>0</v>
      </c>
      <c r="P65" s="292">
        <f>SUM(P66:P67)</f>
        <v>0</v>
      </c>
      <c r="Q65" s="292">
        <f>SUM(Q66:Q67)</f>
        <v>0</v>
      </c>
      <c r="R65" s="292">
        <f t="shared" si="8"/>
        <v>0</v>
      </c>
      <c r="S65" s="292">
        <f>SUM(S66:S67)</f>
        <v>0</v>
      </c>
      <c r="T65" s="292">
        <f>SUM(T66:T67)</f>
        <v>0</v>
      </c>
      <c r="U65" s="292">
        <f t="shared" si="9"/>
        <v>0</v>
      </c>
      <c r="V65" s="292">
        <f>SUM(V66:V67)</f>
        <v>0</v>
      </c>
      <c r="W65" s="292">
        <f>SUM(W66:W67)</f>
        <v>0</v>
      </c>
      <c r="X65" s="292">
        <f t="shared" si="10"/>
        <v>0</v>
      </c>
      <c r="Y65" s="292">
        <f>SUM(Y66:Y67)</f>
        <v>0</v>
      </c>
      <c r="Z65" s="292">
        <f>SUM(Z66:Z67)</f>
        <v>0</v>
      </c>
      <c r="AA65" s="292">
        <f t="shared" si="11"/>
        <v>3</v>
      </c>
      <c r="AB65" s="292">
        <f>SUM(AB66:AB67)</f>
        <v>1</v>
      </c>
      <c r="AC65" s="292">
        <f>SUM(AC66:AC67)</f>
        <v>2</v>
      </c>
      <c r="AD65" s="292">
        <f>SUM(AD66:AD67)</f>
        <v>0</v>
      </c>
      <c r="AE65" s="299">
        <f t="shared" si="15"/>
        <v>5</v>
      </c>
      <c r="AF65" s="292">
        <f>SUM(AF66:AF67)</f>
        <v>0</v>
      </c>
      <c r="AG65" s="292">
        <f>SUM(AG66:AG67)</f>
        <v>5</v>
      </c>
      <c r="AH65" s="89" t="s">
        <v>155</v>
      </c>
      <c r="AI65" s="96"/>
    </row>
    <row r="66" spans="1:35" ht="16.5" customHeight="1">
      <c r="A66" s="98"/>
      <c r="B66" s="99" t="s">
        <v>138</v>
      </c>
      <c r="C66" s="295">
        <f t="shared" si="3"/>
        <v>18</v>
      </c>
      <c r="D66" s="296">
        <f>G66+J66+M66+P66+S66+V66+Y66+AB66</f>
        <v>1</v>
      </c>
      <c r="E66" s="296">
        <f>H66+K66+N66+Q66+T66+W66+Z66+AC66</f>
        <v>17</v>
      </c>
      <c r="F66" s="296">
        <f t="shared" si="4"/>
        <v>3</v>
      </c>
      <c r="G66" s="297">
        <v>0</v>
      </c>
      <c r="H66" s="297">
        <v>3</v>
      </c>
      <c r="I66" s="296">
        <f t="shared" si="5"/>
        <v>0</v>
      </c>
      <c r="J66" s="297">
        <v>0</v>
      </c>
      <c r="K66" s="297">
        <v>0</v>
      </c>
      <c r="L66" s="296">
        <f t="shared" si="6"/>
        <v>12</v>
      </c>
      <c r="M66" s="297">
        <v>0</v>
      </c>
      <c r="N66" s="297">
        <v>12</v>
      </c>
      <c r="O66" s="296">
        <f t="shared" si="7"/>
        <v>0</v>
      </c>
      <c r="P66" s="297">
        <v>0</v>
      </c>
      <c r="Q66" s="297">
        <v>0</v>
      </c>
      <c r="R66" s="296">
        <f t="shared" si="8"/>
        <v>0</v>
      </c>
      <c r="S66" s="297">
        <v>0</v>
      </c>
      <c r="T66" s="297">
        <v>0</v>
      </c>
      <c r="U66" s="296">
        <f t="shared" si="9"/>
        <v>0</v>
      </c>
      <c r="V66" s="297">
        <v>0</v>
      </c>
      <c r="W66" s="297">
        <v>0</v>
      </c>
      <c r="X66" s="296">
        <f t="shared" si="10"/>
        <v>0</v>
      </c>
      <c r="Y66" s="297">
        <v>0</v>
      </c>
      <c r="Z66" s="297">
        <v>0</v>
      </c>
      <c r="AA66" s="296">
        <f t="shared" si="11"/>
        <v>3</v>
      </c>
      <c r="AB66" s="297">
        <v>1</v>
      </c>
      <c r="AC66" s="297">
        <v>2</v>
      </c>
      <c r="AD66" s="297">
        <v>0</v>
      </c>
      <c r="AE66" s="297">
        <f t="shared" si="15"/>
        <v>4</v>
      </c>
      <c r="AF66" s="297">
        <v>0</v>
      </c>
      <c r="AG66" s="297">
        <v>4</v>
      </c>
      <c r="AH66" s="85" t="s">
        <v>138</v>
      </c>
      <c r="AI66" s="13"/>
    </row>
    <row r="67" spans="1:35" s="118" customFormat="1" ht="16.5" customHeight="1">
      <c r="A67" s="98"/>
      <c r="B67" s="99" t="s">
        <v>139</v>
      </c>
      <c r="C67" s="295">
        <f t="shared" si="3"/>
        <v>7</v>
      </c>
      <c r="D67" s="296">
        <f>G67+J67+M67+P67+S67+V67+Y67+AB67</f>
        <v>1</v>
      </c>
      <c r="E67" s="296">
        <f>H67+K67+N67+Q67+T67+W67+Z67+AC67</f>
        <v>6</v>
      </c>
      <c r="F67" s="296">
        <f t="shared" si="4"/>
        <v>1</v>
      </c>
      <c r="G67" s="297">
        <v>1</v>
      </c>
      <c r="H67" s="297">
        <v>0</v>
      </c>
      <c r="I67" s="296">
        <f t="shared" si="5"/>
        <v>0</v>
      </c>
      <c r="J67" s="297">
        <v>0</v>
      </c>
      <c r="K67" s="297">
        <v>0</v>
      </c>
      <c r="L67" s="296">
        <f t="shared" si="6"/>
        <v>6</v>
      </c>
      <c r="M67" s="297">
        <v>0</v>
      </c>
      <c r="N67" s="297">
        <v>6</v>
      </c>
      <c r="O67" s="296">
        <f t="shared" si="7"/>
        <v>0</v>
      </c>
      <c r="P67" s="297">
        <v>0</v>
      </c>
      <c r="Q67" s="297">
        <v>0</v>
      </c>
      <c r="R67" s="296">
        <f t="shared" si="8"/>
        <v>0</v>
      </c>
      <c r="S67" s="297">
        <v>0</v>
      </c>
      <c r="T67" s="297">
        <v>0</v>
      </c>
      <c r="U67" s="296">
        <f t="shared" si="9"/>
        <v>0</v>
      </c>
      <c r="V67" s="297">
        <v>0</v>
      </c>
      <c r="W67" s="297">
        <v>0</v>
      </c>
      <c r="X67" s="296">
        <f t="shared" si="10"/>
        <v>0</v>
      </c>
      <c r="Y67" s="297">
        <v>0</v>
      </c>
      <c r="Z67" s="297">
        <v>0</v>
      </c>
      <c r="AA67" s="296">
        <f t="shared" si="11"/>
        <v>0</v>
      </c>
      <c r="AB67" s="297">
        <v>0</v>
      </c>
      <c r="AC67" s="297">
        <v>0</v>
      </c>
      <c r="AD67" s="297">
        <v>0</v>
      </c>
      <c r="AE67" s="297">
        <f t="shared" si="15"/>
        <v>1</v>
      </c>
      <c r="AF67" s="297">
        <v>0</v>
      </c>
      <c r="AG67" s="297">
        <v>1</v>
      </c>
      <c r="AH67" s="85" t="s">
        <v>139</v>
      </c>
      <c r="AI67" s="13"/>
    </row>
    <row r="68" spans="1:35" s="118" customFormat="1" ht="16.5" customHeight="1">
      <c r="A68" s="116"/>
      <c r="B68" s="204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53"/>
      <c r="AI68" s="116"/>
    </row>
    <row r="69" spans="2:33" ht="11.25" customHeight="1">
      <c r="B69" s="211"/>
      <c r="C69" s="211"/>
      <c r="D69" s="211"/>
      <c r="E69" s="211"/>
      <c r="F69" s="211"/>
      <c r="G69" s="211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</row>
    <row r="70" spans="2:31" ht="11.25" customHeight="1" hidden="1">
      <c r="B70" s="211"/>
      <c r="C70" s="211"/>
      <c r="D70" s="211"/>
      <c r="E70" s="211"/>
      <c r="F70" s="118"/>
      <c r="G70" s="118"/>
      <c r="AE70" s="112" t="s">
        <v>230</v>
      </c>
    </row>
    <row r="71" spans="2:5" ht="11.25" customHeight="1" hidden="1">
      <c r="B71" s="218"/>
      <c r="C71" s="218" t="s">
        <v>231</v>
      </c>
      <c r="D71" s="218"/>
      <c r="E71" s="218"/>
    </row>
    <row r="72" spans="2:5" ht="11.25" customHeight="1" hidden="1">
      <c r="B72" s="218"/>
      <c r="C72" s="218"/>
      <c r="D72" s="218"/>
      <c r="E72" s="218"/>
    </row>
    <row r="73" spans="2:5" ht="11.25" customHeight="1" hidden="1">
      <c r="B73" s="218"/>
      <c r="C73" s="218"/>
      <c r="D73" s="218"/>
      <c r="E73" s="218"/>
    </row>
    <row r="74" spans="2:5" ht="11.25" customHeight="1">
      <c r="B74" s="218"/>
      <c r="C74" s="218"/>
      <c r="D74" s="218"/>
      <c r="E74" s="218"/>
    </row>
    <row r="75" spans="2:5" ht="11.25" customHeight="1">
      <c r="B75" s="218"/>
      <c r="C75" s="218"/>
      <c r="D75" s="218"/>
      <c r="E75" s="218"/>
    </row>
    <row r="76" spans="2:5" ht="11.25" customHeight="1">
      <c r="B76" s="218"/>
      <c r="C76" s="218"/>
      <c r="D76" s="218"/>
      <c r="E76" s="218"/>
    </row>
    <row r="77" spans="2:5" ht="11.25" customHeight="1">
      <c r="B77" s="218"/>
      <c r="C77" s="218"/>
      <c r="D77" s="218"/>
      <c r="E77" s="218"/>
    </row>
    <row r="78" spans="2:5" ht="11.25" customHeight="1">
      <c r="B78" s="218"/>
      <c r="C78" s="218"/>
      <c r="D78" s="218"/>
      <c r="E78" s="218"/>
    </row>
    <row r="79" spans="2:5" ht="11.25" customHeight="1">
      <c r="B79" s="218"/>
      <c r="C79" s="218"/>
      <c r="D79" s="218"/>
      <c r="E79" s="218"/>
    </row>
    <row r="80" spans="2:5" ht="11.25" customHeight="1">
      <c r="B80" s="218"/>
      <c r="C80" s="218"/>
      <c r="D80" s="218"/>
      <c r="E80" s="218"/>
    </row>
    <row r="81" spans="2:5" ht="11.25" customHeight="1">
      <c r="B81" s="218"/>
      <c r="C81" s="218"/>
      <c r="D81" s="218"/>
      <c r="E81" s="218"/>
    </row>
    <row r="82" spans="2:5" ht="11.25" customHeight="1">
      <c r="B82" s="218"/>
      <c r="C82" s="218"/>
      <c r="D82" s="218"/>
      <c r="E82" s="218"/>
    </row>
    <row r="83" spans="2:5" ht="11.25" customHeight="1">
      <c r="B83" s="218"/>
      <c r="C83" s="218"/>
      <c r="D83" s="218"/>
      <c r="E83" s="218"/>
    </row>
  </sheetData>
  <mergeCells count="35">
    <mergeCell ref="AH63:AI63"/>
    <mergeCell ref="A65:B65"/>
    <mergeCell ref="AH65:AI65"/>
    <mergeCell ref="A1:N1"/>
    <mergeCell ref="A60:B60"/>
    <mergeCell ref="A45:B45"/>
    <mergeCell ref="A48:B48"/>
    <mergeCell ref="A52:B52"/>
    <mergeCell ref="A57:B57"/>
    <mergeCell ref="A16:B16"/>
    <mergeCell ref="A35:B35"/>
    <mergeCell ref="AH45:AI45"/>
    <mergeCell ref="AH48:AI48"/>
    <mergeCell ref="AH57:AI57"/>
    <mergeCell ref="A43:B43"/>
    <mergeCell ref="AH60:AI60"/>
    <mergeCell ref="A63:B63"/>
    <mergeCell ref="L5:N5"/>
    <mergeCell ref="O5:Q5"/>
    <mergeCell ref="A38:B38"/>
    <mergeCell ref="AH52:AI52"/>
    <mergeCell ref="AH16:AI16"/>
    <mergeCell ref="AH35:AI35"/>
    <mergeCell ref="AH38:AI38"/>
    <mergeCell ref="AH43:AI43"/>
    <mergeCell ref="AD4:AD7"/>
    <mergeCell ref="AE4:AG5"/>
    <mergeCell ref="R5:T5"/>
    <mergeCell ref="U5:W5"/>
    <mergeCell ref="X5:Z5"/>
    <mergeCell ref="AA5:AC5"/>
    <mergeCell ref="C4:AC4"/>
    <mergeCell ref="C5:E5"/>
    <mergeCell ref="F5:H5"/>
    <mergeCell ref="I5:K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2" r:id="rId1"/>
  <colBreaks count="1" manualBreakCount="1">
    <brk id="15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1"/>
  <sheetViews>
    <sheetView showGridLines="0" workbookViewId="0" topLeftCell="A49">
      <selection activeCell="W67" sqref="A67:IV69"/>
    </sheetView>
  </sheetViews>
  <sheetFormatPr defaultColWidth="8.75" defaultRowHeight="11.25" customHeight="1"/>
  <cols>
    <col min="1" max="1" width="1.328125" style="112" customWidth="1"/>
    <col min="2" max="2" width="8.75" style="112" customWidth="1"/>
    <col min="3" max="14" width="7.58203125" style="112" customWidth="1"/>
    <col min="15" max="20" width="5.58203125" style="112" customWidth="1"/>
    <col min="21" max="26" width="4.58203125" style="112" customWidth="1"/>
    <col min="27" max="29" width="5.58203125" style="112" customWidth="1"/>
    <col min="30" max="30" width="8" style="112" customWidth="1"/>
    <col min="31" max="33" width="5.58203125" style="112" customWidth="1"/>
    <col min="34" max="34" width="8.75" style="112" customWidth="1"/>
    <col min="35" max="35" width="1.328125" style="112" customWidth="1"/>
    <col min="36" max="16384" width="8.75" style="112" customWidth="1"/>
  </cols>
  <sheetData>
    <row r="1" spans="1:33" ht="16.5" customHeight="1">
      <c r="A1" s="108" t="s">
        <v>128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109"/>
      <c r="Q1" s="109"/>
      <c r="R1" s="109"/>
      <c r="S1" s="109"/>
      <c r="T1" s="109"/>
      <c r="U1" s="109"/>
      <c r="V1" s="110" t="s">
        <v>158</v>
      </c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6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09"/>
      <c r="P2" s="109"/>
      <c r="Q2" s="109"/>
      <c r="R2" s="109"/>
      <c r="S2" s="109"/>
      <c r="T2" s="109"/>
      <c r="U2" s="109"/>
      <c r="V2" s="110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5" ht="16.5" customHeight="1">
      <c r="A3" s="110" t="s">
        <v>86</v>
      </c>
      <c r="C3" s="208"/>
      <c r="D3" s="208"/>
      <c r="E3" s="208"/>
      <c r="F3" s="115"/>
      <c r="G3" s="115"/>
      <c r="H3" s="115"/>
      <c r="I3" s="115"/>
      <c r="J3" s="115"/>
      <c r="K3" s="115"/>
      <c r="L3" s="115"/>
      <c r="M3" s="116"/>
      <c r="N3" s="115"/>
      <c r="O3" s="115"/>
      <c r="P3" s="115" t="s">
        <v>168</v>
      </c>
      <c r="Q3" s="115"/>
      <c r="R3" s="115"/>
      <c r="S3" s="115"/>
      <c r="T3" s="115"/>
      <c r="U3" s="115"/>
      <c r="V3" s="116"/>
      <c r="W3" s="115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I3" s="120" t="s">
        <v>70</v>
      </c>
    </row>
    <row r="4" spans="1:35" ht="16.5" customHeight="1">
      <c r="A4" s="286"/>
      <c r="B4" s="121" t="s">
        <v>169</v>
      </c>
      <c r="C4" s="127" t="s">
        <v>117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9"/>
      <c r="AD4" s="287" t="s">
        <v>118</v>
      </c>
      <c r="AE4" s="130" t="s">
        <v>119</v>
      </c>
      <c r="AF4" s="131"/>
      <c r="AG4" s="132"/>
      <c r="AH4" s="135" t="s">
        <v>189</v>
      </c>
      <c r="AI4" s="286"/>
    </row>
    <row r="5" spans="1:35" ht="16.5" customHeight="1">
      <c r="A5" s="118"/>
      <c r="B5" s="158"/>
      <c r="C5" s="127" t="s">
        <v>17</v>
      </c>
      <c r="D5" s="128"/>
      <c r="E5" s="129"/>
      <c r="F5" s="127" t="s">
        <v>120</v>
      </c>
      <c r="G5" s="128"/>
      <c r="H5" s="129"/>
      <c r="I5" s="127" t="s">
        <v>121</v>
      </c>
      <c r="J5" s="128"/>
      <c r="K5" s="129"/>
      <c r="L5" s="127" t="s">
        <v>122</v>
      </c>
      <c r="M5" s="128"/>
      <c r="N5" s="129"/>
      <c r="O5" s="127" t="s">
        <v>123</v>
      </c>
      <c r="P5" s="128"/>
      <c r="Q5" s="129"/>
      <c r="R5" s="127" t="s">
        <v>124</v>
      </c>
      <c r="S5" s="128"/>
      <c r="T5" s="129"/>
      <c r="U5" s="127" t="s">
        <v>125</v>
      </c>
      <c r="V5" s="128"/>
      <c r="W5" s="129"/>
      <c r="X5" s="127" t="s">
        <v>126</v>
      </c>
      <c r="Y5" s="128"/>
      <c r="Z5" s="129"/>
      <c r="AA5" s="127" t="s">
        <v>127</v>
      </c>
      <c r="AB5" s="128"/>
      <c r="AC5" s="129"/>
      <c r="AD5" s="288"/>
      <c r="AE5" s="124"/>
      <c r="AF5" s="125"/>
      <c r="AG5" s="126"/>
      <c r="AH5" s="137"/>
      <c r="AI5" s="118"/>
    </row>
    <row r="6" spans="1:35" ht="16.5" customHeight="1">
      <c r="A6" s="118"/>
      <c r="B6" s="136" t="s">
        <v>190</v>
      </c>
      <c r="C6" s="137"/>
      <c r="D6" s="137"/>
      <c r="E6" s="137"/>
      <c r="F6" s="137"/>
      <c r="G6" s="137"/>
      <c r="H6" s="137"/>
      <c r="I6" s="137"/>
      <c r="J6" s="137"/>
      <c r="K6" s="137"/>
      <c r="L6" s="182"/>
      <c r="M6" s="117"/>
      <c r="N6" s="182"/>
      <c r="O6" s="289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288"/>
      <c r="AE6" s="137"/>
      <c r="AF6" s="137"/>
      <c r="AG6" s="137"/>
      <c r="AH6" s="146" t="s">
        <v>190</v>
      </c>
      <c r="AI6" s="118"/>
    </row>
    <row r="7" spans="1:35" ht="16.5" customHeight="1">
      <c r="A7" s="116"/>
      <c r="B7" s="147" t="s">
        <v>162</v>
      </c>
      <c r="C7" s="148" t="s">
        <v>17</v>
      </c>
      <c r="D7" s="148" t="s">
        <v>77</v>
      </c>
      <c r="E7" s="148" t="s">
        <v>78</v>
      </c>
      <c r="F7" s="148" t="s">
        <v>17</v>
      </c>
      <c r="G7" s="148" t="s">
        <v>77</v>
      </c>
      <c r="H7" s="148" t="s">
        <v>78</v>
      </c>
      <c r="I7" s="148" t="s">
        <v>17</v>
      </c>
      <c r="J7" s="148" t="s">
        <v>77</v>
      </c>
      <c r="K7" s="148" t="s">
        <v>78</v>
      </c>
      <c r="L7" s="149" t="s">
        <v>17</v>
      </c>
      <c r="M7" s="123" t="s">
        <v>77</v>
      </c>
      <c r="N7" s="149" t="s">
        <v>78</v>
      </c>
      <c r="O7" s="149" t="s">
        <v>17</v>
      </c>
      <c r="P7" s="148" t="s">
        <v>77</v>
      </c>
      <c r="Q7" s="148" t="s">
        <v>78</v>
      </c>
      <c r="R7" s="148" t="s">
        <v>17</v>
      </c>
      <c r="S7" s="148" t="s">
        <v>77</v>
      </c>
      <c r="T7" s="148" t="s">
        <v>78</v>
      </c>
      <c r="U7" s="148" t="s">
        <v>17</v>
      </c>
      <c r="V7" s="148" t="s">
        <v>77</v>
      </c>
      <c r="W7" s="148" t="s">
        <v>78</v>
      </c>
      <c r="X7" s="148" t="s">
        <v>17</v>
      </c>
      <c r="Y7" s="148" t="s">
        <v>77</v>
      </c>
      <c r="Z7" s="148" t="s">
        <v>78</v>
      </c>
      <c r="AA7" s="148" t="s">
        <v>17</v>
      </c>
      <c r="AB7" s="148" t="s">
        <v>77</v>
      </c>
      <c r="AC7" s="148" t="s">
        <v>78</v>
      </c>
      <c r="AD7" s="290"/>
      <c r="AE7" s="148" t="s">
        <v>17</v>
      </c>
      <c r="AF7" s="148" t="s">
        <v>77</v>
      </c>
      <c r="AG7" s="148" t="s">
        <v>78</v>
      </c>
      <c r="AH7" s="153"/>
      <c r="AI7" s="116"/>
    </row>
    <row r="8" spans="1:35" ht="16.5" customHeight="1">
      <c r="A8" s="118"/>
      <c r="B8" s="158"/>
      <c r="C8" s="137"/>
      <c r="D8" s="209"/>
      <c r="E8" s="209"/>
      <c r="F8" s="117"/>
      <c r="G8" s="209"/>
      <c r="H8" s="209"/>
      <c r="I8" s="117"/>
      <c r="J8" s="209"/>
      <c r="K8" s="209"/>
      <c r="L8" s="117"/>
      <c r="M8" s="209"/>
      <c r="N8" s="209"/>
      <c r="O8" s="117"/>
      <c r="P8" s="209"/>
      <c r="Q8" s="209"/>
      <c r="R8" s="117"/>
      <c r="S8" s="209"/>
      <c r="T8" s="209"/>
      <c r="U8" s="117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159"/>
      <c r="AI8" s="30"/>
    </row>
    <row r="9" spans="1:35" ht="16.5" customHeight="1">
      <c r="A9" s="211"/>
      <c r="B9" s="212" t="s">
        <v>232</v>
      </c>
      <c r="C9" s="300">
        <v>502</v>
      </c>
      <c r="D9" s="297">
        <v>23</v>
      </c>
      <c r="E9" s="297">
        <v>479</v>
      </c>
      <c r="F9" s="297">
        <v>41</v>
      </c>
      <c r="G9" s="297">
        <v>9</v>
      </c>
      <c r="H9" s="297">
        <v>32</v>
      </c>
      <c r="I9" s="297">
        <v>23</v>
      </c>
      <c r="J9" s="297">
        <v>0</v>
      </c>
      <c r="K9" s="297">
        <v>23</v>
      </c>
      <c r="L9" s="297">
        <v>355</v>
      </c>
      <c r="M9" s="297">
        <v>10</v>
      </c>
      <c r="N9" s="297">
        <v>345</v>
      </c>
      <c r="O9" s="297">
        <v>0</v>
      </c>
      <c r="P9" s="297">
        <v>0</v>
      </c>
      <c r="Q9" s="297">
        <v>0</v>
      </c>
      <c r="R9" s="297">
        <v>0</v>
      </c>
      <c r="S9" s="297">
        <v>0</v>
      </c>
      <c r="T9" s="297">
        <v>0</v>
      </c>
      <c r="U9" s="297">
        <v>0</v>
      </c>
      <c r="V9" s="297">
        <v>0</v>
      </c>
      <c r="W9" s="297">
        <v>0</v>
      </c>
      <c r="X9" s="297">
        <v>0</v>
      </c>
      <c r="Y9" s="297">
        <v>0</v>
      </c>
      <c r="Z9" s="297">
        <v>0</v>
      </c>
      <c r="AA9" s="297">
        <v>83</v>
      </c>
      <c r="AB9" s="297">
        <v>4</v>
      </c>
      <c r="AC9" s="297">
        <v>79</v>
      </c>
      <c r="AD9" s="297">
        <v>5</v>
      </c>
      <c r="AE9" s="297">
        <v>166</v>
      </c>
      <c r="AF9" s="297">
        <v>75</v>
      </c>
      <c r="AG9" s="297">
        <v>91</v>
      </c>
      <c r="AH9" s="106" t="s">
        <v>191</v>
      </c>
      <c r="AI9" s="13"/>
    </row>
    <row r="10" spans="1:35" s="167" customFormat="1" ht="16.5" customHeight="1">
      <c r="A10" s="215"/>
      <c r="B10" s="216" t="s">
        <v>233</v>
      </c>
      <c r="C10" s="291">
        <f>C13+C32+C35+C40+C42+C45+C49+C54+C57+C60+C62</f>
        <v>491</v>
      </c>
      <c r="D10" s="292">
        <f>D13+D32+D35+D40+D42+D45+D49+D54+D57+D60+D62</f>
        <v>28</v>
      </c>
      <c r="E10" s="292">
        <f aca="true" t="shared" si="0" ref="E10:AG10">E13+E32+E35+E40+E42+E45+E49+E54+E57+E60+E62</f>
        <v>463</v>
      </c>
      <c r="F10" s="292">
        <f t="shared" si="0"/>
        <v>42</v>
      </c>
      <c r="G10" s="292">
        <f t="shared" si="0"/>
        <v>11</v>
      </c>
      <c r="H10" s="292">
        <f t="shared" si="0"/>
        <v>31</v>
      </c>
      <c r="I10" s="292">
        <f t="shared" si="0"/>
        <v>20</v>
      </c>
      <c r="J10" s="292">
        <f t="shared" si="0"/>
        <v>0</v>
      </c>
      <c r="K10" s="292">
        <f t="shared" si="0"/>
        <v>20</v>
      </c>
      <c r="L10" s="292">
        <f t="shared" si="0"/>
        <v>341</v>
      </c>
      <c r="M10" s="292">
        <f t="shared" si="0"/>
        <v>9</v>
      </c>
      <c r="N10" s="292">
        <f t="shared" si="0"/>
        <v>332</v>
      </c>
      <c r="O10" s="292">
        <f t="shared" si="0"/>
        <v>4</v>
      </c>
      <c r="P10" s="292">
        <f t="shared" si="0"/>
        <v>0</v>
      </c>
      <c r="Q10" s="292">
        <f t="shared" si="0"/>
        <v>4</v>
      </c>
      <c r="R10" s="292">
        <f t="shared" si="0"/>
        <v>0</v>
      </c>
      <c r="S10" s="292">
        <f t="shared" si="0"/>
        <v>0</v>
      </c>
      <c r="T10" s="292">
        <f t="shared" si="0"/>
        <v>0</v>
      </c>
      <c r="U10" s="292">
        <f t="shared" si="0"/>
        <v>0</v>
      </c>
      <c r="V10" s="292">
        <f t="shared" si="0"/>
        <v>0</v>
      </c>
      <c r="W10" s="292">
        <f t="shared" si="0"/>
        <v>0</v>
      </c>
      <c r="X10" s="292">
        <f t="shared" si="0"/>
        <v>0</v>
      </c>
      <c r="Y10" s="292">
        <f t="shared" si="0"/>
        <v>0</v>
      </c>
      <c r="Z10" s="292">
        <f t="shared" si="0"/>
        <v>0</v>
      </c>
      <c r="AA10" s="292">
        <f t="shared" si="0"/>
        <v>84</v>
      </c>
      <c r="AB10" s="292">
        <f t="shared" si="0"/>
        <v>8</v>
      </c>
      <c r="AC10" s="292">
        <f t="shared" si="0"/>
        <v>76</v>
      </c>
      <c r="AD10" s="292">
        <f t="shared" si="0"/>
        <v>24</v>
      </c>
      <c r="AE10" s="292">
        <f t="shared" si="0"/>
        <v>177</v>
      </c>
      <c r="AF10" s="292">
        <f t="shared" si="0"/>
        <v>70</v>
      </c>
      <c r="AG10" s="292">
        <f t="shared" si="0"/>
        <v>107</v>
      </c>
      <c r="AH10" s="65" t="s">
        <v>234</v>
      </c>
      <c r="AI10" s="66"/>
    </row>
    <row r="11" spans="1:35" ht="16.5" customHeight="1">
      <c r="A11" s="118"/>
      <c r="B11" s="158"/>
      <c r="C11" s="293">
        <f aca="true" t="shared" si="1" ref="C11:AG11">IF(C10=SUM(C67),"","no")</f>
      </c>
      <c r="D11" s="294">
        <f t="shared" si="1"/>
      </c>
      <c r="E11" s="294">
        <f t="shared" si="1"/>
      </c>
      <c r="F11" s="294">
        <f t="shared" si="1"/>
      </c>
      <c r="G11" s="294">
        <f t="shared" si="1"/>
      </c>
      <c r="H11" s="294">
        <f t="shared" si="1"/>
      </c>
      <c r="I11" s="294">
        <f t="shared" si="1"/>
      </c>
      <c r="J11" s="294">
        <f t="shared" si="1"/>
      </c>
      <c r="K11" s="294">
        <f t="shared" si="1"/>
      </c>
      <c r="L11" s="294">
        <f t="shared" si="1"/>
      </c>
      <c r="M11" s="294">
        <f t="shared" si="1"/>
      </c>
      <c r="N11" s="294">
        <f t="shared" si="1"/>
      </c>
      <c r="O11" s="294">
        <f t="shared" si="1"/>
      </c>
      <c r="P11" s="294">
        <f t="shared" si="1"/>
      </c>
      <c r="Q11" s="294">
        <f t="shared" si="1"/>
      </c>
      <c r="R11" s="294">
        <f t="shared" si="1"/>
      </c>
      <c r="S11" s="294">
        <f t="shared" si="1"/>
      </c>
      <c r="T11" s="294">
        <f t="shared" si="1"/>
      </c>
      <c r="U11" s="294">
        <f t="shared" si="1"/>
      </c>
      <c r="V11" s="294">
        <f t="shared" si="1"/>
      </c>
      <c r="W11" s="294">
        <f t="shared" si="1"/>
      </c>
      <c r="X11" s="294">
        <f t="shared" si="1"/>
      </c>
      <c r="Y11" s="294">
        <f t="shared" si="1"/>
      </c>
      <c r="Z11" s="294">
        <f t="shared" si="1"/>
      </c>
      <c r="AA11" s="294">
        <f t="shared" si="1"/>
      </c>
      <c r="AB11" s="294">
        <f t="shared" si="1"/>
      </c>
      <c r="AC11" s="294">
        <f t="shared" si="1"/>
      </c>
      <c r="AD11" s="294">
        <f t="shared" si="1"/>
      </c>
      <c r="AE11" s="294">
        <f t="shared" si="1"/>
      </c>
      <c r="AF11" s="294">
        <f t="shared" si="1"/>
      </c>
      <c r="AG11" s="294">
        <f t="shared" si="1"/>
      </c>
      <c r="AH11" s="69"/>
      <c r="AI11" s="13"/>
    </row>
    <row r="12" spans="1:35" ht="16.5" customHeight="1">
      <c r="A12" s="118"/>
      <c r="B12" s="180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69"/>
      <c r="AI12" s="13"/>
    </row>
    <row r="13" spans="1:35" s="186" customFormat="1" ht="16.5" customHeight="1">
      <c r="A13" s="72" t="s">
        <v>192</v>
      </c>
      <c r="B13" s="73"/>
      <c r="C13" s="291">
        <f aca="true" t="shared" si="2" ref="C13:C64">SUM(D13:E13)</f>
        <v>306</v>
      </c>
      <c r="D13" s="292">
        <f>SUM(D15:D31)</f>
        <v>22</v>
      </c>
      <c r="E13" s="292">
        <f>SUM(E15:E31)</f>
        <v>284</v>
      </c>
      <c r="F13" s="292">
        <f aca="true" t="shared" si="3" ref="F13:F64">SUM(G13:H13)</f>
        <v>26</v>
      </c>
      <c r="G13" s="292">
        <f>SUM(G15:G31)</f>
        <v>8</v>
      </c>
      <c r="H13" s="292">
        <f>SUM(H15:H31)</f>
        <v>18</v>
      </c>
      <c r="I13" s="292">
        <f aca="true" t="shared" si="4" ref="I13:I64">SUM(J13:K13)</f>
        <v>18</v>
      </c>
      <c r="J13" s="292">
        <f>SUM(J15:J31)</f>
        <v>0</v>
      </c>
      <c r="K13" s="292">
        <f>SUM(K15:K31)</f>
        <v>18</v>
      </c>
      <c r="L13" s="292">
        <f aca="true" t="shared" si="5" ref="L13:L64">SUM(M13:N13)</f>
        <v>210</v>
      </c>
      <c r="M13" s="292">
        <f>SUM(M15:M31)</f>
        <v>8</v>
      </c>
      <c r="N13" s="292">
        <f>SUM(N15:N31)</f>
        <v>202</v>
      </c>
      <c r="O13" s="292">
        <f aca="true" t="shared" si="6" ref="O13:O64">SUM(P13:Q13)</f>
        <v>0</v>
      </c>
      <c r="P13" s="292">
        <f>SUM(P15:P31)</f>
        <v>0</v>
      </c>
      <c r="Q13" s="292">
        <f>SUM(Q15:Q31)</f>
        <v>0</v>
      </c>
      <c r="R13" s="292">
        <f aca="true" t="shared" si="7" ref="R13:R64">SUM(S13:T13)</f>
        <v>0</v>
      </c>
      <c r="S13" s="292">
        <f>SUM(S15:S31)</f>
        <v>0</v>
      </c>
      <c r="T13" s="292">
        <f>SUM(T15:T31)</f>
        <v>0</v>
      </c>
      <c r="U13" s="292">
        <f aca="true" t="shared" si="8" ref="U13:U64">SUM(V13:W13)</f>
        <v>0</v>
      </c>
      <c r="V13" s="292">
        <f>SUM(V15:V31)</f>
        <v>0</v>
      </c>
      <c r="W13" s="292">
        <f>SUM(W15:W31)</f>
        <v>0</v>
      </c>
      <c r="X13" s="292">
        <f aca="true" t="shared" si="9" ref="X13:X64">SUM(Y13:Z13)</f>
        <v>0</v>
      </c>
      <c r="Y13" s="292">
        <f>SUM(Y15:Y31)</f>
        <v>0</v>
      </c>
      <c r="Z13" s="292">
        <f>SUM(Z15:Z31)</f>
        <v>0</v>
      </c>
      <c r="AA13" s="292">
        <f aca="true" t="shared" si="10" ref="AA13:AA64">SUM(AB13:AC13)</f>
        <v>52</v>
      </c>
      <c r="AB13" s="292">
        <f aca="true" t="shared" si="11" ref="AB13:AG13">SUM(AB15:AB31)</f>
        <v>6</v>
      </c>
      <c r="AC13" s="292">
        <f t="shared" si="11"/>
        <v>46</v>
      </c>
      <c r="AD13" s="292">
        <f t="shared" si="11"/>
        <v>20</v>
      </c>
      <c r="AE13" s="292">
        <f t="shared" si="11"/>
        <v>134</v>
      </c>
      <c r="AF13" s="292">
        <f t="shared" si="11"/>
        <v>48</v>
      </c>
      <c r="AG13" s="292">
        <f t="shared" si="11"/>
        <v>86</v>
      </c>
      <c r="AH13" s="74" t="s">
        <v>192</v>
      </c>
      <c r="AI13" s="75"/>
    </row>
    <row r="14" spans="1:35" s="186" customFormat="1" ht="16.5" customHeight="1">
      <c r="A14" s="80"/>
      <c r="B14" s="189" t="s">
        <v>193</v>
      </c>
      <c r="C14" s="291">
        <f t="shared" si="2"/>
        <v>11</v>
      </c>
      <c r="D14" s="292">
        <f>SUM(D15:D19)</f>
        <v>2</v>
      </c>
      <c r="E14" s="292">
        <f>SUM(E15:E19)</f>
        <v>9</v>
      </c>
      <c r="F14" s="292">
        <f t="shared" si="3"/>
        <v>1</v>
      </c>
      <c r="G14" s="292">
        <f>SUM(G15:G19)</f>
        <v>1</v>
      </c>
      <c r="H14" s="292">
        <f>SUM(H15:H19)</f>
        <v>0</v>
      </c>
      <c r="I14" s="292">
        <f t="shared" si="4"/>
        <v>0</v>
      </c>
      <c r="J14" s="292">
        <f>SUM(J15:J19)</f>
        <v>0</v>
      </c>
      <c r="K14" s="292">
        <f>SUM(K15:K19)</f>
        <v>0</v>
      </c>
      <c r="L14" s="292">
        <f t="shared" si="5"/>
        <v>9</v>
      </c>
      <c r="M14" s="292">
        <f>SUM(M15:M19)</f>
        <v>0</v>
      </c>
      <c r="N14" s="292">
        <f>SUM(N15:N19)</f>
        <v>9</v>
      </c>
      <c r="O14" s="292">
        <f t="shared" si="6"/>
        <v>0</v>
      </c>
      <c r="P14" s="292">
        <f>SUM(P15:P19)</f>
        <v>0</v>
      </c>
      <c r="Q14" s="292">
        <f>SUM(Q15:Q19)</f>
        <v>0</v>
      </c>
      <c r="R14" s="292">
        <f t="shared" si="7"/>
        <v>0</v>
      </c>
      <c r="S14" s="292">
        <f>SUM(S15:S19)</f>
        <v>0</v>
      </c>
      <c r="T14" s="292">
        <f>SUM(T15:T19)</f>
        <v>0</v>
      </c>
      <c r="U14" s="292">
        <f t="shared" si="8"/>
        <v>0</v>
      </c>
      <c r="V14" s="292">
        <f>SUM(V15:V19)</f>
        <v>0</v>
      </c>
      <c r="W14" s="292">
        <f>SUM(W15:W19)</f>
        <v>0</v>
      </c>
      <c r="X14" s="292">
        <f t="shared" si="9"/>
        <v>0</v>
      </c>
      <c r="Y14" s="292">
        <f>SUM(Y15:Y19)</f>
        <v>0</v>
      </c>
      <c r="Z14" s="292">
        <f>SUM(Z15:Z19)</f>
        <v>0</v>
      </c>
      <c r="AA14" s="292">
        <f t="shared" si="10"/>
        <v>1</v>
      </c>
      <c r="AB14" s="292">
        <f aca="true" t="shared" si="12" ref="AB14:AG14">SUM(AB15:AB19)</f>
        <v>1</v>
      </c>
      <c r="AC14" s="292">
        <f t="shared" si="12"/>
        <v>0</v>
      </c>
      <c r="AD14" s="292">
        <f t="shared" si="12"/>
        <v>0</v>
      </c>
      <c r="AE14" s="292">
        <f t="shared" si="12"/>
        <v>6</v>
      </c>
      <c r="AF14" s="292">
        <f t="shared" si="12"/>
        <v>0</v>
      </c>
      <c r="AG14" s="292">
        <f t="shared" si="12"/>
        <v>6</v>
      </c>
      <c r="AH14" s="79" t="s">
        <v>193</v>
      </c>
      <c r="AI14" s="80"/>
    </row>
    <row r="15" spans="1:35" ht="16.5" customHeight="1">
      <c r="A15" s="97"/>
      <c r="B15" s="191" t="s">
        <v>20</v>
      </c>
      <c r="C15" s="295">
        <f t="shared" si="2"/>
        <v>6</v>
      </c>
      <c r="D15" s="296">
        <f aca="true" t="shared" si="13" ref="D15:E30">G15+J15+M15+P15+S15+V15+Y15+AB15</f>
        <v>1</v>
      </c>
      <c r="E15" s="296">
        <f t="shared" si="13"/>
        <v>5</v>
      </c>
      <c r="F15" s="296">
        <f t="shared" si="3"/>
        <v>1</v>
      </c>
      <c r="G15" s="297">
        <v>1</v>
      </c>
      <c r="H15" s="297">
        <v>0</v>
      </c>
      <c r="I15" s="296">
        <f t="shared" si="4"/>
        <v>0</v>
      </c>
      <c r="J15" s="297">
        <v>0</v>
      </c>
      <c r="K15" s="297">
        <v>0</v>
      </c>
      <c r="L15" s="296">
        <f t="shared" si="5"/>
        <v>5</v>
      </c>
      <c r="M15" s="297">
        <v>0</v>
      </c>
      <c r="N15" s="297">
        <v>5</v>
      </c>
      <c r="O15" s="296">
        <f t="shared" si="6"/>
        <v>0</v>
      </c>
      <c r="P15" s="297">
        <v>0</v>
      </c>
      <c r="Q15" s="297">
        <v>0</v>
      </c>
      <c r="R15" s="296">
        <f t="shared" si="7"/>
        <v>0</v>
      </c>
      <c r="S15" s="297">
        <v>0</v>
      </c>
      <c r="T15" s="297">
        <v>0</v>
      </c>
      <c r="U15" s="296">
        <f t="shared" si="8"/>
        <v>0</v>
      </c>
      <c r="V15" s="297">
        <v>0</v>
      </c>
      <c r="W15" s="297">
        <v>0</v>
      </c>
      <c r="X15" s="296">
        <f t="shared" si="9"/>
        <v>0</v>
      </c>
      <c r="Y15" s="297">
        <v>0</v>
      </c>
      <c r="Z15" s="297">
        <v>0</v>
      </c>
      <c r="AA15" s="296">
        <f t="shared" si="10"/>
        <v>0</v>
      </c>
      <c r="AB15" s="297">
        <v>0</v>
      </c>
      <c r="AC15" s="297">
        <v>0</v>
      </c>
      <c r="AD15" s="297">
        <v>0</v>
      </c>
      <c r="AE15" s="297">
        <f aca="true" t="shared" si="14" ref="AE15:AE64">SUM(AF15:AG15)</f>
        <v>3</v>
      </c>
      <c r="AF15" s="297">
        <v>0</v>
      </c>
      <c r="AG15" s="297">
        <v>3</v>
      </c>
      <c r="AH15" s="83" t="s">
        <v>20</v>
      </c>
      <c r="AI15" s="13"/>
    </row>
    <row r="16" spans="1:35" ht="16.5" customHeight="1">
      <c r="A16" s="97"/>
      <c r="B16" s="191" t="s">
        <v>21</v>
      </c>
      <c r="C16" s="295">
        <f t="shared" si="2"/>
        <v>0</v>
      </c>
      <c r="D16" s="296">
        <f t="shared" si="13"/>
        <v>0</v>
      </c>
      <c r="E16" s="296">
        <f t="shared" si="13"/>
        <v>0</v>
      </c>
      <c r="F16" s="296">
        <f t="shared" si="3"/>
        <v>0</v>
      </c>
      <c r="G16" s="297">
        <v>0</v>
      </c>
      <c r="H16" s="297">
        <v>0</v>
      </c>
      <c r="I16" s="296">
        <f t="shared" si="4"/>
        <v>0</v>
      </c>
      <c r="J16" s="297">
        <v>0</v>
      </c>
      <c r="K16" s="297">
        <v>0</v>
      </c>
      <c r="L16" s="296">
        <f t="shared" si="5"/>
        <v>0</v>
      </c>
      <c r="M16" s="297">
        <v>0</v>
      </c>
      <c r="N16" s="297">
        <v>0</v>
      </c>
      <c r="O16" s="296">
        <f t="shared" si="6"/>
        <v>0</v>
      </c>
      <c r="P16" s="297">
        <v>0</v>
      </c>
      <c r="Q16" s="297">
        <v>0</v>
      </c>
      <c r="R16" s="296">
        <f t="shared" si="7"/>
        <v>0</v>
      </c>
      <c r="S16" s="297">
        <v>0</v>
      </c>
      <c r="T16" s="297">
        <v>0</v>
      </c>
      <c r="U16" s="296">
        <f t="shared" si="8"/>
        <v>0</v>
      </c>
      <c r="V16" s="297">
        <v>0</v>
      </c>
      <c r="W16" s="297">
        <v>0</v>
      </c>
      <c r="X16" s="296">
        <f t="shared" si="9"/>
        <v>0</v>
      </c>
      <c r="Y16" s="297">
        <v>0</v>
      </c>
      <c r="Z16" s="297">
        <v>0</v>
      </c>
      <c r="AA16" s="296">
        <f t="shared" si="10"/>
        <v>0</v>
      </c>
      <c r="AB16" s="297">
        <v>0</v>
      </c>
      <c r="AC16" s="297">
        <v>0</v>
      </c>
      <c r="AD16" s="297">
        <v>0</v>
      </c>
      <c r="AE16" s="297">
        <f t="shared" si="14"/>
        <v>0</v>
      </c>
      <c r="AF16" s="297">
        <v>0</v>
      </c>
      <c r="AG16" s="297">
        <v>0</v>
      </c>
      <c r="AH16" s="83" t="s">
        <v>21</v>
      </c>
      <c r="AI16" s="13"/>
    </row>
    <row r="17" spans="1:35" ht="16.5" customHeight="1">
      <c r="A17" s="97"/>
      <c r="B17" s="191" t="s">
        <v>22</v>
      </c>
      <c r="C17" s="295">
        <f t="shared" si="2"/>
        <v>0</v>
      </c>
      <c r="D17" s="296">
        <f t="shared" si="13"/>
        <v>0</v>
      </c>
      <c r="E17" s="296">
        <f t="shared" si="13"/>
        <v>0</v>
      </c>
      <c r="F17" s="296">
        <f t="shared" si="3"/>
        <v>0</v>
      </c>
      <c r="G17" s="297">
        <v>0</v>
      </c>
      <c r="H17" s="297">
        <v>0</v>
      </c>
      <c r="I17" s="296">
        <f t="shared" si="4"/>
        <v>0</v>
      </c>
      <c r="J17" s="297">
        <v>0</v>
      </c>
      <c r="K17" s="297">
        <v>0</v>
      </c>
      <c r="L17" s="296">
        <f t="shared" si="5"/>
        <v>0</v>
      </c>
      <c r="M17" s="297">
        <v>0</v>
      </c>
      <c r="N17" s="297">
        <v>0</v>
      </c>
      <c r="O17" s="296">
        <f t="shared" si="6"/>
        <v>0</v>
      </c>
      <c r="P17" s="297">
        <v>0</v>
      </c>
      <c r="Q17" s="297">
        <v>0</v>
      </c>
      <c r="R17" s="296">
        <f t="shared" si="7"/>
        <v>0</v>
      </c>
      <c r="S17" s="297">
        <v>0</v>
      </c>
      <c r="T17" s="297">
        <v>0</v>
      </c>
      <c r="U17" s="296">
        <f t="shared" si="8"/>
        <v>0</v>
      </c>
      <c r="V17" s="297">
        <v>0</v>
      </c>
      <c r="W17" s="297">
        <v>0</v>
      </c>
      <c r="X17" s="296">
        <f t="shared" si="9"/>
        <v>0</v>
      </c>
      <c r="Y17" s="297">
        <v>0</v>
      </c>
      <c r="Z17" s="297">
        <v>0</v>
      </c>
      <c r="AA17" s="296">
        <f t="shared" si="10"/>
        <v>0</v>
      </c>
      <c r="AB17" s="297">
        <v>0</v>
      </c>
      <c r="AC17" s="297">
        <v>0</v>
      </c>
      <c r="AD17" s="297">
        <v>0</v>
      </c>
      <c r="AE17" s="297">
        <f t="shared" si="14"/>
        <v>0</v>
      </c>
      <c r="AF17" s="297">
        <v>0</v>
      </c>
      <c r="AG17" s="297">
        <v>0</v>
      </c>
      <c r="AH17" s="83" t="s">
        <v>22</v>
      </c>
      <c r="AI17" s="13"/>
    </row>
    <row r="18" spans="1:35" ht="16.5" customHeight="1">
      <c r="A18" s="97"/>
      <c r="B18" s="191" t="s">
        <v>23</v>
      </c>
      <c r="C18" s="295">
        <f t="shared" si="2"/>
        <v>5</v>
      </c>
      <c r="D18" s="296">
        <f t="shared" si="13"/>
        <v>1</v>
      </c>
      <c r="E18" s="296">
        <f t="shared" si="13"/>
        <v>4</v>
      </c>
      <c r="F18" s="296">
        <f t="shared" si="3"/>
        <v>0</v>
      </c>
      <c r="G18" s="297">
        <v>0</v>
      </c>
      <c r="H18" s="297">
        <v>0</v>
      </c>
      <c r="I18" s="296">
        <f t="shared" si="4"/>
        <v>0</v>
      </c>
      <c r="J18" s="297">
        <v>0</v>
      </c>
      <c r="K18" s="297">
        <v>0</v>
      </c>
      <c r="L18" s="296">
        <f t="shared" si="5"/>
        <v>4</v>
      </c>
      <c r="M18" s="297">
        <v>0</v>
      </c>
      <c r="N18" s="297">
        <v>4</v>
      </c>
      <c r="O18" s="296">
        <f t="shared" si="6"/>
        <v>0</v>
      </c>
      <c r="P18" s="297">
        <v>0</v>
      </c>
      <c r="Q18" s="297">
        <v>0</v>
      </c>
      <c r="R18" s="296">
        <f t="shared" si="7"/>
        <v>0</v>
      </c>
      <c r="S18" s="297">
        <v>0</v>
      </c>
      <c r="T18" s="297">
        <v>0</v>
      </c>
      <c r="U18" s="296">
        <f t="shared" si="8"/>
        <v>0</v>
      </c>
      <c r="V18" s="297">
        <v>0</v>
      </c>
      <c r="W18" s="297">
        <v>0</v>
      </c>
      <c r="X18" s="296">
        <f t="shared" si="9"/>
        <v>0</v>
      </c>
      <c r="Y18" s="297">
        <v>0</v>
      </c>
      <c r="Z18" s="297">
        <v>0</v>
      </c>
      <c r="AA18" s="296">
        <f t="shared" si="10"/>
        <v>1</v>
      </c>
      <c r="AB18" s="297">
        <v>1</v>
      </c>
      <c r="AC18" s="297">
        <v>0</v>
      </c>
      <c r="AD18" s="297">
        <v>0</v>
      </c>
      <c r="AE18" s="297">
        <f t="shared" si="14"/>
        <v>3</v>
      </c>
      <c r="AF18" s="297">
        <v>0</v>
      </c>
      <c r="AG18" s="297">
        <v>3</v>
      </c>
      <c r="AH18" s="83" t="s">
        <v>23</v>
      </c>
      <c r="AI18" s="13"/>
    </row>
    <row r="19" spans="1:35" ht="16.5" customHeight="1">
      <c r="A19" s="97"/>
      <c r="B19" s="191" t="s">
        <v>24</v>
      </c>
      <c r="C19" s="295">
        <f t="shared" si="2"/>
        <v>0</v>
      </c>
      <c r="D19" s="296">
        <f t="shared" si="13"/>
        <v>0</v>
      </c>
      <c r="E19" s="296">
        <f t="shared" si="13"/>
        <v>0</v>
      </c>
      <c r="F19" s="296">
        <f t="shared" si="3"/>
        <v>0</v>
      </c>
      <c r="G19" s="297">
        <v>0</v>
      </c>
      <c r="H19" s="297">
        <v>0</v>
      </c>
      <c r="I19" s="296">
        <f t="shared" si="4"/>
        <v>0</v>
      </c>
      <c r="J19" s="297">
        <v>0</v>
      </c>
      <c r="K19" s="297">
        <v>0</v>
      </c>
      <c r="L19" s="296">
        <f t="shared" si="5"/>
        <v>0</v>
      </c>
      <c r="M19" s="297">
        <v>0</v>
      </c>
      <c r="N19" s="297">
        <v>0</v>
      </c>
      <c r="O19" s="296">
        <f t="shared" si="6"/>
        <v>0</v>
      </c>
      <c r="P19" s="297">
        <v>0</v>
      </c>
      <c r="Q19" s="297">
        <v>0</v>
      </c>
      <c r="R19" s="296">
        <f t="shared" si="7"/>
        <v>0</v>
      </c>
      <c r="S19" s="297">
        <v>0</v>
      </c>
      <c r="T19" s="297">
        <v>0</v>
      </c>
      <c r="U19" s="296">
        <f t="shared" si="8"/>
        <v>0</v>
      </c>
      <c r="V19" s="297">
        <v>0</v>
      </c>
      <c r="W19" s="297">
        <v>0</v>
      </c>
      <c r="X19" s="296">
        <f t="shared" si="9"/>
        <v>0</v>
      </c>
      <c r="Y19" s="297">
        <v>0</v>
      </c>
      <c r="Z19" s="297">
        <v>0</v>
      </c>
      <c r="AA19" s="296">
        <f t="shared" si="10"/>
        <v>0</v>
      </c>
      <c r="AB19" s="297">
        <v>0</v>
      </c>
      <c r="AC19" s="297">
        <v>0</v>
      </c>
      <c r="AD19" s="297">
        <v>0</v>
      </c>
      <c r="AE19" s="297">
        <f t="shared" si="14"/>
        <v>0</v>
      </c>
      <c r="AF19" s="297">
        <v>0</v>
      </c>
      <c r="AG19" s="297">
        <v>0</v>
      </c>
      <c r="AH19" s="83" t="s">
        <v>24</v>
      </c>
      <c r="AI19" s="13"/>
    </row>
    <row r="20" spans="1:35" ht="16.5" customHeight="1">
      <c r="A20" s="97"/>
      <c r="B20" s="99" t="s">
        <v>25</v>
      </c>
      <c r="C20" s="295">
        <f t="shared" si="2"/>
        <v>23</v>
      </c>
      <c r="D20" s="296">
        <f t="shared" si="13"/>
        <v>0</v>
      </c>
      <c r="E20" s="296">
        <f t="shared" si="13"/>
        <v>23</v>
      </c>
      <c r="F20" s="296">
        <f t="shared" si="3"/>
        <v>1</v>
      </c>
      <c r="G20" s="297">
        <v>0</v>
      </c>
      <c r="H20" s="297">
        <v>1</v>
      </c>
      <c r="I20" s="296">
        <f t="shared" si="4"/>
        <v>0</v>
      </c>
      <c r="J20" s="297">
        <v>0</v>
      </c>
      <c r="K20" s="297">
        <v>0</v>
      </c>
      <c r="L20" s="296">
        <f t="shared" si="5"/>
        <v>19</v>
      </c>
      <c r="M20" s="297">
        <v>0</v>
      </c>
      <c r="N20" s="297">
        <v>19</v>
      </c>
      <c r="O20" s="296">
        <f t="shared" si="6"/>
        <v>0</v>
      </c>
      <c r="P20" s="297">
        <v>0</v>
      </c>
      <c r="Q20" s="297">
        <v>0</v>
      </c>
      <c r="R20" s="296">
        <f t="shared" si="7"/>
        <v>0</v>
      </c>
      <c r="S20" s="297">
        <v>0</v>
      </c>
      <c r="T20" s="297">
        <v>0</v>
      </c>
      <c r="U20" s="296">
        <f t="shared" si="8"/>
        <v>0</v>
      </c>
      <c r="V20" s="297">
        <v>0</v>
      </c>
      <c r="W20" s="297">
        <v>0</v>
      </c>
      <c r="X20" s="296">
        <f t="shared" si="9"/>
        <v>0</v>
      </c>
      <c r="Y20" s="297">
        <v>0</v>
      </c>
      <c r="Z20" s="297">
        <v>0</v>
      </c>
      <c r="AA20" s="296">
        <f t="shared" si="10"/>
        <v>3</v>
      </c>
      <c r="AB20" s="297">
        <v>0</v>
      </c>
      <c r="AC20" s="297">
        <v>3</v>
      </c>
      <c r="AD20" s="297">
        <v>1</v>
      </c>
      <c r="AE20" s="297">
        <f t="shared" si="14"/>
        <v>7</v>
      </c>
      <c r="AF20" s="297">
        <v>1</v>
      </c>
      <c r="AG20" s="297">
        <v>6</v>
      </c>
      <c r="AH20" s="85" t="s">
        <v>25</v>
      </c>
      <c r="AI20" s="13"/>
    </row>
    <row r="21" spans="1:35" ht="16.5" customHeight="1">
      <c r="A21" s="97"/>
      <c r="B21" s="99" t="s">
        <v>27</v>
      </c>
      <c r="C21" s="295">
        <f t="shared" si="2"/>
        <v>0</v>
      </c>
      <c r="D21" s="296">
        <f t="shared" si="13"/>
        <v>0</v>
      </c>
      <c r="E21" s="296">
        <f t="shared" si="13"/>
        <v>0</v>
      </c>
      <c r="F21" s="296">
        <f t="shared" si="3"/>
        <v>0</v>
      </c>
      <c r="G21" s="297">
        <v>0</v>
      </c>
      <c r="H21" s="297">
        <v>0</v>
      </c>
      <c r="I21" s="296">
        <f t="shared" si="4"/>
        <v>0</v>
      </c>
      <c r="J21" s="297">
        <v>0</v>
      </c>
      <c r="K21" s="297">
        <v>0</v>
      </c>
      <c r="L21" s="296">
        <f t="shared" si="5"/>
        <v>0</v>
      </c>
      <c r="M21" s="297">
        <v>0</v>
      </c>
      <c r="N21" s="297">
        <v>0</v>
      </c>
      <c r="O21" s="296">
        <f t="shared" si="6"/>
        <v>0</v>
      </c>
      <c r="P21" s="297">
        <v>0</v>
      </c>
      <c r="Q21" s="297">
        <v>0</v>
      </c>
      <c r="R21" s="296">
        <f t="shared" si="7"/>
        <v>0</v>
      </c>
      <c r="S21" s="297">
        <v>0</v>
      </c>
      <c r="T21" s="297">
        <v>0</v>
      </c>
      <c r="U21" s="296">
        <f t="shared" si="8"/>
        <v>0</v>
      </c>
      <c r="V21" s="297">
        <v>0</v>
      </c>
      <c r="W21" s="297">
        <v>0</v>
      </c>
      <c r="X21" s="296">
        <f t="shared" si="9"/>
        <v>0</v>
      </c>
      <c r="Y21" s="297">
        <v>0</v>
      </c>
      <c r="Z21" s="297">
        <v>0</v>
      </c>
      <c r="AA21" s="296">
        <f t="shared" si="10"/>
        <v>0</v>
      </c>
      <c r="AB21" s="297">
        <v>0</v>
      </c>
      <c r="AC21" s="297">
        <v>0</v>
      </c>
      <c r="AD21" s="297">
        <v>0</v>
      </c>
      <c r="AE21" s="297">
        <f t="shared" si="14"/>
        <v>0</v>
      </c>
      <c r="AF21" s="297">
        <v>0</v>
      </c>
      <c r="AG21" s="297">
        <v>0</v>
      </c>
      <c r="AH21" s="85" t="s">
        <v>27</v>
      </c>
      <c r="AI21" s="13"/>
    </row>
    <row r="22" spans="1:35" ht="16.5" customHeight="1">
      <c r="A22" s="97"/>
      <c r="B22" s="99" t="s">
        <v>28</v>
      </c>
      <c r="C22" s="295">
        <f t="shared" si="2"/>
        <v>8</v>
      </c>
      <c r="D22" s="296">
        <f t="shared" si="13"/>
        <v>0</v>
      </c>
      <c r="E22" s="296">
        <f t="shared" si="13"/>
        <v>8</v>
      </c>
      <c r="F22" s="296">
        <f t="shared" si="3"/>
        <v>0</v>
      </c>
      <c r="G22" s="297">
        <v>0</v>
      </c>
      <c r="H22" s="297">
        <v>0</v>
      </c>
      <c r="I22" s="296">
        <f t="shared" si="4"/>
        <v>0</v>
      </c>
      <c r="J22" s="297">
        <v>0</v>
      </c>
      <c r="K22" s="297">
        <v>0</v>
      </c>
      <c r="L22" s="296">
        <f t="shared" si="5"/>
        <v>8</v>
      </c>
      <c r="M22" s="297">
        <v>0</v>
      </c>
      <c r="N22" s="297">
        <v>8</v>
      </c>
      <c r="O22" s="296">
        <f t="shared" si="6"/>
        <v>0</v>
      </c>
      <c r="P22" s="297">
        <v>0</v>
      </c>
      <c r="Q22" s="297">
        <v>0</v>
      </c>
      <c r="R22" s="296">
        <f t="shared" si="7"/>
        <v>0</v>
      </c>
      <c r="S22" s="297">
        <v>0</v>
      </c>
      <c r="T22" s="297">
        <v>0</v>
      </c>
      <c r="U22" s="296">
        <f t="shared" si="8"/>
        <v>0</v>
      </c>
      <c r="V22" s="297">
        <v>0</v>
      </c>
      <c r="W22" s="297">
        <v>0</v>
      </c>
      <c r="X22" s="296">
        <f t="shared" si="9"/>
        <v>0</v>
      </c>
      <c r="Y22" s="297">
        <v>0</v>
      </c>
      <c r="Z22" s="297">
        <v>0</v>
      </c>
      <c r="AA22" s="296">
        <f t="shared" si="10"/>
        <v>0</v>
      </c>
      <c r="AB22" s="297">
        <v>0</v>
      </c>
      <c r="AC22" s="297">
        <v>0</v>
      </c>
      <c r="AD22" s="297">
        <v>0</v>
      </c>
      <c r="AE22" s="297">
        <f t="shared" si="14"/>
        <v>2</v>
      </c>
      <c r="AF22" s="297">
        <v>1</v>
      </c>
      <c r="AG22" s="297">
        <v>1</v>
      </c>
      <c r="AH22" s="85" t="s">
        <v>28</v>
      </c>
      <c r="AI22" s="13"/>
    </row>
    <row r="23" spans="1:35" ht="16.5" customHeight="1">
      <c r="A23" s="97"/>
      <c r="B23" s="99" t="s">
        <v>29</v>
      </c>
      <c r="C23" s="295">
        <f t="shared" si="2"/>
        <v>15</v>
      </c>
      <c r="D23" s="296">
        <f t="shared" si="13"/>
        <v>0</v>
      </c>
      <c r="E23" s="296">
        <f t="shared" si="13"/>
        <v>15</v>
      </c>
      <c r="F23" s="296">
        <f t="shared" si="3"/>
        <v>2</v>
      </c>
      <c r="G23" s="297">
        <v>0</v>
      </c>
      <c r="H23" s="297">
        <v>2</v>
      </c>
      <c r="I23" s="296">
        <f t="shared" si="4"/>
        <v>0</v>
      </c>
      <c r="J23" s="297">
        <v>0</v>
      </c>
      <c r="K23" s="297">
        <v>0</v>
      </c>
      <c r="L23" s="296">
        <f t="shared" si="5"/>
        <v>13</v>
      </c>
      <c r="M23" s="297">
        <v>0</v>
      </c>
      <c r="N23" s="297">
        <v>13</v>
      </c>
      <c r="O23" s="296">
        <f t="shared" si="6"/>
        <v>0</v>
      </c>
      <c r="P23" s="297">
        <v>0</v>
      </c>
      <c r="Q23" s="297">
        <v>0</v>
      </c>
      <c r="R23" s="296">
        <f t="shared" si="7"/>
        <v>0</v>
      </c>
      <c r="S23" s="297">
        <v>0</v>
      </c>
      <c r="T23" s="297">
        <v>0</v>
      </c>
      <c r="U23" s="296">
        <f t="shared" si="8"/>
        <v>0</v>
      </c>
      <c r="V23" s="297">
        <v>0</v>
      </c>
      <c r="W23" s="297">
        <v>0</v>
      </c>
      <c r="X23" s="296">
        <f t="shared" si="9"/>
        <v>0</v>
      </c>
      <c r="Y23" s="297">
        <v>0</v>
      </c>
      <c r="Z23" s="297">
        <v>0</v>
      </c>
      <c r="AA23" s="296">
        <f t="shared" si="10"/>
        <v>0</v>
      </c>
      <c r="AB23" s="297">
        <v>0</v>
      </c>
      <c r="AC23" s="297">
        <v>0</v>
      </c>
      <c r="AD23" s="297">
        <v>2</v>
      </c>
      <c r="AE23" s="297">
        <f t="shared" si="14"/>
        <v>0</v>
      </c>
      <c r="AF23" s="297">
        <v>0</v>
      </c>
      <c r="AG23" s="297">
        <v>0</v>
      </c>
      <c r="AH23" s="85" t="s">
        <v>29</v>
      </c>
      <c r="AI23" s="13"/>
    </row>
    <row r="24" spans="1:35" ht="16.5" customHeight="1">
      <c r="A24" s="97"/>
      <c r="B24" s="99" t="s">
        <v>30</v>
      </c>
      <c r="C24" s="295">
        <f t="shared" si="2"/>
        <v>8</v>
      </c>
      <c r="D24" s="296">
        <f t="shared" si="13"/>
        <v>0</v>
      </c>
      <c r="E24" s="296">
        <f t="shared" si="13"/>
        <v>8</v>
      </c>
      <c r="F24" s="296">
        <f t="shared" si="3"/>
        <v>0</v>
      </c>
      <c r="G24" s="297">
        <v>0</v>
      </c>
      <c r="H24" s="297">
        <v>0</v>
      </c>
      <c r="I24" s="296">
        <f t="shared" si="4"/>
        <v>0</v>
      </c>
      <c r="J24" s="297">
        <v>0</v>
      </c>
      <c r="K24" s="297">
        <v>0</v>
      </c>
      <c r="L24" s="296">
        <f t="shared" si="5"/>
        <v>8</v>
      </c>
      <c r="M24" s="297">
        <v>0</v>
      </c>
      <c r="N24" s="297">
        <v>8</v>
      </c>
      <c r="O24" s="296">
        <f t="shared" si="6"/>
        <v>0</v>
      </c>
      <c r="P24" s="297">
        <v>0</v>
      </c>
      <c r="Q24" s="297">
        <v>0</v>
      </c>
      <c r="R24" s="296">
        <f t="shared" si="7"/>
        <v>0</v>
      </c>
      <c r="S24" s="297">
        <v>0</v>
      </c>
      <c r="T24" s="297">
        <v>0</v>
      </c>
      <c r="U24" s="296">
        <f t="shared" si="8"/>
        <v>0</v>
      </c>
      <c r="V24" s="297">
        <v>0</v>
      </c>
      <c r="W24" s="297">
        <v>0</v>
      </c>
      <c r="X24" s="296">
        <f t="shared" si="9"/>
        <v>0</v>
      </c>
      <c r="Y24" s="297">
        <v>0</v>
      </c>
      <c r="Z24" s="297">
        <v>0</v>
      </c>
      <c r="AA24" s="296">
        <f t="shared" si="10"/>
        <v>0</v>
      </c>
      <c r="AB24" s="297">
        <v>0</v>
      </c>
      <c r="AC24" s="297">
        <v>0</v>
      </c>
      <c r="AD24" s="297">
        <v>1</v>
      </c>
      <c r="AE24" s="297">
        <f t="shared" si="14"/>
        <v>12</v>
      </c>
      <c r="AF24" s="297">
        <v>5</v>
      </c>
      <c r="AG24" s="297">
        <v>7</v>
      </c>
      <c r="AH24" s="85" t="s">
        <v>30</v>
      </c>
      <c r="AI24" s="13"/>
    </row>
    <row r="25" spans="1:35" ht="16.5" customHeight="1">
      <c r="A25" s="97"/>
      <c r="B25" s="99" t="s">
        <v>31</v>
      </c>
      <c r="C25" s="295">
        <f t="shared" si="2"/>
        <v>6</v>
      </c>
      <c r="D25" s="296">
        <f t="shared" si="13"/>
        <v>0</v>
      </c>
      <c r="E25" s="296">
        <f t="shared" si="13"/>
        <v>6</v>
      </c>
      <c r="F25" s="296">
        <f t="shared" si="3"/>
        <v>0</v>
      </c>
      <c r="G25" s="297">
        <v>0</v>
      </c>
      <c r="H25" s="297">
        <v>0</v>
      </c>
      <c r="I25" s="296">
        <f t="shared" si="4"/>
        <v>0</v>
      </c>
      <c r="J25" s="297">
        <v>0</v>
      </c>
      <c r="K25" s="297">
        <v>0</v>
      </c>
      <c r="L25" s="296">
        <f t="shared" si="5"/>
        <v>5</v>
      </c>
      <c r="M25" s="297">
        <v>0</v>
      </c>
      <c r="N25" s="297">
        <v>5</v>
      </c>
      <c r="O25" s="296">
        <f t="shared" si="6"/>
        <v>0</v>
      </c>
      <c r="P25" s="297">
        <v>0</v>
      </c>
      <c r="Q25" s="297">
        <v>0</v>
      </c>
      <c r="R25" s="296">
        <f t="shared" si="7"/>
        <v>0</v>
      </c>
      <c r="S25" s="297">
        <v>0</v>
      </c>
      <c r="T25" s="297">
        <v>0</v>
      </c>
      <c r="U25" s="296">
        <f t="shared" si="8"/>
        <v>0</v>
      </c>
      <c r="V25" s="297">
        <v>0</v>
      </c>
      <c r="W25" s="297">
        <v>0</v>
      </c>
      <c r="X25" s="296">
        <f t="shared" si="9"/>
        <v>0</v>
      </c>
      <c r="Y25" s="297">
        <v>0</v>
      </c>
      <c r="Z25" s="297">
        <v>0</v>
      </c>
      <c r="AA25" s="296">
        <f t="shared" si="10"/>
        <v>1</v>
      </c>
      <c r="AB25" s="297">
        <v>0</v>
      </c>
      <c r="AC25" s="297">
        <v>1</v>
      </c>
      <c r="AD25" s="297">
        <v>0</v>
      </c>
      <c r="AE25" s="297">
        <f t="shared" si="14"/>
        <v>4</v>
      </c>
      <c r="AF25" s="297">
        <v>2</v>
      </c>
      <c r="AG25" s="297">
        <v>2</v>
      </c>
      <c r="AH25" s="85" t="s">
        <v>31</v>
      </c>
      <c r="AI25" s="13"/>
    </row>
    <row r="26" spans="1:35" ht="16.5" customHeight="1">
      <c r="A26" s="97"/>
      <c r="B26" s="99" t="s">
        <v>32</v>
      </c>
      <c r="C26" s="295">
        <f t="shared" si="2"/>
        <v>0</v>
      </c>
      <c r="D26" s="296">
        <f t="shared" si="13"/>
        <v>0</v>
      </c>
      <c r="E26" s="296">
        <f t="shared" si="13"/>
        <v>0</v>
      </c>
      <c r="F26" s="296">
        <f t="shared" si="3"/>
        <v>0</v>
      </c>
      <c r="G26" s="297">
        <v>0</v>
      </c>
      <c r="H26" s="297">
        <v>0</v>
      </c>
      <c r="I26" s="296">
        <f t="shared" si="4"/>
        <v>0</v>
      </c>
      <c r="J26" s="297">
        <v>0</v>
      </c>
      <c r="K26" s="297">
        <v>0</v>
      </c>
      <c r="L26" s="296">
        <f t="shared" si="5"/>
        <v>0</v>
      </c>
      <c r="M26" s="297">
        <v>0</v>
      </c>
      <c r="N26" s="297">
        <v>0</v>
      </c>
      <c r="O26" s="296">
        <f t="shared" si="6"/>
        <v>0</v>
      </c>
      <c r="P26" s="297">
        <v>0</v>
      </c>
      <c r="Q26" s="297">
        <v>0</v>
      </c>
      <c r="R26" s="296">
        <f t="shared" si="7"/>
        <v>0</v>
      </c>
      <c r="S26" s="297">
        <v>0</v>
      </c>
      <c r="T26" s="297">
        <v>0</v>
      </c>
      <c r="U26" s="296">
        <f t="shared" si="8"/>
        <v>0</v>
      </c>
      <c r="V26" s="297">
        <v>0</v>
      </c>
      <c r="W26" s="297">
        <v>0</v>
      </c>
      <c r="X26" s="296">
        <f t="shared" si="9"/>
        <v>0</v>
      </c>
      <c r="Y26" s="297">
        <v>0</v>
      </c>
      <c r="Z26" s="297">
        <v>0</v>
      </c>
      <c r="AA26" s="296">
        <f t="shared" si="10"/>
        <v>0</v>
      </c>
      <c r="AB26" s="297">
        <v>0</v>
      </c>
      <c r="AC26" s="297">
        <v>0</v>
      </c>
      <c r="AD26" s="297">
        <v>0</v>
      </c>
      <c r="AE26" s="297">
        <f t="shared" si="14"/>
        <v>0</v>
      </c>
      <c r="AF26" s="297">
        <v>0</v>
      </c>
      <c r="AG26" s="297">
        <v>0</v>
      </c>
      <c r="AH26" s="85" t="s">
        <v>32</v>
      </c>
      <c r="AI26" s="13"/>
    </row>
    <row r="27" spans="1:35" ht="16.5" customHeight="1">
      <c r="A27" s="97"/>
      <c r="B27" s="99" t="s">
        <v>33</v>
      </c>
      <c r="C27" s="295">
        <f t="shared" si="2"/>
        <v>0</v>
      </c>
      <c r="D27" s="296">
        <f t="shared" si="13"/>
        <v>0</v>
      </c>
      <c r="E27" s="296">
        <f t="shared" si="13"/>
        <v>0</v>
      </c>
      <c r="F27" s="296">
        <f t="shared" si="3"/>
        <v>0</v>
      </c>
      <c r="G27" s="297">
        <v>0</v>
      </c>
      <c r="H27" s="297">
        <v>0</v>
      </c>
      <c r="I27" s="296">
        <f t="shared" si="4"/>
        <v>0</v>
      </c>
      <c r="J27" s="297">
        <v>0</v>
      </c>
      <c r="K27" s="297">
        <v>0</v>
      </c>
      <c r="L27" s="296">
        <f t="shared" si="5"/>
        <v>0</v>
      </c>
      <c r="M27" s="297">
        <v>0</v>
      </c>
      <c r="N27" s="297">
        <v>0</v>
      </c>
      <c r="O27" s="296">
        <f t="shared" si="6"/>
        <v>0</v>
      </c>
      <c r="P27" s="297">
        <v>0</v>
      </c>
      <c r="Q27" s="297">
        <v>0</v>
      </c>
      <c r="R27" s="296">
        <f t="shared" si="7"/>
        <v>0</v>
      </c>
      <c r="S27" s="297">
        <v>0</v>
      </c>
      <c r="T27" s="297">
        <v>0</v>
      </c>
      <c r="U27" s="296">
        <f t="shared" si="8"/>
        <v>0</v>
      </c>
      <c r="V27" s="297">
        <v>0</v>
      </c>
      <c r="W27" s="297">
        <v>0</v>
      </c>
      <c r="X27" s="296">
        <f t="shared" si="9"/>
        <v>0</v>
      </c>
      <c r="Y27" s="297">
        <v>0</v>
      </c>
      <c r="Z27" s="297">
        <v>0</v>
      </c>
      <c r="AA27" s="296">
        <f t="shared" si="10"/>
        <v>0</v>
      </c>
      <c r="AB27" s="297">
        <v>0</v>
      </c>
      <c r="AC27" s="297">
        <v>0</v>
      </c>
      <c r="AD27" s="297">
        <v>0</v>
      </c>
      <c r="AE27" s="297">
        <f t="shared" si="14"/>
        <v>0</v>
      </c>
      <c r="AF27" s="297">
        <v>0</v>
      </c>
      <c r="AG27" s="297">
        <v>0</v>
      </c>
      <c r="AH27" s="85" t="s">
        <v>33</v>
      </c>
      <c r="AI27" s="13"/>
    </row>
    <row r="28" spans="1:35" ht="16.5" customHeight="1">
      <c r="A28" s="97"/>
      <c r="B28" s="84" t="s">
        <v>34</v>
      </c>
      <c r="C28" s="295">
        <f t="shared" si="2"/>
        <v>65</v>
      </c>
      <c r="D28" s="296">
        <f t="shared" si="13"/>
        <v>9</v>
      </c>
      <c r="E28" s="296">
        <f t="shared" si="13"/>
        <v>56</v>
      </c>
      <c r="F28" s="296">
        <f t="shared" si="3"/>
        <v>3</v>
      </c>
      <c r="G28" s="297">
        <v>0</v>
      </c>
      <c r="H28" s="297">
        <v>3</v>
      </c>
      <c r="I28" s="296">
        <f t="shared" si="4"/>
        <v>10</v>
      </c>
      <c r="J28" s="297">
        <v>0</v>
      </c>
      <c r="K28" s="297">
        <v>10</v>
      </c>
      <c r="L28" s="296">
        <f t="shared" si="5"/>
        <v>39</v>
      </c>
      <c r="M28" s="297">
        <v>5</v>
      </c>
      <c r="N28" s="297">
        <v>34</v>
      </c>
      <c r="O28" s="296">
        <f t="shared" si="6"/>
        <v>0</v>
      </c>
      <c r="P28" s="297">
        <v>0</v>
      </c>
      <c r="Q28" s="297">
        <v>0</v>
      </c>
      <c r="R28" s="296">
        <f t="shared" si="7"/>
        <v>0</v>
      </c>
      <c r="S28" s="297">
        <v>0</v>
      </c>
      <c r="T28" s="297">
        <v>0</v>
      </c>
      <c r="U28" s="296">
        <f t="shared" si="8"/>
        <v>0</v>
      </c>
      <c r="V28" s="297">
        <v>0</v>
      </c>
      <c r="W28" s="297">
        <v>0</v>
      </c>
      <c r="X28" s="296">
        <f t="shared" si="9"/>
        <v>0</v>
      </c>
      <c r="Y28" s="297">
        <v>0</v>
      </c>
      <c r="Z28" s="297">
        <v>0</v>
      </c>
      <c r="AA28" s="296">
        <f t="shared" si="10"/>
        <v>13</v>
      </c>
      <c r="AB28" s="297">
        <v>4</v>
      </c>
      <c r="AC28" s="297">
        <v>9</v>
      </c>
      <c r="AD28" s="297">
        <v>1</v>
      </c>
      <c r="AE28" s="297">
        <f t="shared" si="14"/>
        <v>40</v>
      </c>
      <c r="AF28" s="297">
        <v>9</v>
      </c>
      <c r="AG28" s="297">
        <v>31</v>
      </c>
      <c r="AH28" s="85" t="s">
        <v>35</v>
      </c>
      <c r="AI28" s="13"/>
    </row>
    <row r="29" spans="1:35" ht="16.5" customHeight="1">
      <c r="A29" s="97"/>
      <c r="B29" s="84" t="s">
        <v>36</v>
      </c>
      <c r="C29" s="295">
        <f t="shared" si="2"/>
        <v>88</v>
      </c>
      <c r="D29" s="296">
        <f t="shared" si="13"/>
        <v>7</v>
      </c>
      <c r="E29" s="296">
        <f t="shared" si="13"/>
        <v>81</v>
      </c>
      <c r="F29" s="296">
        <f t="shared" si="3"/>
        <v>7</v>
      </c>
      <c r="G29" s="297">
        <v>4</v>
      </c>
      <c r="H29" s="297">
        <v>3</v>
      </c>
      <c r="I29" s="296">
        <f t="shared" si="4"/>
        <v>1</v>
      </c>
      <c r="J29" s="297">
        <v>0</v>
      </c>
      <c r="K29" s="297">
        <v>1</v>
      </c>
      <c r="L29" s="296">
        <f t="shared" si="5"/>
        <v>61</v>
      </c>
      <c r="M29" s="297">
        <v>3</v>
      </c>
      <c r="N29" s="297">
        <v>58</v>
      </c>
      <c r="O29" s="296">
        <f t="shared" si="6"/>
        <v>0</v>
      </c>
      <c r="P29" s="297">
        <v>0</v>
      </c>
      <c r="Q29" s="297">
        <v>0</v>
      </c>
      <c r="R29" s="296">
        <f t="shared" si="7"/>
        <v>0</v>
      </c>
      <c r="S29" s="297">
        <v>0</v>
      </c>
      <c r="T29" s="297">
        <v>0</v>
      </c>
      <c r="U29" s="296">
        <f t="shared" si="8"/>
        <v>0</v>
      </c>
      <c r="V29" s="297">
        <v>0</v>
      </c>
      <c r="W29" s="297">
        <v>0</v>
      </c>
      <c r="X29" s="296">
        <f t="shared" si="9"/>
        <v>0</v>
      </c>
      <c r="Y29" s="297">
        <v>0</v>
      </c>
      <c r="Z29" s="297">
        <v>0</v>
      </c>
      <c r="AA29" s="296">
        <f t="shared" si="10"/>
        <v>19</v>
      </c>
      <c r="AB29" s="297">
        <v>0</v>
      </c>
      <c r="AC29" s="297">
        <v>19</v>
      </c>
      <c r="AD29" s="297">
        <v>14</v>
      </c>
      <c r="AE29" s="297">
        <f t="shared" si="14"/>
        <v>43</v>
      </c>
      <c r="AF29" s="297">
        <v>24</v>
      </c>
      <c r="AG29" s="297">
        <v>19</v>
      </c>
      <c r="AH29" s="85" t="s">
        <v>37</v>
      </c>
      <c r="AI29" s="13"/>
    </row>
    <row r="30" spans="1:35" ht="16.5" customHeight="1">
      <c r="A30" s="97"/>
      <c r="B30" s="84" t="s">
        <v>38</v>
      </c>
      <c r="C30" s="295">
        <f t="shared" si="2"/>
        <v>8</v>
      </c>
      <c r="D30" s="296">
        <f t="shared" si="13"/>
        <v>0</v>
      </c>
      <c r="E30" s="296">
        <f t="shared" si="13"/>
        <v>8</v>
      </c>
      <c r="F30" s="296">
        <f t="shared" si="3"/>
        <v>1</v>
      </c>
      <c r="G30" s="297">
        <v>0</v>
      </c>
      <c r="H30" s="297">
        <v>1</v>
      </c>
      <c r="I30" s="296">
        <f t="shared" si="4"/>
        <v>0</v>
      </c>
      <c r="J30" s="297">
        <v>0</v>
      </c>
      <c r="K30" s="297">
        <v>0</v>
      </c>
      <c r="L30" s="296">
        <f t="shared" si="5"/>
        <v>6</v>
      </c>
      <c r="M30" s="297">
        <v>0</v>
      </c>
      <c r="N30" s="297">
        <v>6</v>
      </c>
      <c r="O30" s="296">
        <f t="shared" si="6"/>
        <v>0</v>
      </c>
      <c r="P30" s="297">
        <v>0</v>
      </c>
      <c r="Q30" s="297">
        <v>0</v>
      </c>
      <c r="R30" s="296">
        <f t="shared" si="7"/>
        <v>0</v>
      </c>
      <c r="S30" s="297">
        <v>0</v>
      </c>
      <c r="T30" s="297">
        <v>0</v>
      </c>
      <c r="U30" s="296">
        <f t="shared" si="8"/>
        <v>0</v>
      </c>
      <c r="V30" s="297">
        <v>0</v>
      </c>
      <c r="W30" s="297">
        <v>0</v>
      </c>
      <c r="X30" s="296">
        <f t="shared" si="9"/>
        <v>0</v>
      </c>
      <c r="Y30" s="297">
        <v>0</v>
      </c>
      <c r="Z30" s="297">
        <v>0</v>
      </c>
      <c r="AA30" s="296">
        <f t="shared" si="10"/>
        <v>1</v>
      </c>
      <c r="AB30" s="297">
        <v>0</v>
      </c>
      <c r="AC30" s="297">
        <v>1</v>
      </c>
      <c r="AD30" s="297">
        <v>0</v>
      </c>
      <c r="AE30" s="297">
        <f t="shared" si="14"/>
        <v>2</v>
      </c>
      <c r="AF30" s="297">
        <v>1</v>
      </c>
      <c r="AG30" s="297">
        <v>1</v>
      </c>
      <c r="AH30" s="85" t="s">
        <v>39</v>
      </c>
      <c r="AI30" s="13"/>
    </row>
    <row r="31" spans="1:35" ht="16.5" customHeight="1">
      <c r="A31" s="97"/>
      <c r="B31" s="84" t="s">
        <v>136</v>
      </c>
      <c r="C31" s="295">
        <f>SUM(D31:E31)</f>
        <v>74</v>
      </c>
      <c r="D31" s="296">
        <f>G31+J31+M31+P31+S31+V31+Y31+AB31</f>
        <v>4</v>
      </c>
      <c r="E31" s="296">
        <f>H31+K31+N31+Q31+T31+W31+Z31+AC31</f>
        <v>70</v>
      </c>
      <c r="F31" s="296">
        <f>SUM(G31:H31)</f>
        <v>11</v>
      </c>
      <c r="G31" s="297">
        <v>3</v>
      </c>
      <c r="H31" s="297">
        <v>8</v>
      </c>
      <c r="I31" s="296">
        <f t="shared" si="4"/>
        <v>7</v>
      </c>
      <c r="J31" s="297">
        <v>0</v>
      </c>
      <c r="K31" s="297">
        <v>7</v>
      </c>
      <c r="L31" s="296">
        <f t="shared" si="5"/>
        <v>42</v>
      </c>
      <c r="M31" s="297">
        <v>0</v>
      </c>
      <c r="N31" s="297">
        <v>42</v>
      </c>
      <c r="O31" s="296">
        <f t="shared" si="6"/>
        <v>0</v>
      </c>
      <c r="P31" s="297">
        <v>0</v>
      </c>
      <c r="Q31" s="297">
        <v>0</v>
      </c>
      <c r="R31" s="296">
        <f t="shared" si="7"/>
        <v>0</v>
      </c>
      <c r="S31" s="297">
        <v>0</v>
      </c>
      <c r="T31" s="297">
        <v>0</v>
      </c>
      <c r="U31" s="296">
        <f t="shared" si="8"/>
        <v>0</v>
      </c>
      <c r="V31" s="297">
        <v>0</v>
      </c>
      <c r="W31" s="297">
        <v>0</v>
      </c>
      <c r="X31" s="296">
        <f t="shared" si="9"/>
        <v>0</v>
      </c>
      <c r="Y31" s="297">
        <v>0</v>
      </c>
      <c r="Z31" s="297">
        <v>0</v>
      </c>
      <c r="AA31" s="296">
        <f t="shared" si="10"/>
        <v>14</v>
      </c>
      <c r="AB31" s="297">
        <v>1</v>
      </c>
      <c r="AC31" s="297">
        <v>13</v>
      </c>
      <c r="AD31" s="297">
        <v>1</v>
      </c>
      <c r="AE31" s="297">
        <f t="shared" si="14"/>
        <v>18</v>
      </c>
      <c r="AF31" s="297">
        <v>5</v>
      </c>
      <c r="AG31" s="297">
        <v>13</v>
      </c>
      <c r="AH31" s="85" t="s">
        <v>136</v>
      </c>
      <c r="AI31" s="13"/>
    </row>
    <row r="32" spans="1:35" s="186" customFormat="1" ht="16.5" customHeight="1">
      <c r="A32" s="86" t="s">
        <v>143</v>
      </c>
      <c r="B32" s="196"/>
      <c r="C32" s="291">
        <f t="shared" si="2"/>
        <v>17</v>
      </c>
      <c r="D32" s="292">
        <f>SUM(D33:D34)</f>
        <v>0</v>
      </c>
      <c r="E32" s="292">
        <f>SUM(E33:E34)</f>
        <v>17</v>
      </c>
      <c r="F32" s="292">
        <f t="shared" si="3"/>
        <v>0</v>
      </c>
      <c r="G32" s="292">
        <f>G33+G34</f>
        <v>0</v>
      </c>
      <c r="H32" s="292">
        <f>H33+H34</f>
        <v>0</v>
      </c>
      <c r="I32" s="292">
        <f t="shared" si="4"/>
        <v>0</v>
      </c>
      <c r="J32" s="292">
        <f>J33+J34</f>
        <v>0</v>
      </c>
      <c r="K32" s="292">
        <f>K33+K34</f>
        <v>0</v>
      </c>
      <c r="L32" s="292">
        <f t="shared" si="5"/>
        <v>11</v>
      </c>
      <c r="M32" s="292">
        <f>M33+M34</f>
        <v>0</v>
      </c>
      <c r="N32" s="292">
        <f>N33+N34</f>
        <v>11</v>
      </c>
      <c r="O32" s="292">
        <f t="shared" si="6"/>
        <v>0</v>
      </c>
      <c r="P32" s="292">
        <f>P33+P34</f>
        <v>0</v>
      </c>
      <c r="Q32" s="292">
        <f>Q33+Q34</f>
        <v>0</v>
      </c>
      <c r="R32" s="292">
        <f t="shared" si="7"/>
        <v>0</v>
      </c>
      <c r="S32" s="292">
        <f>S33+S34</f>
        <v>0</v>
      </c>
      <c r="T32" s="292">
        <f>T33+T34</f>
        <v>0</v>
      </c>
      <c r="U32" s="292">
        <f t="shared" si="8"/>
        <v>0</v>
      </c>
      <c r="V32" s="292">
        <f>V33+V34</f>
        <v>0</v>
      </c>
      <c r="W32" s="292">
        <f>W33+W34</f>
        <v>0</v>
      </c>
      <c r="X32" s="292">
        <f t="shared" si="9"/>
        <v>0</v>
      </c>
      <c r="Y32" s="292">
        <f>SUM(Y33:Y34)</f>
        <v>0</v>
      </c>
      <c r="Z32" s="292">
        <f>SUM(Z33:Z34)</f>
        <v>0</v>
      </c>
      <c r="AA32" s="292">
        <f t="shared" si="10"/>
        <v>6</v>
      </c>
      <c r="AB32" s="292">
        <f>SUM(AB33:AB34)</f>
        <v>0</v>
      </c>
      <c r="AC32" s="292">
        <f>SUM(AC33:AC34)</f>
        <v>6</v>
      </c>
      <c r="AD32" s="292">
        <f>SUM(AD33:AD34)</f>
        <v>0</v>
      </c>
      <c r="AE32" s="299">
        <f t="shared" si="14"/>
        <v>5</v>
      </c>
      <c r="AF32" s="292">
        <f>SUM(AF33:AF34)</f>
        <v>4</v>
      </c>
      <c r="AG32" s="292">
        <f>SUM(AG33:AG34)</f>
        <v>1</v>
      </c>
      <c r="AH32" s="89" t="s">
        <v>143</v>
      </c>
      <c r="AI32" s="197"/>
    </row>
    <row r="33" spans="1:35" ht="16.5" customHeight="1">
      <c r="A33" s="97"/>
      <c r="B33" s="99" t="s">
        <v>40</v>
      </c>
      <c r="C33" s="295">
        <f t="shared" si="2"/>
        <v>17</v>
      </c>
      <c r="D33" s="296">
        <f>G33+J33+M33+P33+S33+V33+Y33+AB33</f>
        <v>0</v>
      </c>
      <c r="E33" s="296">
        <f>H33+K33+N33+Q33+T33+W33+Z33+AC33</f>
        <v>17</v>
      </c>
      <c r="F33" s="296">
        <f t="shared" si="3"/>
        <v>0</v>
      </c>
      <c r="G33" s="297">
        <v>0</v>
      </c>
      <c r="H33" s="297">
        <v>0</v>
      </c>
      <c r="I33" s="296">
        <f t="shared" si="4"/>
        <v>0</v>
      </c>
      <c r="J33" s="297">
        <v>0</v>
      </c>
      <c r="K33" s="297">
        <v>0</v>
      </c>
      <c r="L33" s="296">
        <f t="shared" si="5"/>
        <v>11</v>
      </c>
      <c r="M33" s="297">
        <v>0</v>
      </c>
      <c r="N33" s="297">
        <v>11</v>
      </c>
      <c r="O33" s="296">
        <f t="shared" si="6"/>
        <v>0</v>
      </c>
      <c r="P33" s="297">
        <v>0</v>
      </c>
      <c r="Q33" s="297">
        <v>0</v>
      </c>
      <c r="R33" s="296">
        <f t="shared" si="7"/>
        <v>0</v>
      </c>
      <c r="S33" s="297">
        <v>0</v>
      </c>
      <c r="T33" s="297">
        <v>0</v>
      </c>
      <c r="U33" s="296">
        <f t="shared" si="8"/>
        <v>0</v>
      </c>
      <c r="V33" s="297">
        <v>0</v>
      </c>
      <c r="W33" s="297">
        <v>0</v>
      </c>
      <c r="X33" s="296">
        <f t="shared" si="9"/>
        <v>0</v>
      </c>
      <c r="Y33" s="297">
        <v>0</v>
      </c>
      <c r="Z33" s="297">
        <v>0</v>
      </c>
      <c r="AA33" s="296">
        <f t="shared" si="10"/>
        <v>6</v>
      </c>
      <c r="AB33" s="297">
        <v>0</v>
      </c>
      <c r="AC33" s="297">
        <v>6</v>
      </c>
      <c r="AD33" s="297">
        <v>0</v>
      </c>
      <c r="AE33" s="297">
        <f t="shared" si="14"/>
        <v>5</v>
      </c>
      <c r="AF33" s="297">
        <v>4</v>
      </c>
      <c r="AG33" s="297">
        <v>1</v>
      </c>
      <c r="AH33" s="85" t="s">
        <v>40</v>
      </c>
      <c r="AI33" s="13"/>
    </row>
    <row r="34" spans="1:35" ht="16.5" customHeight="1">
      <c r="A34" s="97"/>
      <c r="B34" s="99" t="s">
        <v>41</v>
      </c>
      <c r="C34" s="295">
        <f t="shared" si="2"/>
        <v>0</v>
      </c>
      <c r="D34" s="296">
        <f>G34+J34+M34+P34+S34+V34+Y34+AB34</f>
        <v>0</v>
      </c>
      <c r="E34" s="296">
        <f>H34+K34+N34+Q34+T34+W34+Z34+AC34</f>
        <v>0</v>
      </c>
      <c r="F34" s="296">
        <f t="shared" si="3"/>
        <v>0</v>
      </c>
      <c r="G34" s="297">
        <v>0</v>
      </c>
      <c r="H34" s="297">
        <v>0</v>
      </c>
      <c r="I34" s="296">
        <f t="shared" si="4"/>
        <v>0</v>
      </c>
      <c r="J34" s="297">
        <v>0</v>
      </c>
      <c r="K34" s="297">
        <v>0</v>
      </c>
      <c r="L34" s="296">
        <f t="shared" si="5"/>
        <v>0</v>
      </c>
      <c r="M34" s="297">
        <v>0</v>
      </c>
      <c r="N34" s="297">
        <v>0</v>
      </c>
      <c r="O34" s="296">
        <f t="shared" si="6"/>
        <v>0</v>
      </c>
      <c r="P34" s="297">
        <v>0</v>
      </c>
      <c r="Q34" s="297">
        <v>0</v>
      </c>
      <c r="R34" s="296">
        <f t="shared" si="7"/>
        <v>0</v>
      </c>
      <c r="S34" s="297">
        <v>0</v>
      </c>
      <c r="T34" s="297">
        <v>0</v>
      </c>
      <c r="U34" s="296">
        <f t="shared" si="8"/>
        <v>0</v>
      </c>
      <c r="V34" s="297">
        <v>0</v>
      </c>
      <c r="W34" s="297">
        <v>0</v>
      </c>
      <c r="X34" s="296">
        <f t="shared" si="9"/>
        <v>0</v>
      </c>
      <c r="Y34" s="297">
        <v>0</v>
      </c>
      <c r="Z34" s="297">
        <v>0</v>
      </c>
      <c r="AA34" s="296">
        <f t="shared" si="10"/>
        <v>0</v>
      </c>
      <c r="AB34" s="297">
        <v>0</v>
      </c>
      <c r="AC34" s="297">
        <v>0</v>
      </c>
      <c r="AD34" s="297">
        <v>0</v>
      </c>
      <c r="AE34" s="297">
        <f t="shared" si="14"/>
        <v>0</v>
      </c>
      <c r="AF34" s="297">
        <v>0</v>
      </c>
      <c r="AG34" s="297">
        <v>0</v>
      </c>
      <c r="AH34" s="85" t="s">
        <v>41</v>
      </c>
      <c r="AI34" s="13"/>
    </row>
    <row r="35" spans="1:35" s="186" customFormat="1" ht="16.5" customHeight="1">
      <c r="A35" s="91" t="s">
        <v>144</v>
      </c>
      <c r="B35" s="199"/>
      <c r="C35" s="291">
        <f t="shared" si="2"/>
        <v>23</v>
      </c>
      <c r="D35" s="292">
        <f>SUM(D36:D39)</f>
        <v>0</v>
      </c>
      <c r="E35" s="292">
        <f>SUM(E36:E39)</f>
        <v>23</v>
      </c>
      <c r="F35" s="292">
        <f t="shared" si="3"/>
        <v>0</v>
      </c>
      <c r="G35" s="292">
        <f>SUM(G36:G39)</f>
        <v>0</v>
      </c>
      <c r="H35" s="292">
        <f>SUM(H36:H39)</f>
        <v>0</v>
      </c>
      <c r="I35" s="292">
        <f t="shared" si="4"/>
        <v>0</v>
      </c>
      <c r="J35" s="292">
        <f>SUM(J36:J39)</f>
        <v>0</v>
      </c>
      <c r="K35" s="292">
        <f>SUM(K36:K39)</f>
        <v>0</v>
      </c>
      <c r="L35" s="292">
        <f t="shared" si="5"/>
        <v>20</v>
      </c>
      <c r="M35" s="292">
        <f>SUM(M36:M39)</f>
        <v>0</v>
      </c>
      <c r="N35" s="292">
        <f>SUM(N36:N39)</f>
        <v>20</v>
      </c>
      <c r="O35" s="292">
        <f t="shared" si="6"/>
        <v>0</v>
      </c>
      <c r="P35" s="292">
        <f>SUM(P36:P39)</f>
        <v>0</v>
      </c>
      <c r="Q35" s="292">
        <f>SUM(Q36:Q39)</f>
        <v>0</v>
      </c>
      <c r="R35" s="292">
        <f t="shared" si="7"/>
        <v>0</v>
      </c>
      <c r="S35" s="292">
        <f>SUM(S36:S39)</f>
        <v>0</v>
      </c>
      <c r="T35" s="292">
        <f>SUM(T36:T39)</f>
        <v>0</v>
      </c>
      <c r="U35" s="292">
        <f t="shared" si="8"/>
        <v>0</v>
      </c>
      <c r="V35" s="292">
        <f>SUM(V36:V39)</f>
        <v>0</v>
      </c>
      <c r="W35" s="292">
        <f>SUM(W36:W39)</f>
        <v>0</v>
      </c>
      <c r="X35" s="292">
        <f t="shared" si="9"/>
        <v>0</v>
      </c>
      <c r="Y35" s="292">
        <f>SUM(Y36:Y39)</f>
        <v>0</v>
      </c>
      <c r="Z35" s="292">
        <f>SUM(Z36:Z39)</f>
        <v>0</v>
      </c>
      <c r="AA35" s="292">
        <f t="shared" si="10"/>
        <v>3</v>
      </c>
      <c r="AB35" s="292">
        <f>SUM(AB36:AB39)</f>
        <v>0</v>
      </c>
      <c r="AC35" s="292">
        <f>SUM(AC36:AC39)</f>
        <v>3</v>
      </c>
      <c r="AD35" s="292">
        <f>SUM(AD36:AD39)</f>
        <v>0</v>
      </c>
      <c r="AE35" s="299">
        <f t="shared" si="14"/>
        <v>10</v>
      </c>
      <c r="AF35" s="292">
        <f>SUM(AF36:AF39)</f>
        <v>7</v>
      </c>
      <c r="AG35" s="292">
        <f>SUM(AG36:AG39)</f>
        <v>3</v>
      </c>
      <c r="AH35" s="89" t="s">
        <v>144</v>
      </c>
      <c r="AI35" s="197"/>
    </row>
    <row r="36" spans="1:35" ht="16.5" customHeight="1">
      <c r="A36" s="97"/>
      <c r="B36" s="99" t="s">
        <v>84</v>
      </c>
      <c r="C36" s="295">
        <f t="shared" si="2"/>
        <v>0</v>
      </c>
      <c r="D36" s="296">
        <f aca="true" t="shared" si="15" ref="D36:E39">G36+J36+M36+P36+S36+V36+Y36+AB36</f>
        <v>0</v>
      </c>
      <c r="E36" s="296">
        <f t="shared" si="15"/>
        <v>0</v>
      </c>
      <c r="F36" s="296">
        <f t="shared" si="3"/>
        <v>0</v>
      </c>
      <c r="G36" s="297">
        <v>0</v>
      </c>
      <c r="H36" s="297">
        <v>0</v>
      </c>
      <c r="I36" s="296">
        <f t="shared" si="4"/>
        <v>0</v>
      </c>
      <c r="J36" s="297">
        <v>0</v>
      </c>
      <c r="K36" s="297">
        <v>0</v>
      </c>
      <c r="L36" s="296">
        <f t="shared" si="5"/>
        <v>0</v>
      </c>
      <c r="M36" s="297">
        <v>0</v>
      </c>
      <c r="N36" s="297">
        <v>0</v>
      </c>
      <c r="O36" s="296">
        <f t="shared" si="6"/>
        <v>0</v>
      </c>
      <c r="P36" s="297">
        <v>0</v>
      </c>
      <c r="Q36" s="297">
        <v>0</v>
      </c>
      <c r="R36" s="296">
        <f t="shared" si="7"/>
        <v>0</v>
      </c>
      <c r="S36" s="297">
        <v>0</v>
      </c>
      <c r="T36" s="297">
        <v>0</v>
      </c>
      <c r="U36" s="296">
        <f t="shared" si="8"/>
        <v>0</v>
      </c>
      <c r="V36" s="297">
        <v>0</v>
      </c>
      <c r="W36" s="297">
        <v>0</v>
      </c>
      <c r="X36" s="296">
        <f t="shared" si="9"/>
        <v>0</v>
      </c>
      <c r="Y36" s="297">
        <v>0</v>
      </c>
      <c r="Z36" s="297">
        <v>0</v>
      </c>
      <c r="AA36" s="296">
        <f t="shared" si="10"/>
        <v>0</v>
      </c>
      <c r="AB36" s="297">
        <v>0</v>
      </c>
      <c r="AC36" s="297">
        <v>0</v>
      </c>
      <c r="AD36" s="297">
        <v>0</v>
      </c>
      <c r="AE36" s="297">
        <f t="shared" si="14"/>
        <v>0</v>
      </c>
      <c r="AF36" s="297">
        <v>0</v>
      </c>
      <c r="AG36" s="297">
        <v>0</v>
      </c>
      <c r="AH36" s="85" t="s">
        <v>43</v>
      </c>
      <c r="AI36" s="13"/>
    </row>
    <row r="37" spans="1:35" ht="16.5" customHeight="1">
      <c r="A37" s="97"/>
      <c r="B37" s="99" t="s">
        <v>44</v>
      </c>
      <c r="C37" s="295">
        <f t="shared" si="2"/>
        <v>9</v>
      </c>
      <c r="D37" s="296">
        <f t="shared" si="15"/>
        <v>0</v>
      </c>
      <c r="E37" s="296">
        <f t="shared" si="15"/>
        <v>9</v>
      </c>
      <c r="F37" s="296">
        <f t="shared" si="3"/>
        <v>0</v>
      </c>
      <c r="G37" s="297">
        <v>0</v>
      </c>
      <c r="H37" s="297">
        <v>0</v>
      </c>
      <c r="I37" s="296">
        <f t="shared" si="4"/>
        <v>0</v>
      </c>
      <c r="J37" s="297">
        <v>0</v>
      </c>
      <c r="K37" s="297">
        <v>0</v>
      </c>
      <c r="L37" s="296">
        <f t="shared" si="5"/>
        <v>9</v>
      </c>
      <c r="M37" s="297">
        <v>0</v>
      </c>
      <c r="N37" s="297">
        <v>9</v>
      </c>
      <c r="O37" s="296">
        <f t="shared" si="6"/>
        <v>0</v>
      </c>
      <c r="P37" s="297">
        <v>0</v>
      </c>
      <c r="Q37" s="297">
        <v>0</v>
      </c>
      <c r="R37" s="296">
        <f t="shared" si="7"/>
        <v>0</v>
      </c>
      <c r="S37" s="297">
        <v>0</v>
      </c>
      <c r="T37" s="297">
        <v>0</v>
      </c>
      <c r="U37" s="296">
        <f t="shared" si="8"/>
        <v>0</v>
      </c>
      <c r="V37" s="297">
        <v>0</v>
      </c>
      <c r="W37" s="297">
        <v>0</v>
      </c>
      <c r="X37" s="296">
        <f t="shared" si="9"/>
        <v>0</v>
      </c>
      <c r="Y37" s="297">
        <v>0</v>
      </c>
      <c r="Z37" s="297">
        <v>0</v>
      </c>
      <c r="AA37" s="296">
        <f t="shared" si="10"/>
        <v>0</v>
      </c>
      <c r="AB37" s="297">
        <v>0</v>
      </c>
      <c r="AC37" s="297">
        <v>0</v>
      </c>
      <c r="AD37" s="297">
        <v>0</v>
      </c>
      <c r="AE37" s="297">
        <f t="shared" si="14"/>
        <v>5</v>
      </c>
      <c r="AF37" s="297">
        <v>4</v>
      </c>
      <c r="AG37" s="297">
        <v>1</v>
      </c>
      <c r="AH37" s="85" t="s">
        <v>45</v>
      </c>
      <c r="AI37" s="13"/>
    </row>
    <row r="38" spans="1:35" ht="16.5" customHeight="1">
      <c r="A38" s="97"/>
      <c r="B38" s="99" t="s">
        <v>46</v>
      </c>
      <c r="C38" s="295">
        <f t="shared" si="2"/>
        <v>3</v>
      </c>
      <c r="D38" s="296">
        <f t="shared" si="15"/>
        <v>0</v>
      </c>
      <c r="E38" s="296">
        <f t="shared" si="15"/>
        <v>3</v>
      </c>
      <c r="F38" s="296">
        <f t="shared" si="3"/>
        <v>0</v>
      </c>
      <c r="G38" s="297">
        <v>0</v>
      </c>
      <c r="H38" s="297">
        <v>0</v>
      </c>
      <c r="I38" s="296">
        <f t="shared" si="4"/>
        <v>0</v>
      </c>
      <c r="J38" s="297">
        <v>0</v>
      </c>
      <c r="K38" s="297">
        <v>0</v>
      </c>
      <c r="L38" s="296">
        <f t="shared" si="5"/>
        <v>3</v>
      </c>
      <c r="M38" s="297">
        <v>0</v>
      </c>
      <c r="N38" s="297">
        <v>3</v>
      </c>
      <c r="O38" s="296">
        <f t="shared" si="6"/>
        <v>0</v>
      </c>
      <c r="P38" s="297">
        <v>0</v>
      </c>
      <c r="Q38" s="297">
        <v>0</v>
      </c>
      <c r="R38" s="296">
        <f t="shared" si="7"/>
        <v>0</v>
      </c>
      <c r="S38" s="297">
        <v>0</v>
      </c>
      <c r="T38" s="297">
        <v>0</v>
      </c>
      <c r="U38" s="296">
        <f t="shared" si="8"/>
        <v>0</v>
      </c>
      <c r="V38" s="297">
        <v>0</v>
      </c>
      <c r="W38" s="297">
        <v>0</v>
      </c>
      <c r="X38" s="296">
        <f t="shared" si="9"/>
        <v>0</v>
      </c>
      <c r="Y38" s="297">
        <v>0</v>
      </c>
      <c r="Z38" s="297">
        <v>0</v>
      </c>
      <c r="AA38" s="296">
        <f t="shared" si="10"/>
        <v>0</v>
      </c>
      <c r="AB38" s="297">
        <v>0</v>
      </c>
      <c r="AC38" s="297">
        <v>0</v>
      </c>
      <c r="AD38" s="297">
        <v>0</v>
      </c>
      <c r="AE38" s="297">
        <f t="shared" si="14"/>
        <v>3</v>
      </c>
      <c r="AF38" s="297">
        <v>1</v>
      </c>
      <c r="AG38" s="297">
        <v>2</v>
      </c>
      <c r="AH38" s="85" t="s">
        <v>47</v>
      </c>
      <c r="AI38" s="13"/>
    </row>
    <row r="39" spans="1:35" ht="16.5" customHeight="1">
      <c r="A39" s="97"/>
      <c r="B39" s="99" t="s">
        <v>48</v>
      </c>
      <c r="C39" s="295">
        <f t="shared" si="2"/>
        <v>11</v>
      </c>
      <c r="D39" s="296">
        <f t="shared" si="15"/>
        <v>0</v>
      </c>
      <c r="E39" s="296">
        <f t="shared" si="15"/>
        <v>11</v>
      </c>
      <c r="F39" s="296">
        <f t="shared" si="3"/>
        <v>0</v>
      </c>
      <c r="G39" s="297">
        <v>0</v>
      </c>
      <c r="H39" s="297">
        <v>0</v>
      </c>
      <c r="I39" s="296">
        <f t="shared" si="4"/>
        <v>0</v>
      </c>
      <c r="J39" s="297">
        <v>0</v>
      </c>
      <c r="K39" s="297">
        <v>0</v>
      </c>
      <c r="L39" s="296">
        <f t="shared" si="5"/>
        <v>8</v>
      </c>
      <c r="M39" s="297">
        <v>0</v>
      </c>
      <c r="N39" s="297">
        <v>8</v>
      </c>
      <c r="O39" s="296">
        <f t="shared" si="6"/>
        <v>0</v>
      </c>
      <c r="P39" s="297">
        <v>0</v>
      </c>
      <c r="Q39" s="297">
        <v>0</v>
      </c>
      <c r="R39" s="296">
        <f t="shared" si="7"/>
        <v>0</v>
      </c>
      <c r="S39" s="297">
        <v>0</v>
      </c>
      <c r="T39" s="297">
        <v>0</v>
      </c>
      <c r="U39" s="296">
        <f t="shared" si="8"/>
        <v>0</v>
      </c>
      <c r="V39" s="297">
        <v>0</v>
      </c>
      <c r="W39" s="297">
        <v>0</v>
      </c>
      <c r="X39" s="296">
        <f t="shared" si="9"/>
        <v>0</v>
      </c>
      <c r="Y39" s="297">
        <v>0</v>
      </c>
      <c r="Z39" s="297">
        <v>0</v>
      </c>
      <c r="AA39" s="296">
        <f t="shared" si="10"/>
        <v>3</v>
      </c>
      <c r="AB39" s="297">
        <v>0</v>
      </c>
      <c r="AC39" s="297">
        <v>3</v>
      </c>
      <c r="AD39" s="297">
        <v>0</v>
      </c>
      <c r="AE39" s="297">
        <f t="shared" si="14"/>
        <v>2</v>
      </c>
      <c r="AF39" s="297">
        <v>2</v>
      </c>
      <c r="AG39" s="297">
        <v>0</v>
      </c>
      <c r="AH39" s="85" t="s">
        <v>49</v>
      </c>
      <c r="AI39" s="13"/>
    </row>
    <row r="40" spans="1:35" s="186" customFormat="1" ht="16.5" customHeight="1">
      <c r="A40" s="91" t="s">
        <v>148</v>
      </c>
      <c r="B40" s="199"/>
      <c r="C40" s="291">
        <f t="shared" si="2"/>
        <v>0</v>
      </c>
      <c r="D40" s="292">
        <f>D41</f>
        <v>0</v>
      </c>
      <c r="E40" s="292">
        <f>E41</f>
        <v>0</v>
      </c>
      <c r="F40" s="292">
        <f t="shared" si="3"/>
        <v>0</v>
      </c>
      <c r="G40" s="292">
        <f>G41</f>
        <v>0</v>
      </c>
      <c r="H40" s="292">
        <f>H41</f>
        <v>0</v>
      </c>
      <c r="I40" s="292">
        <f t="shared" si="4"/>
        <v>0</v>
      </c>
      <c r="J40" s="292">
        <f>J41</f>
        <v>0</v>
      </c>
      <c r="K40" s="292">
        <f>K41</f>
        <v>0</v>
      </c>
      <c r="L40" s="292">
        <f t="shared" si="5"/>
        <v>0</v>
      </c>
      <c r="M40" s="292">
        <f>M41</f>
        <v>0</v>
      </c>
      <c r="N40" s="292">
        <f>N41</f>
        <v>0</v>
      </c>
      <c r="O40" s="292">
        <f t="shared" si="6"/>
        <v>0</v>
      </c>
      <c r="P40" s="292">
        <f>P41</f>
        <v>0</v>
      </c>
      <c r="Q40" s="292">
        <f>Q41</f>
        <v>0</v>
      </c>
      <c r="R40" s="292">
        <f t="shared" si="7"/>
        <v>0</v>
      </c>
      <c r="S40" s="292">
        <f>S41</f>
        <v>0</v>
      </c>
      <c r="T40" s="292">
        <f>T41</f>
        <v>0</v>
      </c>
      <c r="U40" s="292">
        <f t="shared" si="8"/>
        <v>0</v>
      </c>
      <c r="V40" s="292">
        <f>V41</f>
        <v>0</v>
      </c>
      <c r="W40" s="292">
        <f>W41</f>
        <v>0</v>
      </c>
      <c r="X40" s="292">
        <f t="shared" si="9"/>
        <v>0</v>
      </c>
      <c r="Y40" s="292">
        <f>SUM(Y41)</f>
        <v>0</v>
      </c>
      <c r="Z40" s="292">
        <f>SUM(Z41)</f>
        <v>0</v>
      </c>
      <c r="AA40" s="292">
        <f t="shared" si="10"/>
        <v>0</v>
      </c>
      <c r="AB40" s="292">
        <f>SUM(AB41)</f>
        <v>0</v>
      </c>
      <c r="AC40" s="292">
        <f>SUM(AC41)</f>
        <v>0</v>
      </c>
      <c r="AD40" s="292">
        <f>SUM(AD41)</f>
        <v>0</v>
      </c>
      <c r="AE40" s="299">
        <f t="shared" si="14"/>
        <v>0</v>
      </c>
      <c r="AF40" s="292">
        <f>SUM(AF41)</f>
        <v>0</v>
      </c>
      <c r="AG40" s="292">
        <f>SUM(AG41)</f>
        <v>0</v>
      </c>
      <c r="AH40" s="94" t="s">
        <v>50</v>
      </c>
      <c r="AI40" s="200"/>
    </row>
    <row r="41" spans="1:35" ht="16.5" customHeight="1">
      <c r="A41" s="97"/>
      <c r="B41" s="99" t="s">
        <v>51</v>
      </c>
      <c r="C41" s="295">
        <f t="shared" si="2"/>
        <v>0</v>
      </c>
      <c r="D41" s="296">
        <f>G41+J41+M41+P41+S41+V41+Y41+AB41</f>
        <v>0</v>
      </c>
      <c r="E41" s="296">
        <f>H41+K41+N41+Q41+T41+W41+Z41+AC41</f>
        <v>0</v>
      </c>
      <c r="F41" s="296">
        <f t="shared" si="3"/>
        <v>0</v>
      </c>
      <c r="G41" s="297">
        <v>0</v>
      </c>
      <c r="H41" s="297">
        <v>0</v>
      </c>
      <c r="I41" s="296">
        <f t="shared" si="4"/>
        <v>0</v>
      </c>
      <c r="J41" s="297">
        <v>0</v>
      </c>
      <c r="K41" s="297">
        <v>0</v>
      </c>
      <c r="L41" s="296">
        <f t="shared" si="5"/>
        <v>0</v>
      </c>
      <c r="M41" s="297">
        <v>0</v>
      </c>
      <c r="N41" s="297">
        <v>0</v>
      </c>
      <c r="O41" s="296">
        <f t="shared" si="6"/>
        <v>0</v>
      </c>
      <c r="P41" s="297">
        <v>0</v>
      </c>
      <c r="Q41" s="297">
        <v>0</v>
      </c>
      <c r="R41" s="296">
        <f t="shared" si="7"/>
        <v>0</v>
      </c>
      <c r="S41" s="297">
        <v>0</v>
      </c>
      <c r="T41" s="297">
        <v>0</v>
      </c>
      <c r="U41" s="296">
        <f t="shared" si="8"/>
        <v>0</v>
      </c>
      <c r="V41" s="297">
        <v>0</v>
      </c>
      <c r="W41" s="297">
        <v>0</v>
      </c>
      <c r="X41" s="296">
        <f t="shared" si="9"/>
        <v>0</v>
      </c>
      <c r="Y41" s="297">
        <v>0</v>
      </c>
      <c r="Z41" s="297">
        <v>0</v>
      </c>
      <c r="AA41" s="296">
        <f t="shared" si="10"/>
        <v>0</v>
      </c>
      <c r="AB41" s="297">
        <v>0</v>
      </c>
      <c r="AC41" s="297">
        <v>0</v>
      </c>
      <c r="AD41" s="297">
        <v>0</v>
      </c>
      <c r="AE41" s="297">
        <f t="shared" si="14"/>
        <v>0</v>
      </c>
      <c r="AF41" s="297">
        <v>0</v>
      </c>
      <c r="AG41" s="297">
        <v>0</v>
      </c>
      <c r="AH41" s="85" t="s">
        <v>51</v>
      </c>
      <c r="AI41" s="13"/>
    </row>
    <row r="42" spans="1:35" s="186" customFormat="1" ht="16.5" customHeight="1">
      <c r="A42" s="91" t="s">
        <v>147</v>
      </c>
      <c r="B42" s="199"/>
      <c r="C42" s="291">
        <f t="shared" si="2"/>
        <v>0</v>
      </c>
      <c r="D42" s="292">
        <f>SUM(D43:D44)</f>
        <v>0</v>
      </c>
      <c r="E42" s="292">
        <f>SUM(E43:E44)</f>
        <v>0</v>
      </c>
      <c r="F42" s="292">
        <f t="shared" si="3"/>
        <v>0</v>
      </c>
      <c r="G42" s="292">
        <f>G43+G44</f>
        <v>0</v>
      </c>
      <c r="H42" s="292">
        <f>H43+H44</f>
        <v>0</v>
      </c>
      <c r="I42" s="292">
        <f t="shared" si="4"/>
        <v>0</v>
      </c>
      <c r="J42" s="292">
        <f>J43+J44</f>
        <v>0</v>
      </c>
      <c r="K42" s="292">
        <f>K43+K44</f>
        <v>0</v>
      </c>
      <c r="L42" s="292">
        <f t="shared" si="5"/>
        <v>0</v>
      </c>
      <c r="M42" s="292">
        <f>M43+M44</f>
        <v>0</v>
      </c>
      <c r="N42" s="292">
        <f>N43+N44</f>
        <v>0</v>
      </c>
      <c r="O42" s="292">
        <f t="shared" si="6"/>
        <v>0</v>
      </c>
      <c r="P42" s="292">
        <f>P43+P44</f>
        <v>0</v>
      </c>
      <c r="Q42" s="292">
        <f>Q43+Q44</f>
        <v>0</v>
      </c>
      <c r="R42" s="292">
        <f t="shared" si="7"/>
        <v>0</v>
      </c>
      <c r="S42" s="292">
        <f>S43+S44</f>
        <v>0</v>
      </c>
      <c r="T42" s="292">
        <f>T43+T44</f>
        <v>0</v>
      </c>
      <c r="U42" s="292">
        <f t="shared" si="8"/>
        <v>0</v>
      </c>
      <c r="V42" s="292">
        <f>V43+V44</f>
        <v>0</v>
      </c>
      <c r="W42" s="292">
        <f>W43+W44</f>
        <v>0</v>
      </c>
      <c r="X42" s="292">
        <f t="shared" si="9"/>
        <v>0</v>
      </c>
      <c r="Y42" s="292">
        <f>SUM(Y43:Y44)</f>
        <v>0</v>
      </c>
      <c r="Z42" s="292">
        <f>SUM(Z43:Z44)</f>
        <v>0</v>
      </c>
      <c r="AA42" s="292">
        <f t="shared" si="10"/>
        <v>0</v>
      </c>
      <c r="AB42" s="292">
        <f>SUM(AB43:AB44)</f>
        <v>0</v>
      </c>
      <c r="AC42" s="292">
        <f>SUM(AC43:AC44)</f>
        <v>0</v>
      </c>
      <c r="AD42" s="292">
        <f>SUM(AD43:AD44)</f>
        <v>0</v>
      </c>
      <c r="AE42" s="299">
        <f t="shared" si="14"/>
        <v>0</v>
      </c>
      <c r="AF42" s="292">
        <f>SUM(AF43:AF44)</f>
        <v>0</v>
      </c>
      <c r="AG42" s="292">
        <f>SUM(AG43:AG44)</f>
        <v>0</v>
      </c>
      <c r="AH42" s="89" t="s">
        <v>147</v>
      </c>
      <c r="AI42" s="197"/>
    </row>
    <row r="43" spans="1:35" ht="16.5" customHeight="1">
      <c r="A43" s="97"/>
      <c r="B43" s="99" t="s">
        <v>52</v>
      </c>
      <c r="C43" s="295">
        <f t="shared" si="2"/>
        <v>0</v>
      </c>
      <c r="D43" s="296">
        <f>G43+J43+M43+P43+S43+V43+Y43+AB43</f>
        <v>0</v>
      </c>
      <c r="E43" s="296">
        <f>H43+K43+N43+Q43+T43+W43+Z43+AC43</f>
        <v>0</v>
      </c>
      <c r="F43" s="296">
        <f t="shared" si="3"/>
        <v>0</v>
      </c>
      <c r="G43" s="297">
        <v>0</v>
      </c>
      <c r="H43" s="297">
        <v>0</v>
      </c>
      <c r="I43" s="296">
        <f t="shared" si="4"/>
        <v>0</v>
      </c>
      <c r="J43" s="297">
        <v>0</v>
      </c>
      <c r="K43" s="297">
        <v>0</v>
      </c>
      <c r="L43" s="296">
        <f t="shared" si="5"/>
        <v>0</v>
      </c>
      <c r="M43" s="297">
        <v>0</v>
      </c>
      <c r="N43" s="297">
        <v>0</v>
      </c>
      <c r="O43" s="296">
        <f t="shared" si="6"/>
        <v>0</v>
      </c>
      <c r="P43" s="297">
        <v>0</v>
      </c>
      <c r="Q43" s="297">
        <v>0</v>
      </c>
      <c r="R43" s="296">
        <f t="shared" si="7"/>
        <v>0</v>
      </c>
      <c r="S43" s="297">
        <v>0</v>
      </c>
      <c r="T43" s="297">
        <v>0</v>
      </c>
      <c r="U43" s="296">
        <f t="shared" si="8"/>
        <v>0</v>
      </c>
      <c r="V43" s="297">
        <v>0</v>
      </c>
      <c r="W43" s="297">
        <v>0</v>
      </c>
      <c r="X43" s="296">
        <f t="shared" si="9"/>
        <v>0</v>
      </c>
      <c r="Y43" s="297">
        <v>0</v>
      </c>
      <c r="Z43" s="297">
        <v>0</v>
      </c>
      <c r="AA43" s="296">
        <f t="shared" si="10"/>
        <v>0</v>
      </c>
      <c r="AB43" s="297">
        <v>0</v>
      </c>
      <c r="AC43" s="297">
        <v>0</v>
      </c>
      <c r="AD43" s="297">
        <v>0</v>
      </c>
      <c r="AE43" s="297">
        <f t="shared" si="14"/>
        <v>0</v>
      </c>
      <c r="AF43" s="297">
        <v>0</v>
      </c>
      <c r="AG43" s="297">
        <v>0</v>
      </c>
      <c r="AH43" s="85" t="s">
        <v>52</v>
      </c>
      <c r="AI43" s="13"/>
    </row>
    <row r="44" spans="1:35" ht="16.5" customHeight="1">
      <c r="A44" s="97"/>
      <c r="B44" s="99" t="s">
        <v>53</v>
      </c>
      <c r="C44" s="295">
        <f t="shared" si="2"/>
        <v>0</v>
      </c>
      <c r="D44" s="296">
        <f>G44+J44+M44+P44+S44+V44+Y44+AB44</f>
        <v>0</v>
      </c>
      <c r="E44" s="296">
        <f>H44+K44+N44+Q44+T44+W44+Z44+AC44</f>
        <v>0</v>
      </c>
      <c r="F44" s="296">
        <f t="shared" si="3"/>
        <v>0</v>
      </c>
      <c r="G44" s="297">
        <v>0</v>
      </c>
      <c r="H44" s="297">
        <v>0</v>
      </c>
      <c r="I44" s="296">
        <f t="shared" si="4"/>
        <v>0</v>
      </c>
      <c r="J44" s="297">
        <v>0</v>
      </c>
      <c r="K44" s="297">
        <v>0</v>
      </c>
      <c r="L44" s="296">
        <f t="shared" si="5"/>
        <v>0</v>
      </c>
      <c r="M44" s="297">
        <v>0</v>
      </c>
      <c r="N44" s="297">
        <v>0</v>
      </c>
      <c r="O44" s="296">
        <f t="shared" si="6"/>
        <v>0</v>
      </c>
      <c r="P44" s="297">
        <v>0</v>
      </c>
      <c r="Q44" s="297">
        <v>0</v>
      </c>
      <c r="R44" s="296">
        <f t="shared" si="7"/>
        <v>0</v>
      </c>
      <c r="S44" s="297">
        <v>0</v>
      </c>
      <c r="T44" s="297">
        <v>0</v>
      </c>
      <c r="U44" s="296">
        <f t="shared" si="8"/>
        <v>0</v>
      </c>
      <c r="V44" s="297">
        <v>0</v>
      </c>
      <c r="W44" s="297">
        <v>0</v>
      </c>
      <c r="X44" s="296">
        <f t="shared" si="9"/>
        <v>0</v>
      </c>
      <c r="Y44" s="297">
        <v>0</v>
      </c>
      <c r="Z44" s="297">
        <v>0</v>
      </c>
      <c r="AA44" s="296">
        <f t="shared" si="10"/>
        <v>0</v>
      </c>
      <c r="AB44" s="297">
        <v>0</v>
      </c>
      <c r="AC44" s="297">
        <v>0</v>
      </c>
      <c r="AD44" s="297">
        <v>0</v>
      </c>
      <c r="AE44" s="297">
        <f t="shared" si="14"/>
        <v>0</v>
      </c>
      <c r="AF44" s="297">
        <v>0</v>
      </c>
      <c r="AG44" s="297">
        <v>0</v>
      </c>
      <c r="AH44" s="85" t="s">
        <v>53</v>
      </c>
      <c r="AI44" s="13"/>
    </row>
    <row r="45" spans="1:35" s="167" customFormat="1" ht="16.5" customHeight="1">
      <c r="A45" s="91" t="s">
        <v>149</v>
      </c>
      <c r="B45" s="199"/>
      <c r="C45" s="291">
        <f t="shared" si="2"/>
        <v>10</v>
      </c>
      <c r="D45" s="292">
        <f>SUM(D46:D48)</f>
        <v>0</v>
      </c>
      <c r="E45" s="292">
        <f>SUM(E46:E48)</f>
        <v>10</v>
      </c>
      <c r="F45" s="292">
        <f t="shared" si="3"/>
        <v>0</v>
      </c>
      <c r="G45" s="292">
        <f>SUM(G46:G48)</f>
        <v>0</v>
      </c>
      <c r="H45" s="292">
        <f>SUM(H46:H48)</f>
        <v>0</v>
      </c>
      <c r="I45" s="292">
        <f t="shared" si="4"/>
        <v>0</v>
      </c>
      <c r="J45" s="292">
        <f>SUM(J46:J48)</f>
        <v>0</v>
      </c>
      <c r="K45" s="292">
        <f>SUM(K46:K48)</f>
        <v>0</v>
      </c>
      <c r="L45" s="292">
        <f t="shared" si="5"/>
        <v>10</v>
      </c>
      <c r="M45" s="292">
        <f>SUM(M46:M48)</f>
        <v>0</v>
      </c>
      <c r="N45" s="292">
        <f>SUM(N46:N48)</f>
        <v>10</v>
      </c>
      <c r="O45" s="292">
        <f t="shared" si="6"/>
        <v>0</v>
      </c>
      <c r="P45" s="292">
        <f>SUM(P46:P48)</f>
        <v>0</v>
      </c>
      <c r="Q45" s="292">
        <f>SUM(Q46:Q48)</f>
        <v>0</v>
      </c>
      <c r="R45" s="292">
        <f t="shared" si="7"/>
        <v>0</v>
      </c>
      <c r="S45" s="292">
        <f>SUM(S46:S48)</f>
        <v>0</v>
      </c>
      <c r="T45" s="292">
        <f>SUM(T46:T48)</f>
        <v>0</v>
      </c>
      <c r="U45" s="292">
        <f t="shared" si="8"/>
        <v>0</v>
      </c>
      <c r="V45" s="292">
        <f>SUM(V46:V48)</f>
        <v>0</v>
      </c>
      <c r="W45" s="292">
        <f>SUM(W46:W48)</f>
        <v>0</v>
      </c>
      <c r="X45" s="292">
        <f t="shared" si="9"/>
        <v>0</v>
      </c>
      <c r="Y45" s="292">
        <f>SUM(Y46:Y48)</f>
        <v>0</v>
      </c>
      <c r="Z45" s="292">
        <f>SUM(Z46:Z48)</f>
        <v>0</v>
      </c>
      <c r="AA45" s="292">
        <f t="shared" si="10"/>
        <v>0</v>
      </c>
      <c r="AB45" s="292">
        <f>SUM(AB46:AB48)</f>
        <v>0</v>
      </c>
      <c r="AC45" s="292">
        <f>SUM(AC46:AC48)</f>
        <v>0</v>
      </c>
      <c r="AD45" s="292">
        <f>SUM(AD46:AD48)</f>
        <v>1</v>
      </c>
      <c r="AE45" s="299">
        <f t="shared" si="14"/>
        <v>3</v>
      </c>
      <c r="AF45" s="292">
        <f>SUM(AF46:AF48)</f>
        <v>2</v>
      </c>
      <c r="AG45" s="292">
        <f>SUM(AG46:AG48)</f>
        <v>1</v>
      </c>
      <c r="AH45" s="89" t="s">
        <v>149</v>
      </c>
      <c r="AI45" s="197"/>
    </row>
    <row r="46" spans="1:35" ht="16.5" customHeight="1">
      <c r="A46" s="97"/>
      <c r="B46" s="99" t="s">
        <v>54</v>
      </c>
      <c r="C46" s="295">
        <f t="shared" si="2"/>
        <v>10</v>
      </c>
      <c r="D46" s="296">
        <f aca="true" t="shared" si="16" ref="D46:E48">G46+J46+M46+P46+S46+V46+Y46+AB46</f>
        <v>0</v>
      </c>
      <c r="E46" s="296">
        <f t="shared" si="16"/>
        <v>10</v>
      </c>
      <c r="F46" s="296">
        <f t="shared" si="3"/>
        <v>0</v>
      </c>
      <c r="G46" s="297">
        <v>0</v>
      </c>
      <c r="H46" s="297">
        <v>0</v>
      </c>
      <c r="I46" s="296">
        <f t="shared" si="4"/>
        <v>0</v>
      </c>
      <c r="J46" s="297">
        <v>0</v>
      </c>
      <c r="K46" s="297">
        <v>0</v>
      </c>
      <c r="L46" s="296">
        <f t="shared" si="5"/>
        <v>10</v>
      </c>
      <c r="M46" s="297">
        <v>0</v>
      </c>
      <c r="N46" s="297">
        <v>10</v>
      </c>
      <c r="O46" s="296">
        <f t="shared" si="6"/>
        <v>0</v>
      </c>
      <c r="P46" s="297">
        <v>0</v>
      </c>
      <c r="Q46" s="297">
        <v>0</v>
      </c>
      <c r="R46" s="296">
        <f t="shared" si="7"/>
        <v>0</v>
      </c>
      <c r="S46" s="297">
        <v>0</v>
      </c>
      <c r="T46" s="297">
        <v>0</v>
      </c>
      <c r="U46" s="296">
        <f t="shared" si="8"/>
        <v>0</v>
      </c>
      <c r="V46" s="297">
        <v>0</v>
      </c>
      <c r="W46" s="297">
        <v>0</v>
      </c>
      <c r="X46" s="296">
        <f t="shared" si="9"/>
        <v>0</v>
      </c>
      <c r="Y46" s="297">
        <v>0</v>
      </c>
      <c r="Z46" s="297">
        <v>0</v>
      </c>
      <c r="AA46" s="296">
        <f t="shared" si="10"/>
        <v>0</v>
      </c>
      <c r="AB46" s="297">
        <v>0</v>
      </c>
      <c r="AC46" s="297">
        <v>0</v>
      </c>
      <c r="AD46" s="297">
        <v>1</v>
      </c>
      <c r="AE46" s="297">
        <f t="shared" si="14"/>
        <v>3</v>
      </c>
      <c r="AF46" s="297">
        <v>2</v>
      </c>
      <c r="AG46" s="297">
        <v>1</v>
      </c>
      <c r="AH46" s="85" t="s">
        <v>54</v>
      </c>
      <c r="AI46" s="13"/>
    </row>
    <row r="47" spans="1:35" ht="16.5" customHeight="1">
      <c r="A47" s="97"/>
      <c r="B47" s="99" t="s">
        <v>55</v>
      </c>
      <c r="C47" s="295">
        <f t="shared" si="2"/>
        <v>0</v>
      </c>
      <c r="D47" s="296">
        <f t="shared" si="16"/>
        <v>0</v>
      </c>
      <c r="E47" s="296">
        <f t="shared" si="16"/>
        <v>0</v>
      </c>
      <c r="F47" s="296">
        <f t="shared" si="3"/>
        <v>0</v>
      </c>
      <c r="G47" s="297">
        <v>0</v>
      </c>
      <c r="H47" s="297">
        <v>0</v>
      </c>
      <c r="I47" s="296">
        <f t="shared" si="4"/>
        <v>0</v>
      </c>
      <c r="J47" s="297">
        <v>0</v>
      </c>
      <c r="K47" s="297">
        <v>0</v>
      </c>
      <c r="L47" s="296">
        <f t="shared" si="5"/>
        <v>0</v>
      </c>
      <c r="M47" s="297">
        <v>0</v>
      </c>
      <c r="N47" s="297">
        <v>0</v>
      </c>
      <c r="O47" s="296">
        <f t="shared" si="6"/>
        <v>0</v>
      </c>
      <c r="P47" s="297">
        <v>0</v>
      </c>
      <c r="Q47" s="297">
        <v>0</v>
      </c>
      <c r="R47" s="296">
        <f t="shared" si="7"/>
        <v>0</v>
      </c>
      <c r="S47" s="297">
        <v>0</v>
      </c>
      <c r="T47" s="297">
        <v>0</v>
      </c>
      <c r="U47" s="296">
        <f t="shared" si="8"/>
        <v>0</v>
      </c>
      <c r="V47" s="297">
        <v>0</v>
      </c>
      <c r="W47" s="297">
        <v>0</v>
      </c>
      <c r="X47" s="296">
        <f t="shared" si="9"/>
        <v>0</v>
      </c>
      <c r="Y47" s="297">
        <v>0</v>
      </c>
      <c r="Z47" s="297">
        <v>0</v>
      </c>
      <c r="AA47" s="296">
        <f t="shared" si="10"/>
        <v>0</v>
      </c>
      <c r="AB47" s="297">
        <v>0</v>
      </c>
      <c r="AC47" s="297">
        <v>0</v>
      </c>
      <c r="AD47" s="297">
        <v>0</v>
      </c>
      <c r="AE47" s="297">
        <f t="shared" si="14"/>
        <v>0</v>
      </c>
      <c r="AF47" s="297">
        <v>0</v>
      </c>
      <c r="AG47" s="297">
        <v>0</v>
      </c>
      <c r="AH47" s="85" t="s">
        <v>55</v>
      </c>
      <c r="AI47" s="13"/>
    </row>
    <row r="48" spans="1:35" ht="16.5" customHeight="1">
      <c r="A48" s="97"/>
      <c r="B48" s="99" t="s">
        <v>56</v>
      </c>
      <c r="C48" s="295">
        <f t="shared" si="2"/>
        <v>0</v>
      </c>
      <c r="D48" s="296">
        <f t="shared" si="16"/>
        <v>0</v>
      </c>
      <c r="E48" s="296">
        <f t="shared" si="16"/>
        <v>0</v>
      </c>
      <c r="F48" s="296">
        <f t="shared" si="3"/>
        <v>0</v>
      </c>
      <c r="G48" s="297">
        <v>0</v>
      </c>
      <c r="H48" s="297">
        <v>0</v>
      </c>
      <c r="I48" s="296">
        <f t="shared" si="4"/>
        <v>0</v>
      </c>
      <c r="J48" s="297">
        <v>0</v>
      </c>
      <c r="K48" s="297">
        <v>0</v>
      </c>
      <c r="L48" s="296">
        <f t="shared" si="5"/>
        <v>0</v>
      </c>
      <c r="M48" s="297">
        <v>0</v>
      </c>
      <c r="N48" s="297">
        <v>0</v>
      </c>
      <c r="O48" s="296">
        <f t="shared" si="6"/>
        <v>0</v>
      </c>
      <c r="P48" s="297">
        <v>0</v>
      </c>
      <c r="Q48" s="297">
        <v>0</v>
      </c>
      <c r="R48" s="296">
        <f t="shared" si="7"/>
        <v>0</v>
      </c>
      <c r="S48" s="297">
        <v>0</v>
      </c>
      <c r="T48" s="297">
        <v>0</v>
      </c>
      <c r="U48" s="296">
        <f t="shared" si="8"/>
        <v>0</v>
      </c>
      <c r="V48" s="297">
        <v>0</v>
      </c>
      <c r="W48" s="297">
        <v>0</v>
      </c>
      <c r="X48" s="296">
        <f t="shared" si="9"/>
        <v>0</v>
      </c>
      <c r="Y48" s="297">
        <v>0</v>
      </c>
      <c r="Z48" s="297">
        <v>0</v>
      </c>
      <c r="AA48" s="296">
        <f t="shared" si="10"/>
        <v>0</v>
      </c>
      <c r="AB48" s="297">
        <v>0</v>
      </c>
      <c r="AC48" s="297">
        <v>0</v>
      </c>
      <c r="AD48" s="297">
        <v>0</v>
      </c>
      <c r="AE48" s="297">
        <f t="shared" si="14"/>
        <v>0</v>
      </c>
      <c r="AF48" s="297">
        <v>0</v>
      </c>
      <c r="AG48" s="297">
        <v>0</v>
      </c>
      <c r="AH48" s="85" t="s">
        <v>56</v>
      </c>
      <c r="AI48" s="13"/>
    </row>
    <row r="49" spans="1:35" s="186" customFormat="1" ht="16.5" customHeight="1">
      <c r="A49" s="91" t="s">
        <v>150</v>
      </c>
      <c r="B49" s="199"/>
      <c r="C49" s="291">
        <f t="shared" si="2"/>
        <v>26</v>
      </c>
      <c r="D49" s="292">
        <f>SUM(D50:D53)</f>
        <v>0</v>
      </c>
      <c r="E49" s="292">
        <f>SUM(E50:E53)</f>
        <v>26</v>
      </c>
      <c r="F49" s="292">
        <f t="shared" si="3"/>
        <v>2</v>
      </c>
      <c r="G49" s="292">
        <f>SUM(G50:G53)</f>
        <v>0</v>
      </c>
      <c r="H49" s="292">
        <f>SUM(H50:H53)</f>
        <v>2</v>
      </c>
      <c r="I49" s="292">
        <f t="shared" si="4"/>
        <v>2</v>
      </c>
      <c r="J49" s="292">
        <f>SUM(J50:J53)</f>
        <v>0</v>
      </c>
      <c r="K49" s="292">
        <f>SUM(K50:K53)</f>
        <v>2</v>
      </c>
      <c r="L49" s="292">
        <f t="shared" si="5"/>
        <v>15</v>
      </c>
      <c r="M49" s="292">
        <f>SUM(M50:M53)</f>
        <v>0</v>
      </c>
      <c r="N49" s="292">
        <f>SUM(N50:N53)</f>
        <v>15</v>
      </c>
      <c r="O49" s="292">
        <f t="shared" si="6"/>
        <v>0</v>
      </c>
      <c r="P49" s="292">
        <f>SUM(P50:P53)</f>
        <v>0</v>
      </c>
      <c r="Q49" s="292">
        <f>SUM(Q50:Q53)</f>
        <v>0</v>
      </c>
      <c r="R49" s="292">
        <f t="shared" si="7"/>
        <v>0</v>
      </c>
      <c r="S49" s="292">
        <f>SUM(S50:S53)</f>
        <v>0</v>
      </c>
      <c r="T49" s="292">
        <f>SUM(T50:T53)</f>
        <v>0</v>
      </c>
      <c r="U49" s="292">
        <f t="shared" si="8"/>
        <v>0</v>
      </c>
      <c r="V49" s="292">
        <f>SUM(V50:V53)</f>
        <v>0</v>
      </c>
      <c r="W49" s="292">
        <f>SUM(W50:W53)</f>
        <v>0</v>
      </c>
      <c r="X49" s="292">
        <f t="shared" si="9"/>
        <v>0</v>
      </c>
      <c r="Y49" s="292">
        <f>SUM(Y50:Y53)</f>
        <v>0</v>
      </c>
      <c r="Z49" s="292">
        <f>SUM(Z50:Z53)</f>
        <v>0</v>
      </c>
      <c r="AA49" s="292">
        <f t="shared" si="10"/>
        <v>7</v>
      </c>
      <c r="AB49" s="292">
        <f>SUM(AB50:AB53)</f>
        <v>0</v>
      </c>
      <c r="AC49" s="292">
        <f>SUM(AC50:AC53)</f>
        <v>7</v>
      </c>
      <c r="AD49" s="292">
        <f>SUM(AD50:AD53)</f>
        <v>0</v>
      </c>
      <c r="AE49" s="299">
        <f t="shared" si="14"/>
        <v>2</v>
      </c>
      <c r="AF49" s="292">
        <f>SUM(AF50:AF53)</f>
        <v>2</v>
      </c>
      <c r="AG49" s="292">
        <f>SUM(AG50:AG53)</f>
        <v>0</v>
      </c>
      <c r="AH49" s="89" t="s">
        <v>150</v>
      </c>
      <c r="AI49" s="197"/>
    </row>
    <row r="50" spans="1:35" ht="16.5" customHeight="1">
      <c r="A50" s="97"/>
      <c r="B50" s="99" t="s">
        <v>57</v>
      </c>
      <c r="C50" s="295">
        <f t="shared" si="2"/>
        <v>0</v>
      </c>
      <c r="D50" s="296">
        <f aca="true" t="shared" si="17" ref="D50:E53">G50+J50+M50+P50+S50+V50+Y50+AB50</f>
        <v>0</v>
      </c>
      <c r="E50" s="296">
        <f t="shared" si="17"/>
        <v>0</v>
      </c>
      <c r="F50" s="296">
        <f t="shared" si="3"/>
        <v>0</v>
      </c>
      <c r="G50" s="297">
        <v>0</v>
      </c>
      <c r="H50" s="297">
        <v>0</v>
      </c>
      <c r="I50" s="296">
        <f t="shared" si="4"/>
        <v>0</v>
      </c>
      <c r="J50" s="297">
        <v>0</v>
      </c>
      <c r="K50" s="297">
        <v>0</v>
      </c>
      <c r="L50" s="296">
        <f t="shared" si="5"/>
        <v>0</v>
      </c>
      <c r="M50" s="297">
        <v>0</v>
      </c>
      <c r="N50" s="297">
        <v>0</v>
      </c>
      <c r="O50" s="296">
        <f t="shared" si="6"/>
        <v>0</v>
      </c>
      <c r="P50" s="297">
        <v>0</v>
      </c>
      <c r="Q50" s="297">
        <v>0</v>
      </c>
      <c r="R50" s="296">
        <f t="shared" si="7"/>
        <v>0</v>
      </c>
      <c r="S50" s="297">
        <v>0</v>
      </c>
      <c r="T50" s="297">
        <v>0</v>
      </c>
      <c r="U50" s="296">
        <f t="shared" si="8"/>
        <v>0</v>
      </c>
      <c r="V50" s="297">
        <v>0</v>
      </c>
      <c r="W50" s="297">
        <v>0</v>
      </c>
      <c r="X50" s="296">
        <f t="shared" si="9"/>
        <v>0</v>
      </c>
      <c r="Y50" s="297">
        <v>0</v>
      </c>
      <c r="Z50" s="297">
        <v>0</v>
      </c>
      <c r="AA50" s="296">
        <f t="shared" si="10"/>
        <v>0</v>
      </c>
      <c r="AB50" s="297">
        <v>0</v>
      </c>
      <c r="AC50" s="297">
        <v>0</v>
      </c>
      <c r="AD50" s="297">
        <v>0</v>
      </c>
      <c r="AE50" s="297">
        <f t="shared" si="14"/>
        <v>0</v>
      </c>
      <c r="AF50" s="297">
        <v>0</v>
      </c>
      <c r="AG50" s="297">
        <v>0</v>
      </c>
      <c r="AH50" s="85" t="s">
        <v>57</v>
      </c>
      <c r="AI50" s="13"/>
    </row>
    <row r="51" spans="1:35" ht="16.5" customHeight="1">
      <c r="A51" s="97"/>
      <c r="B51" s="99" t="s">
        <v>58</v>
      </c>
      <c r="C51" s="295">
        <f t="shared" si="2"/>
        <v>9</v>
      </c>
      <c r="D51" s="296">
        <f t="shared" si="17"/>
        <v>0</v>
      </c>
      <c r="E51" s="296">
        <f t="shared" si="17"/>
        <v>9</v>
      </c>
      <c r="F51" s="296">
        <f t="shared" si="3"/>
        <v>0</v>
      </c>
      <c r="G51" s="297">
        <v>0</v>
      </c>
      <c r="H51" s="297">
        <v>0</v>
      </c>
      <c r="I51" s="296">
        <f t="shared" si="4"/>
        <v>1</v>
      </c>
      <c r="J51" s="297">
        <v>0</v>
      </c>
      <c r="K51" s="297">
        <v>1</v>
      </c>
      <c r="L51" s="296">
        <f t="shared" si="5"/>
        <v>7</v>
      </c>
      <c r="M51" s="297">
        <v>0</v>
      </c>
      <c r="N51" s="297">
        <v>7</v>
      </c>
      <c r="O51" s="296">
        <f t="shared" si="6"/>
        <v>0</v>
      </c>
      <c r="P51" s="297">
        <v>0</v>
      </c>
      <c r="Q51" s="297">
        <v>0</v>
      </c>
      <c r="R51" s="296">
        <f t="shared" si="7"/>
        <v>0</v>
      </c>
      <c r="S51" s="297">
        <v>0</v>
      </c>
      <c r="T51" s="297">
        <v>0</v>
      </c>
      <c r="U51" s="296">
        <f t="shared" si="8"/>
        <v>0</v>
      </c>
      <c r="V51" s="297">
        <v>0</v>
      </c>
      <c r="W51" s="297">
        <v>0</v>
      </c>
      <c r="X51" s="296">
        <f t="shared" si="9"/>
        <v>0</v>
      </c>
      <c r="Y51" s="297">
        <v>0</v>
      </c>
      <c r="Z51" s="297">
        <v>0</v>
      </c>
      <c r="AA51" s="296">
        <f t="shared" si="10"/>
        <v>1</v>
      </c>
      <c r="AB51" s="297">
        <v>0</v>
      </c>
      <c r="AC51" s="297">
        <v>1</v>
      </c>
      <c r="AD51" s="297">
        <v>0</v>
      </c>
      <c r="AE51" s="297">
        <f t="shared" si="14"/>
        <v>1</v>
      </c>
      <c r="AF51" s="297">
        <v>1</v>
      </c>
      <c r="AG51" s="297">
        <v>0</v>
      </c>
      <c r="AH51" s="85" t="s">
        <v>58</v>
      </c>
      <c r="AI51" s="13"/>
    </row>
    <row r="52" spans="1:35" ht="16.5" customHeight="1">
      <c r="A52" s="97"/>
      <c r="B52" s="99" t="s">
        <v>59</v>
      </c>
      <c r="C52" s="295">
        <f t="shared" si="2"/>
        <v>8</v>
      </c>
      <c r="D52" s="296">
        <f t="shared" si="17"/>
        <v>0</v>
      </c>
      <c r="E52" s="296">
        <f t="shared" si="17"/>
        <v>8</v>
      </c>
      <c r="F52" s="296">
        <f t="shared" si="3"/>
        <v>2</v>
      </c>
      <c r="G52" s="297">
        <v>0</v>
      </c>
      <c r="H52" s="297">
        <v>2</v>
      </c>
      <c r="I52" s="296">
        <f t="shared" si="4"/>
        <v>0</v>
      </c>
      <c r="J52" s="297">
        <v>0</v>
      </c>
      <c r="K52" s="297">
        <v>0</v>
      </c>
      <c r="L52" s="296">
        <f t="shared" si="5"/>
        <v>4</v>
      </c>
      <c r="M52" s="297">
        <v>0</v>
      </c>
      <c r="N52" s="297">
        <v>4</v>
      </c>
      <c r="O52" s="296">
        <f t="shared" si="6"/>
        <v>0</v>
      </c>
      <c r="P52" s="297">
        <v>0</v>
      </c>
      <c r="Q52" s="297">
        <v>0</v>
      </c>
      <c r="R52" s="296">
        <f t="shared" si="7"/>
        <v>0</v>
      </c>
      <c r="S52" s="297">
        <v>0</v>
      </c>
      <c r="T52" s="297">
        <v>0</v>
      </c>
      <c r="U52" s="296">
        <f t="shared" si="8"/>
        <v>0</v>
      </c>
      <c r="V52" s="297">
        <v>0</v>
      </c>
      <c r="W52" s="297">
        <v>0</v>
      </c>
      <c r="X52" s="296">
        <f t="shared" si="9"/>
        <v>0</v>
      </c>
      <c r="Y52" s="297">
        <v>0</v>
      </c>
      <c r="Z52" s="297">
        <v>0</v>
      </c>
      <c r="AA52" s="296">
        <f t="shared" si="10"/>
        <v>2</v>
      </c>
      <c r="AB52" s="297">
        <v>0</v>
      </c>
      <c r="AC52" s="297">
        <v>2</v>
      </c>
      <c r="AD52" s="297">
        <v>0</v>
      </c>
      <c r="AE52" s="297">
        <f t="shared" si="14"/>
        <v>0</v>
      </c>
      <c r="AF52" s="297">
        <v>0</v>
      </c>
      <c r="AG52" s="297">
        <v>0</v>
      </c>
      <c r="AH52" s="85" t="s">
        <v>59</v>
      </c>
      <c r="AI52" s="13"/>
    </row>
    <row r="53" spans="1:35" ht="16.5" customHeight="1">
      <c r="A53" s="97"/>
      <c r="B53" s="99" t="s">
        <v>60</v>
      </c>
      <c r="C53" s="295">
        <f t="shared" si="2"/>
        <v>9</v>
      </c>
      <c r="D53" s="296">
        <f t="shared" si="17"/>
        <v>0</v>
      </c>
      <c r="E53" s="296">
        <f t="shared" si="17"/>
        <v>9</v>
      </c>
      <c r="F53" s="296">
        <f t="shared" si="3"/>
        <v>0</v>
      </c>
      <c r="G53" s="297">
        <v>0</v>
      </c>
      <c r="H53" s="297">
        <v>0</v>
      </c>
      <c r="I53" s="296">
        <f t="shared" si="4"/>
        <v>1</v>
      </c>
      <c r="J53" s="297">
        <v>0</v>
      </c>
      <c r="K53" s="297">
        <v>1</v>
      </c>
      <c r="L53" s="296">
        <f t="shared" si="5"/>
        <v>4</v>
      </c>
      <c r="M53" s="297">
        <v>0</v>
      </c>
      <c r="N53" s="297">
        <v>4</v>
      </c>
      <c r="O53" s="296">
        <f t="shared" si="6"/>
        <v>0</v>
      </c>
      <c r="P53" s="297">
        <v>0</v>
      </c>
      <c r="Q53" s="297">
        <v>0</v>
      </c>
      <c r="R53" s="296">
        <f t="shared" si="7"/>
        <v>0</v>
      </c>
      <c r="S53" s="297">
        <v>0</v>
      </c>
      <c r="T53" s="297">
        <v>0</v>
      </c>
      <c r="U53" s="296">
        <f t="shared" si="8"/>
        <v>0</v>
      </c>
      <c r="V53" s="297">
        <v>0</v>
      </c>
      <c r="W53" s="297">
        <v>0</v>
      </c>
      <c r="X53" s="296">
        <f t="shared" si="9"/>
        <v>0</v>
      </c>
      <c r="Y53" s="297">
        <v>0</v>
      </c>
      <c r="Z53" s="297">
        <v>0</v>
      </c>
      <c r="AA53" s="296">
        <f t="shared" si="10"/>
        <v>4</v>
      </c>
      <c r="AB53" s="297">
        <v>0</v>
      </c>
      <c r="AC53" s="297">
        <v>4</v>
      </c>
      <c r="AD53" s="297">
        <v>0</v>
      </c>
      <c r="AE53" s="297">
        <f t="shared" si="14"/>
        <v>1</v>
      </c>
      <c r="AF53" s="297">
        <v>1</v>
      </c>
      <c r="AG53" s="297">
        <v>0</v>
      </c>
      <c r="AH53" s="85" t="s">
        <v>60</v>
      </c>
      <c r="AI53" s="13"/>
    </row>
    <row r="54" spans="1:35" s="202" customFormat="1" ht="16.5" customHeight="1">
      <c r="A54" s="91" t="s">
        <v>151</v>
      </c>
      <c r="B54" s="199"/>
      <c r="C54" s="291">
        <f t="shared" si="2"/>
        <v>20</v>
      </c>
      <c r="D54" s="292">
        <f>SUM(D55:D56)</f>
        <v>1</v>
      </c>
      <c r="E54" s="292">
        <f>SUM(E55:E56)</f>
        <v>19</v>
      </c>
      <c r="F54" s="292">
        <f t="shared" si="3"/>
        <v>2</v>
      </c>
      <c r="G54" s="292">
        <f>SUM(G55:G56)</f>
        <v>1</v>
      </c>
      <c r="H54" s="292">
        <f>SUM(H55:H56)</f>
        <v>1</v>
      </c>
      <c r="I54" s="292">
        <f t="shared" si="4"/>
        <v>0</v>
      </c>
      <c r="J54" s="292">
        <f>SUM(J55:J56)</f>
        <v>0</v>
      </c>
      <c r="K54" s="292">
        <f>SUM(K55:K56)</f>
        <v>0</v>
      </c>
      <c r="L54" s="292">
        <f t="shared" si="5"/>
        <v>18</v>
      </c>
      <c r="M54" s="292">
        <f>SUM(M55:M56)</f>
        <v>0</v>
      </c>
      <c r="N54" s="292">
        <f>SUM(N55:N56)</f>
        <v>18</v>
      </c>
      <c r="O54" s="292">
        <f t="shared" si="6"/>
        <v>0</v>
      </c>
      <c r="P54" s="292">
        <f>SUM(P55:P56)</f>
        <v>0</v>
      </c>
      <c r="Q54" s="292">
        <f>SUM(Q55:Q56)</f>
        <v>0</v>
      </c>
      <c r="R54" s="292">
        <f t="shared" si="7"/>
        <v>0</v>
      </c>
      <c r="S54" s="292">
        <f>SUM(S55:S56)</f>
        <v>0</v>
      </c>
      <c r="T54" s="292">
        <f>SUM(T55:T56)</f>
        <v>0</v>
      </c>
      <c r="U54" s="292">
        <f t="shared" si="8"/>
        <v>0</v>
      </c>
      <c r="V54" s="292">
        <f>SUM(V55:V56)</f>
        <v>0</v>
      </c>
      <c r="W54" s="292">
        <f>SUM(W55:W56)</f>
        <v>0</v>
      </c>
      <c r="X54" s="292">
        <f t="shared" si="9"/>
        <v>0</v>
      </c>
      <c r="Y54" s="292">
        <f>SUM(Y55:Y56)</f>
        <v>0</v>
      </c>
      <c r="Z54" s="292">
        <f>SUM(Z55:Z56)</f>
        <v>0</v>
      </c>
      <c r="AA54" s="292">
        <f t="shared" si="10"/>
        <v>0</v>
      </c>
      <c r="AB54" s="292">
        <f>SUM(AB55:AB56)</f>
        <v>0</v>
      </c>
      <c r="AC54" s="292">
        <f>SUM(AC55:AC56)</f>
        <v>0</v>
      </c>
      <c r="AD54" s="292">
        <f>SUM(AD55:AD56)</f>
        <v>1</v>
      </c>
      <c r="AE54" s="299">
        <f t="shared" si="14"/>
        <v>17</v>
      </c>
      <c r="AF54" s="292">
        <f>SUM(AF55:AF56)</f>
        <v>5</v>
      </c>
      <c r="AG54" s="292">
        <f>SUM(AG55:AG56)</f>
        <v>12</v>
      </c>
      <c r="AH54" s="89" t="s">
        <v>151</v>
      </c>
      <c r="AI54" s="197"/>
    </row>
    <row r="55" spans="1:35" ht="16.5" customHeight="1">
      <c r="A55" s="97"/>
      <c r="B55" s="99" t="s">
        <v>61</v>
      </c>
      <c r="C55" s="295">
        <f t="shared" si="2"/>
        <v>6</v>
      </c>
      <c r="D55" s="296">
        <f>G55+J55+M55+P55+S55+V55+Y55+AB55</f>
        <v>0</v>
      </c>
      <c r="E55" s="296">
        <f>H55+K55+N55+Q55+T55+W55+Z55+AC55</f>
        <v>6</v>
      </c>
      <c r="F55" s="296">
        <f t="shared" si="3"/>
        <v>0</v>
      </c>
      <c r="G55" s="297">
        <v>0</v>
      </c>
      <c r="H55" s="297">
        <v>0</v>
      </c>
      <c r="I55" s="296">
        <f t="shared" si="4"/>
        <v>0</v>
      </c>
      <c r="J55" s="297">
        <v>0</v>
      </c>
      <c r="K55" s="297">
        <v>0</v>
      </c>
      <c r="L55" s="296">
        <f t="shared" si="5"/>
        <v>6</v>
      </c>
      <c r="M55" s="297">
        <v>0</v>
      </c>
      <c r="N55" s="297">
        <v>6</v>
      </c>
      <c r="O55" s="296">
        <f t="shared" si="6"/>
        <v>0</v>
      </c>
      <c r="P55" s="297">
        <v>0</v>
      </c>
      <c r="Q55" s="297">
        <v>0</v>
      </c>
      <c r="R55" s="296">
        <f t="shared" si="7"/>
        <v>0</v>
      </c>
      <c r="S55" s="297">
        <v>0</v>
      </c>
      <c r="T55" s="297">
        <v>0</v>
      </c>
      <c r="U55" s="296">
        <f t="shared" si="8"/>
        <v>0</v>
      </c>
      <c r="V55" s="297">
        <v>0</v>
      </c>
      <c r="W55" s="297">
        <v>0</v>
      </c>
      <c r="X55" s="296">
        <f t="shared" si="9"/>
        <v>0</v>
      </c>
      <c r="Y55" s="297">
        <v>0</v>
      </c>
      <c r="Z55" s="297">
        <v>0</v>
      </c>
      <c r="AA55" s="296">
        <f t="shared" si="10"/>
        <v>0</v>
      </c>
      <c r="AB55" s="297">
        <v>0</v>
      </c>
      <c r="AC55" s="297">
        <v>0</v>
      </c>
      <c r="AD55" s="297">
        <v>0</v>
      </c>
      <c r="AE55" s="297">
        <f t="shared" si="14"/>
        <v>6</v>
      </c>
      <c r="AF55" s="297">
        <v>3</v>
      </c>
      <c r="AG55" s="297">
        <v>3</v>
      </c>
      <c r="AH55" s="85" t="s">
        <v>61</v>
      </c>
      <c r="AI55" s="13"/>
    </row>
    <row r="56" spans="1:35" s="118" customFormat="1" ht="16.5" customHeight="1">
      <c r="A56" s="97"/>
      <c r="B56" s="99" t="s">
        <v>62</v>
      </c>
      <c r="C56" s="295">
        <f t="shared" si="2"/>
        <v>14</v>
      </c>
      <c r="D56" s="296">
        <f>G56+J56+M56+P56+S56+V56+Y56+AB56</f>
        <v>1</v>
      </c>
      <c r="E56" s="296">
        <f>H56+K56+N56+Q56+T56+W56+Z56+AC56</f>
        <v>13</v>
      </c>
      <c r="F56" s="296">
        <f t="shared" si="3"/>
        <v>2</v>
      </c>
      <c r="G56" s="297">
        <v>1</v>
      </c>
      <c r="H56" s="297">
        <v>1</v>
      </c>
      <c r="I56" s="296">
        <f t="shared" si="4"/>
        <v>0</v>
      </c>
      <c r="J56" s="297">
        <v>0</v>
      </c>
      <c r="K56" s="297">
        <v>0</v>
      </c>
      <c r="L56" s="296">
        <f t="shared" si="5"/>
        <v>12</v>
      </c>
      <c r="M56" s="297">
        <v>0</v>
      </c>
      <c r="N56" s="297">
        <v>12</v>
      </c>
      <c r="O56" s="296">
        <f t="shared" si="6"/>
        <v>0</v>
      </c>
      <c r="P56" s="297">
        <v>0</v>
      </c>
      <c r="Q56" s="297">
        <v>0</v>
      </c>
      <c r="R56" s="296">
        <f t="shared" si="7"/>
        <v>0</v>
      </c>
      <c r="S56" s="297">
        <v>0</v>
      </c>
      <c r="T56" s="297">
        <v>0</v>
      </c>
      <c r="U56" s="296">
        <f t="shared" si="8"/>
        <v>0</v>
      </c>
      <c r="V56" s="297">
        <v>0</v>
      </c>
      <c r="W56" s="297">
        <v>0</v>
      </c>
      <c r="X56" s="296">
        <f t="shared" si="9"/>
        <v>0</v>
      </c>
      <c r="Y56" s="297">
        <v>0</v>
      </c>
      <c r="Z56" s="297">
        <v>0</v>
      </c>
      <c r="AA56" s="296">
        <f t="shared" si="10"/>
        <v>0</v>
      </c>
      <c r="AB56" s="297">
        <v>0</v>
      </c>
      <c r="AC56" s="297">
        <v>0</v>
      </c>
      <c r="AD56" s="297">
        <v>1</v>
      </c>
      <c r="AE56" s="297">
        <f t="shared" si="14"/>
        <v>11</v>
      </c>
      <c r="AF56" s="297">
        <v>2</v>
      </c>
      <c r="AG56" s="297">
        <v>9</v>
      </c>
      <c r="AH56" s="85" t="s">
        <v>62</v>
      </c>
      <c r="AI56" s="13"/>
    </row>
    <row r="57" spans="1:35" s="186" customFormat="1" ht="16.5" customHeight="1">
      <c r="A57" s="91" t="s">
        <v>152</v>
      </c>
      <c r="B57" s="93"/>
      <c r="C57" s="291">
        <f t="shared" si="2"/>
        <v>71</v>
      </c>
      <c r="D57" s="292">
        <f>SUM(D58:D59)</f>
        <v>4</v>
      </c>
      <c r="E57" s="292">
        <f>SUM(E58:E59)</f>
        <v>67</v>
      </c>
      <c r="F57" s="292">
        <f t="shared" si="3"/>
        <v>9</v>
      </c>
      <c r="G57" s="292">
        <f>SUM(G58:G59)</f>
        <v>2</v>
      </c>
      <c r="H57" s="292">
        <f>SUM(H58:H59)</f>
        <v>7</v>
      </c>
      <c r="I57" s="292">
        <f t="shared" si="4"/>
        <v>0</v>
      </c>
      <c r="J57" s="292">
        <f>SUM(J58:J59)</f>
        <v>0</v>
      </c>
      <c r="K57" s="292">
        <f>SUM(K58:K59)</f>
        <v>0</v>
      </c>
      <c r="L57" s="292">
        <f t="shared" si="5"/>
        <v>45</v>
      </c>
      <c r="M57" s="292">
        <f>SUM(M58:M59)</f>
        <v>1</v>
      </c>
      <c r="N57" s="292">
        <f>SUM(N58:N59)</f>
        <v>44</v>
      </c>
      <c r="O57" s="292">
        <f t="shared" si="6"/>
        <v>4</v>
      </c>
      <c r="P57" s="292">
        <f>SUM(P58:P59)</f>
        <v>0</v>
      </c>
      <c r="Q57" s="292">
        <f>SUM(Q58:Q59)</f>
        <v>4</v>
      </c>
      <c r="R57" s="292">
        <f t="shared" si="7"/>
        <v>0</v>
      </c>
      <c r="S57" s="292">
        <f>SUM(S58:S59)</f>
        <v>0</v>
      </c>
      <c r="T57" s="292">
        <f>SUM(T58:T59)</f>
        <v>0</v>
      </c>
      <c r="U57" s="292">
        <f t="shared" si="8"/>
        <v>0</v>
      </c>
      <c r="V57" s="292">
        <f>SUM(V58:V59)</f>
        <v>0</v>
      </c>
      <c r="W57" s="292">
        <f>SUM(W58:W59)</f>
        <v>0</v>
      </c>
      <c r="X57" s="292">
        <f t="shared" si="9"/>
        <v>0</v>
      </c>
      <c r="Y57" s="292">
        <f>SUM(Y58:Y59)</f>
        <v>0</v>
      </c>
      <c r="Z57" s="292">
        <f>SUM(Z58:Z59)</f>
        <v>0</v>
      </c>
      <c r="AA57" s="292">
        <f t="shared" si="10"/>
        <v>13</v>
      </c>
      <c r="AB57" s="292">
        <f>SUM(AB58:AB59)</f>
        <v>1</v>
      </c>
      <c r="AC57" s="292">
        <f>SUM(AC58:AC59)</f>
        <v>12</v>
      </c>
      <c r="AD57" s="292">
        <f>SUM(AD58:AD59)</f>
        <v>2</v>
      </c>
      <c r="AE57" s="299">
        <f t="shared" si="14"/>
        <v>2</v>
      </c>
      <c r="AF57" s="292">
        <f>SUM(AF58:AF59)</f>
        <v>2</v>
      </c>
      <c r="AG57" s="292">
        <f>SUM(AG58:AG59)</f>
        <v>0</v>
      </c>
      <c r="AH57" s="89" t="s">
        <v>152</v>
      </c>
      <c r="AI57" s="96"/>
    </row>
    <row r="58" spans="1:35" ht="16.5" customHeight="1">
      <c r="A58" s="98"/>
      <c r="B58" s="99" t="s">
        <v>63</v>
      </c>
      <c r="C58" s="295">
        <f t="shared" si="2"/>
        <v>26</v>
      </c>
      <c r="D58" s="296">
        <f>G58+J58+M58+P58+S58+V58+Y58+AB58</f>
        <v>1</v>
      </c>
      <c r="E58" s="296">
        <f>H58+K58+N58+Q58+T58+W58+Z58+AC58</f>
        <v>25</v>
      </c>
      <c r="F58" s="296">
        <f t="shared" si="3"/>
        <v>3</v>
      </c>
      <c r="G58" s="297">
        <v>1</v>
      </c>
      <c r="H58" s="297">
        <v>2</v>
      </c>
      <c r="I58" s="296">
        <f t="shared" si="4"/>
        <v>0</v>
      </c>
      <c r="J58" s="297">
        <v>0</v>
      </c>
      <c r="K58" s="297">
        <v>0</v>
      </c>
      <c r="L58" s="296">
        <f t="shared" si="5"/>
        <v>21</v>
      </c>
      <c r="M58" s="297">
        <v>0</v>
      </c>
      <c r="N58" s="297">
        <v>21</v>
      </c>
      <c r="O58" s="296">
        <f t="shared" si="6"/>
        <v>0</v>
      </c>
      <c r="P58" s="297">
        <v>0</v>
      </c>
      <c r="Q58" s="297">
        <v>0</v>
      </c>
      <c r="R58" s="296">
        <f t="shared" si="7"/>
        <v>0</v>
      </c>
      <c r="S58" s="297">
        <v>0</v>
      </c>
      <c r="T58" s="297">
        <v>0</v>
      </c>
      <c r="U58" s="296">
        <f t="shared" si="8"/>
        <v>0</v>
      </c>
      <c r="V58" s="297">
        <v>0</v>
      </c>
      <c r="W58" s="297">
        <v>0</v>
      </c>
      <c r="X58" s="296">
        <f t="shared" si="9"/>
        <v>0</v>
      </c>
      <c r="Y58" s="297">
        <v>0</v>
      </c>
      <c r="Z58" s="297">
        <v>0</v>
      </c>
      <c r="AA58" s="296">
        <f t="shared" si="10"/>
        <v>2</v>
      </c>
      <c r="AB58" s="297">
        <v>0</v>
      </c>
      <c r="AC58" s="297">
        <v>2</v>
      </c>
      <c r="AD58" s="297">
        <v>1</v>
      </c>
      <c r="AE58" s="297">
        <f t="shared" si="14"/>
        <v>2</v>
      </c>
      <c r="AF58" s="297">
        <v>2</v>
      </c>
      <c r="AG58" s="297">
        <v>0</v>
      </c>
      <c r="AH58" s="85" t="s">
        <v>63</v>
      </c>
      <c r="AI58" s="13"/>
    </row>
    <row r="59" spans="1:35" ht="16.5" customHeight="1">
      <c r="A59" s="98"/>
      <c r="B59" s="99" t="s">
        <v>137</v>
      </c>
      <c r="C59" s="295">
        <f t="shared" si="2"/>
        <v>45</v>
      </c>
      <c r="D59" s="296">
        <f>G59+J59+M59+P59+S59+V59+Y59+AB59</f>
        <v>3</v>
      </c>
      <c r="E59" s="296">
        <f>H59+K59+N59+Q59+T59+W59+Z59+AC59</f>
        <v>42</v>
      </c>
      <c r="F59" s="296">
        <f t="shared" si="3"/>
        <v>6</v>
      </c>
      <c r="G59" s="297">
        <v>1</v>
      </c>
      <c r="H59" s="297">
        <v>5</v>
      </c>
      <c r="I59" s="296">
        <f t="shared" si="4"/>
        <v>0</v>
      </c>
      <c r="J59" s="297">
        <v>0</v>
      </c>
      <c r="K59" s="297">
        <v>0</v>
      </c>
      <c r="L59" s="296">
        <f t="shared" si="5"/>
        <v>24</v>
      </c>
      <c r="M59" s="297">
        <v>1</v>
      </c>
      <c r="N59" s="297">
        <v>23</v>
      </c>
      <c r="O59" s="296">
        <f t="shared" si="6"/>
        <v>4</v>
      </c>
      <c r="P59" s="297">
        <v>0</v>
      </c>
      <c r="Q59" s="297">
        <v>4</v>
      </c>
      <c r="R59" s="296">
        <f t="shared" si="7"/>
        <v>0</v>
      </c>
      <c r="S59" s="297">
        <v>0</v>
      </c>
      <c r="T59" s="297">
        <v>0</v>
      </c>
      <c r="U59" s="296">
        <f t="shared" si="8"/>
        <v>0</v>
      </c>
      <c r="V59" s="297">
        <v>0</v>
      </c>
      <c r="W59" s="297">
        <v>0</v>
      </c>
      <c r="X59" s="296">
        <f t="shared" si="9"/>
        <v>0</v>
      </c>
      <c r="Y59" s="297">
        <v>0</v>
      </c>
      <c r="Z59" s="297">
        <v>0</v>
      </c>
      <c r="AA59" s="296">
        <f t="shared" si="10"/>
        <v>11</v>
      </c>
      <c r="AB59" s="297">
        <v>1</v>
      </c>
      <c r="AC59" s="297">
        <v>10</v>
      </c>
      <c r="AD59" s="297">
        <v>1</v>
      </c>
      <c r="AE59" s="297">
        <f t="shared" si="14"/>
        <v>0</v>
      </c>
      <c r="AF59" s="297">
        <v>0</v>
      </c>
      <c r="AG59" s="297">
        <v>0</v>
      </c>
      <c r="AH59" s="85" t="s">
        <v>137</v>
      </c>
      <c r="AI59" s="13"/>
    </row>
    <row r="60" spans="1:35" s="186" customFormat="1" ht="16.5" customHeight="1">
      <c r="A60" s="91" t="s">
        <v>154</v>
      </c>
      <c r="B60" s="199"/>
      <c r="C60" s="291">
        <f t="shared" si="2"/>
        <v>0</v>
      </c>
      <c r="D60" s="292">
        <f>D61</f>
        <v>0</v>
      </c>
      <c r="E60" s="292">
        <f>E61</f>
        <v>0</v>
      </c>
      <c r="F60" s="292">
        <f t="shared" si="3"/>
        <v>0</v>
      </c>
      <c r="G60" s="292">
        <f>G61</f>
        <v>0</v>
      </c>
      <c r="H60" s="292">
        <f>H61</f>
        <v>0</v>
      </c>
      <c r="I60" s="292">
        <f t="shared" si="4"/>
        <v>0</v>
      </c>
      <c r="J60" s="292">
        <f>J61</f>
        <v>0</v>
      </c>
      <c r="K60" s="292">
        <f>K61</f>
        <v>0</v>
      </c>
      <c r="L60" s="292">
        <f t="shared" si="5"/>
        <v>0</v>
      </c>
      <c r="M60" s="292">
        <f>M61</f>
        <v>0</v>
      </c>
      <c r="N60" s="292">
        <f>N61</f>
        <v>0</v>
      </c>
      <c r="O60" s="292">
        <f t="shared" si="6"/>
        <v>0</v>
      </c>
      <c r="P60" s="292">
        <f>P61</f>
        <v>0</v>
      </c>
      <c r="Q60" s="292">
        <f>Q61</f>
        <v>0</v>
      </c>
      <c r="R60" s="292">
        <f t="shared" si="7"/>
        <v>0</v>
      </c>
      <c r="S60" s="292">
        <f>S61</f>
        <v>0</v>
      </c>
      <c r="T60" s="292">
        <f>T61</f>
        <v>0</v>
      </c>
      <c r="U60" s="292">
        <f t="shared" si="8"/>
        <v>0</v>
      </c>
      <c r="V60" s="292">
        <f>V61</f>
        <v>0</v>
      </c>
      <c r="W60" s="292">
        <f>W61</f>
        <v>0</v>
      </c>
      <c r="X60" s="292">
        <f t="shared" si="9"/>
        <v>0</v>
      </c>
      <c r="Y60" s="292">
        <f>SUM(Y61)</f>
        <v>0</v>
      </c>
      <c r="Z60" s="292">
        <f>SUM(Z61)</f>
        <v>0</v>
      </c>
      <c r="AA60" s="292">
        <f t="shared" si="10"/>
        <v>0</v>
      </c>
      <c r="AB60" s="292">
        <f>SUM(AB61)</f>
        <v>0</v>
      </c>
      <c r="AC60" s="292">
        <f>SUM(AC61)</f>
        <v>0</v>
      </c>
      <c r="AD60" s="292">
        <f>SUM(AD61)</f>
        <v>0</v>
      </c>
      <c r="AE60" s="299">
        <f t="shared" si="14"/>
        <v>0</v>
      </c>
      <c r="AF60" s="292">
        <f>SUM(AF61)</f>
        <v>0</v>
      </c>
      <c r="AG60" s="292">
        <f>SUM(AG61)</f>
        <v>0</v>
      </c>
      <c r="AH60" s="89" t="s">
        <v>154</v>
      </c>
      <c r="AI60" s="197"/>
    </row>
    <row r="61" spans="1:35" ht="16.5" customHeight="1">
      <c r="A61" s="98"/>
      <c r="B61" s="99" t="s">
        <v>64</v>
      </c>
      <c r="C61" s="295">
        <f t="shared" si="2"/>
        <v>0</v>
      </c>
      <c r="D61" s="296">
        <f>G61+J61+M61+P61+S61+V61+Y61+AB61</f>
        <v>0</v>
      </c>
      <c r="E61" s="296">
        <f>H61+K61+N61+Q61+T61+W61+Z61+AC61</f>
        <v>0</v>
      </c>
      <c r="F61" s="296">
        <f t="shared" si="3"/>
        <v>0</v>
      </c>
      <c r="G61" s="297">
        <v>0</v>
      </c>
      <c r="H61" s="297">
        <v>0</v>
      </c>
      <c r="I61" s="296">
        <f t="shared" si="4"/>
        <v>0</v>
      </c>
      <c r="J61" s="297">
        <v>0</v>
      </c>
      <c r="K61" s="297">
        <v>0</v>
      </c>
      <c r="L61" s="296">
        <f t="shared" si="5"/>
        <v>0</v>
      </c>
      <c r="M61" s="297">
        <v>0</v>
      </c>
      <c r="N61" s="297">
        <v>0</v>
      </c>
      <c r="O61" s="296">
        <f t="shared" si="6"/>
        <v>0</v>
      </c>
      <c r="P61" s="297">
        <v>0</v>
      </c>
      <c r="Q61" s="297">
        <v>0</v>
      </c>
      <c r="R61" s="296">
        <f t="shared" si="7"/>
        <v>0</v>
      </c>
      <c r="S61" s="297">
        <v>0</v>
      </c>
      <c r="T61" s="297">
        <v>0</v>
      </c>
      <c r="U61" s="296">
        <f t="shared" si="8"/>
        <v>0</v>
      </c>
      <c r="V61" s="297">
        <v>0</v>
      </c>
      <c r="W61" s="297">
        <v>0</v>
      </c>
      <c r="X61" s="296">
        <f t="shared" si="9"/>
        <v>0</v>
      </c>
      <c r="Y61" s="297">
        <v>0</v>
      </c>
      <c r="Z61" s="297">
        <v>0</v>
      </c>
      <c r="AA61" s="296">
        <f t="shared" si="10"/>
        <v>0</v>
      </c>
      <c r="AB61" s="297">
        <v>0</v>
      </c>
      <c r="AC61" s="297">
        <v>0</v>
      </c>
      <c r="AD61" s="297">
        <v>0</v>
      </c>
      <c r="AE61" s="297">
        <f t="shared" si="14"/>
        <v>0</v>
      </c>
      <c r="AF61" s="297">
        <v>0</v>
      </c>
      <c r="AG61" s="297">
        <v>0</v>
      </c>
      <c r="AH61" s="85" t="s">
        <v>64</v>
      </c>
      <c r="AI61" s="13"/>
    </row>
    <row r="62" spans="1:35" s="202" customFormat="1" ht="16.5" customHeight="1">
      <c r="A62" s="91" t="s">
        <v>155</v>
      </c>
      <c r="B62" s="93"/>
      <c r="C62" s="291">
        <f t="shared" si="2"/>
        <v>18</v>
      </c>
      <c r="D62" s="292">
        <f>SUM(D63:D64)</f>
        <v>1</v>
      </c>
      <c r="E62" s="292">
        <f>SUM(E63:E64)</f>
        <v>17</v>
      </c>
      <c r="F62" s="292">
        <f t="shared" si="3"/>
        <v>3</v>
      </c>
      <c r="G62" s="292">
        <f>SUM(G63:G64)</f>
        <v>0</v>
      </c>
      <c r="H62" s="292">
        <f>SUM(H63:H64)</f>
        <v>3</v>
      </c>
      <c r="I62" s="292">
        <f t="shared" si="4"/>
        <v>0</v>
      </c>
      <c r="J62" s="292">
        <f>SUM(J63:J64)</f>
        <v>0</v>
      </c>
      <c r="K62" s="292">
        <f>SUM(K63:K64)</f>
        <v>0</v>
      </c>
      <c r="L62" s="292">
        <f t="shared" si="5"/>
        <v>12</v>
      </c>
      <c r="M62" s="292">
        <f>SUM(M63:M64)</f>
        <v>0</v>
      </c>
      <c r="N62" s="292">
        <f>SUM(N63:N64)</f>
        <v>12</v>
      </c>
      <c r="O62" s="292">
        <f t="shared" si="6"/>
        <v>0</v>
      </c>
      <c r="P62" s="292">
        <f>SUM(P63:P64)</f>
        <v>0</v>
      </c>
      <c r="Q62" s="292">
        <f>SUM(Q63:Q64)</f>
        <v>0</v>
      </c>
      <c r="R62" s="292">
        <f t="shared" si="7"/>
        <v>0</v>
      </c>
      <c r="S62" s="292">
        <f>SUM(S63:S64)</f>
        <v>0</v>
      </c>
      <c r="T62" s="292">
        <f>SUM(T63:T64)</f>
        <v>0</v>
      </c>
      <c r="U62" s="292">
        <f t="shared" si="8"/>
        <v>0</v>
      </c>
      <c r="V62" s="292">
        <f>SUM(V63:V64)</f>
        <v>0</v>
      </c>
      <c r="W62" s="292">
        <f>SUM(W63:W64)</f>
        <v>0</v>
      </c>
      <c r="X62" s="292">
        <f t="shared" si="9"/>
        <v>0</v>
      </c>
      <c r="Y62" s="292">
        <f>SUM(Y63:Y64)</f>
        <v>0</v>
      </c>
      <c r="Z62" s="292">
        <f>SUM(Z63:Z64)</f>
        <v>0</v>
      </c>
      <c r="AA62" s="292">
        <f t="shared" si="10"/>
        <v>3</v>
      </c>
      <c r="AB62" s="292">
        <f>SUM(AB63:AB64)</f>
        <v>1</v>
      </c>
      <c r="AC62" s="292">
        <f>SUM(AC63:AC64)</f>
        <v>2</v>
      </c>
      <c r="AD62" s="292">
        <f>SUM(AD63:AD64)</f>
        <v>0</v>
      </c>
      <c r="AE62" s="299">
        <f t="shared" si="14"/>
        <v>4</v>
      </c>
      <c r="AF62" s="292">
        <f>SUM(AF63:AF64)</f>
        <v>0</v>
      </c>
      <c r="AG62" s="292">
        <f>SUM(AG63:AG64)</f>
        <v>4</v>
      </c>
      <c r="AH62" s="89" t="s">
        <v>155</v>
      </c>
      <c r="AI62" s="96"/>
    </row>
    <row r="63" spans="1:35" ht="16.5" customHeight="1">
      <c r="A63" s="98"/>
      <c r="B63" s="99" t="s">
        <v>138</v>
      </c>
      <c r="C63" s="295">
        <f t="shared" si="2"/>
        <v>18</v>
      </c>
      <c r="D63" s="296">
        <f>G63+J63+M63+P63+S63+V63+Y63+AB63</f>
        <v>1</v>
      </c>
      <c r="E63" s="296">
        <f>H63+K63+N63+Q63+T63+W63+Z63+AC63</f>
        <v>17</v>
      </c>
      <c r="F63" s="296">
        <f t="shared" si="3"/>
        <v>3</v>
      </c>
      <c r="G63" s="297">
        <v>0</v>
      </c>
      <c r="H63" s="297">
        <v>3</v>
      </c>
      <c r="I63" s="296">
        <f t="shared" si="4"/>
        <v>0</v>
      </c>
      <c r="J63" s="297">
        <v>0</v>
      </c>
      <c r="K63" s="297">
        <v>0</v>
      </c>
      <c r="L63" s="296">
        <f t="shared" si="5"/>
        <v>12</v>
      </c>
      <c r="M63" s="297">
        <v>0</v>
      </c>
      <c r="N63" s="297">
        <v>12</v>
      </c>
      <c r="O63" s="296">
        <f t="shared" si="6"/>
        <v>0</v>
      </c>
      <c r="P63" s="297">
        <v>0</v>
      </c>
      <c r="Q63" s="297">
        <v>0</v>
      </c>
      <c r="R63" s="296">
        <f t="shared" si="7"/>
        <v>0</v>
      </c>
      <c r="S63" s="297">
        <v>0</v>
      </c>
      <c r="T63" s="297">
        <v>0</v>
      </c>
      <c r="U63" s="296">
        <f t="shared" si="8"/>
        <v>0</v>
      </c>
      <c r="V63" s="297">
        <v>0</v>
      </c>
      <c r="W63" s="297">
        <v>0</v>
      </c>
      <c r="X63" s="296">
        <f t="shared" si="9"/>
        <v>0</v>
      </c>
      <c r="Y63" s="297">
        <v>0</v>
      </c>
      <c r="Z63" s="297">
        <v>0</v>
      </c>
      <c r="AA63" s="296">
        <f t="shared" si="10"/>
        <v>3</v>
      </c>
      <c r="AB63" s="297">
        <v>1</v>
      </c>
      <c r="AC63" s="297">
        <v>2</v>
      </c>
      <c r="AD63" s="297">
        <v>0</v>
      </c>
      <c r="AE63" s="297">
        <f t="shared" si="14"/>
        <v>4</v>
      </c>
      <c r="AF63" s="297">
        <v>0</v>
      </c>
      <c r="AG63" s="297">
        <v>4</v>
      </c>
      <c r="AH63" s="85" t="s">
        <v>138</v>
      </c>
      <c r="AI63" s="13"/>
    </row>
    <row r="64" spans="1:35" s="118" customFormat="1" ht="16.5" customHeight="1">
      <c r="A64" s="98"/>
      <c r="B64" s="99" t="s">
        <v>139</v>
      </c>
      <c r="C64" s="295">
        <f t="shared" si="2"/>
        <v>0</v>
      </c>
      <c r="D64" s="296">
        <f>G64+J64+M64+P64+S64+V64+Y64+AB64</f>
        <v>0</v>
      </c>
      <c r="E64" s="296">
        <f>H64+K64+N64+Q64+T64+W64+Z64+AC64</f>
        <v>0</v>
      </c>
      <c r="F64" s="296">
        <f t="shared" si="3"/>
        <v>0</v>
      </c>
      <c r="G64" s="297">
        <v>0</v>
      </c>
      <c r="H64" s="297">
        <v>0</v>
      </c>
      <c r="I64" s="296">
        <f t="shared" si="4"/>
        <v>0</v>
      </c>
      <c r="J64" s="297">
        <v>0</v>
      </c>
      <c r="K64" s="297">
        <v>0</v>
      </c>
      <c r="L64" s="296">
        <f t="shared" si="5"/>
        <v>0</v>
      </c>
      <c r="M64" s="297">
        <v>0</v>
      </c>
      <c r="N64" s="297">
        <v>0</v>
      </c>
      <c r="O64" s="296">
        <f t="shared" si="6"/>
        <v>0</v>
      </c>
      <c r="P64" s="297">
        <v>0</v>
      </c>
      <c r="Q64" s="297">
        <v>0</v>
      </c>
      <c r="R64" s="296">
        <f t="shared" si="7"/>
        <v>0</v>
      </c>
      <c r="S64" s="297">
        <v>0</v>
      </c>
      <c r="T64" s="297">
        <v>0</v>
      </c>
      <c r="U64" s="296">
        <f t="shared" si="8"/>
        <v>0</v>
      </c>
      <c r="V64" s="297">
        <v>0</v>
      </c>
      <c r="W64" s="297">
        <v>0</v>
      </c>
      <c r="X64" s="296">
        <f t="shared" si="9"/>
        <v>0</v>
      </c>
      <c r="Y64" s="297">
        <v>0</v>
      </c>
      <c r="Z64" s="297">
        <v>0</v>
      </c>
      <c r="AA64" s="296">
        <f t="shared" si="10"/>
        <v>0</v>
      </c>
      <c r="AB64" s="297">
        <v>0</v>
      </c>
      <c r="AC64" s="297">
        <v>0</v>
      </c>
      <c r="AD64" s="297">
        <v>0</v>
      </c>
      <c r="AE64" s="297">
        <f t="shared" si="14"/>
        <v>0</v>
      </c>
      <c r="AF64" s="297">
        <v>0</v>
      </c>
      <c r="AG64" s="297">
        <v>0</v>
      </c>
      <c r="AH64" s="85" t="s">
        <v>139</v>
      </c>
      <c r="AI64" s="13"/>
    </row>
    <row r="65" spans="1:35" s="118" customFormat="1" ht="16.5" customHeight="1">
      <c r="A65" s="116"/>
      <c r="B65" s="204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53"/>
      <c r="AI65" s="116"/>
    </row>
    <row r="66" spans="2:33" ht="11.25" customHeight="1">
      <c r="B66" s="211"/>
      <c r="C66" s="211"/>
      <c r="D66" s="211"/>
      <c r="E66" s="211"/>
      <c r="F66" s="211"/>
      <c r="G66" s="211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</row>
    <row r="67" spans="2:33" ht="11.25" customHeight="1" hidden="1">
      <c r="B67" s="175" t="s">
        <v>82</v>
      </c>
      <c r="C67" s="176">
        <v>491</v>
      </c>
      <c r="D67" s="177">
        <v>28</v>
      </c>
      <c r="E67" s="177">
        <v>463</v>
      </c>
      <c r="F67" s="177">
        <v>42</v>
      </c>
      <c r="G67" s="178">
        <v>11</v>
      </c>
      <c r="H67" s="178">
        <v>31</v>
      </c>
      <c r="I67" s="177">
        <v>20</v>
      </c>
      <c r="J67" s="178">
        <v>0</v>
      </c>
      <c r="K67" s="178">
        <v>20</v>
      </c>
      <c r="L67" s="177">
        <v>341</v>
      </c>
      <c r="M67" s="178">
        <v>9</v>
      </c>
      <c r="N67" s="178">
        <v>332</v>
      </c>
      <c r="O67" s="177">
        <v>4</v>
      </c>
      <c r="P67" s="178">
        <v>0</v>
      </c>
      <c r="Q67" s="178">
        <v>4</v>
      </c>
      <c r="R67" s="177">
        <v>0</v>
      </c>
      <c r="S67" s="178">
        <v>0</v>
      </c>
      <c r="T67" s="178">
        <v>0</v>
      </c>
      <c r="U67" s="177">
        <v>0</v>
      </c>
      <c r="V67" s="178">
        <v>0</v>
      </c>
      <c r="W67" s="178">
        <v>0</v>
      </c>
      <c r="X67" s="178">
        <v>0</v>
      </c>
      <c r="Y67" s="178">
        <v>0</v>
      </c>
      <c r="Z67" s="178">
        <v>0</v>
      </c>
      <c r="AA67" s="178">
        <v>84</v>
      </c>
      <c r="AB67" s="178">
        <v>8</v>
      </c>
      <c r="AC67" s="178">
        <v>76</v>
      </c>
      <c r="AD67" s="178">
        <v>24</v>
      </c>
      <c r="AE67" s="178">
        <v>177</v>
      </c>
      <c r="AF67" s="178">
        <v>70</v>
      </c>
      <c r="AG67" s="178">
        <v>107</v>
      </c>
    </row>
    <row r="68" spans="2:33" ht="11.25" customHeight="1" hidden="1">
      <c r="B68" s="301"/>
      <c r="C68" s="177"/>
      <c r="D68" s="177"/>
      <c r="E68" s="177"/>
      <c r="F68" s="177"/>
      <c r="G68" s="178"/>
      <c r="H68" s="178"/>
      <c r="I68" s="177"/>
      <c r="J68" s="178"/>
      <c r="K68" s="178"/>
      <c r="L68" s="177"/>
      <c r="M68" s="178"/>
      <c r="N68" s="178"/>
      <c r="O68" s="177"/>
      <c r="P68" s="178"/>
      <c r="Q68" s="178"/>
      <c r="R68" s="177"/>
      <c r="S68" s="178"/>
      <c r="T68" s="178"/>
      <c r="U68" s="177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</row>
    <row r="69" spans="2:31" ht="11.25" customHeight="1" hidden="1">
      <c r="B69" s="218"/>
      <c r="C69" s="218" t="s">
        <v>235</v>
      </c>
      <c r="D69" s="218"/>
      <c r="E69" s="218"/>
      <c r="AE69" s="112" t="s">
        <v>236</v>
      </c>
    </row>
    <row r="70" spans="2:5" ht="11.25" customHeight="1">
      <c r="B70" s="218"/>
      <c r="C70" s="218"/>
      <c r="D70" s="218"/>
      <c r="E70" s="218"/>
    </row>
    <row r="71" spans="2:5" ht="11.25" customHeight="1">
      <c r="B71" s="218"/>
      <c r="C71" s="218"/>
      <c r="D71" s="218"/>
      <c r="E71" s="218"/>
    </row>
    <row r="72" spans="2:5" ht="11.25" customHeight="1">
      <c r="B72" s="218"/>
      <c r="C72" s="218"/>
      <c r="D72" s="218"/>
      <c r="E72" s="218"/>
    </row>
    <row r="73" spans="2:5" ht="11.25" customHeight="1">
      <c r="B73" s="218"/>
      <c r="C73" s="218"/>
      <c r="D73" s="218"/>
      <c r="E73" s="218"/>
    </row>
    <row r="74" spans="2:5" ht="11.25" customHeight="1">
      <c r="B74" s="218"/>
      <c r="C74" s="218"/>
      <c r="D74" s="218"/>
      <c r="E74" s="218"/>
    </row>
    <row r="75" spans="2:5" ht="11.25" customHeight="1">
      <c r="B75" s="218"/>
      <c r="C75" s="218"/>
      <c r="D75" s="218"/>
      <c r="E75" s="218"/>
    </row>
    <row r="76" spans="2:5" ht="11.25" customHeight="1">
      <c r="B76" s="218"/>
      <c r="C76" s="218"/>
      <c r="D76" s="218"/>
      <c r="E76" s="218"/>
    </row>
    <row r="77" spans="2:5" ht="11.25" customHeight="1">
      <c r="B77" s="218"/>
      <c r="C77" s="218"/>
      <c r="D77" s="218"/>
      <c r="E77" s="218"/>
    </row>
    <row r="78" spans="2:5" ht="11.25" customHeight="1">
      <c r="B78" s="218"/>
      <c r="C78" s="218"/>
      <c r="D78" s="218"/>
      <c r="E78" s="218"/>
    </row>
    <row r="79" spans="2:5" ht="11.25" customHeight="1">
      <c r="B79" s="218"/>
      <c r="C79" s="218"/>
      <c r="D79" s="218"/>
      <c r="E79" s="218"/>
    </row>
    <row r="80" spans="2:5" ht="11.25" customHeight="1">
      <c r="B80" s="218"/>
      <c r="C80" s="218"/>
      <c r="D80" s="218"/>
      <c r="E80" s="218"/>
    </row>
    <row r="81" spans="2:5" ht="11.25" customHeight="1">
      <c r="B81" s="218"/>
      <c r="C81" s="218"/>
      <c r="D81" s="218"/>
      <c r="E81" s="218"/>
    </row>
  </sheetData>
  <mergeCells count="35">
    <mergeCell ref="C4:AC4"/>
    <mergeCell ref="L5:N5"/>
    <mergeCell ref="AH60:AI60"/>
    <mergeCell ref="A62:B62"/>
    <mergeCell ref="AH62:AI62"/>
    <mergeCell ref="AD4:AD7"/>
    <mergeCell ref="AE4:AG5"/>
    <mergeCell ref="R5:T5"/>
    <mergeCell ref="U5:W5"/>
    <mergeCell ref="X5:Z5"/>
    <mergeCell ref="AA5:AC5"/>
    <mergeCell ref="O5:Q5"/>
    <mergeCell ref="A35:B35"/>
    <mergeCell ref="AH49:AI49"/>
    <mergeCell ref="AH13:AI13"/>
    <mergeCell ref="AH32:AI32"/>
    <mergeCell ref="AH35:AI35"/>
    <mergeCell ref="AH40:AI40"/>
    <mergeCell ref="A40:B40"/>
    <mergeCell ref="AH42:AI42"/>
    <mergeCell ref="AH45:AI45"/>
    <mergeCell ref="A1:N1"/>
    <mergeCell ref="A57:B57"/>
    <mergeCell ref="A42:B42"/>
    <mergeCell ref="A45:B45"/>
    <mergeCell ref="A49:B49"/>
    <mergeCell ref="A54:B54"/>
    <mergeCell ref="A13:B13"/>
    <mergeCell ref="C5:E5"/>
    <mergeCell ref="F5:H5"/>
    <mergeCell ref="I5:K5"/>
    <mergeCell ref="A32:B32"/>
    <mergeCell ref="AH54:AI54"/>
    <mergeCell ref="AH57:AI57"/>
    <mergeCell ref="A60:B6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81"/>
  <sheetViews>
    <sheetView showGridLines="0" tabSelected="1" workbookViewId="0" topLeftCell="P1">
      <selection activeCell="A67" sqref="A67:IV69"/>
    </sheetView>
  </sheetViews>
  <sheetFormatPr defaultColWidth="8.75" defaultRowHeight="11.25" customHeight="1"/>
  <cols>
    <col min="1" max="1" width="1.328125" style="112" customWidth="1"/>
    <col min="2" max="2" width="8.75" style="112" customWidth="1"/>
    <col min="3" max="11" width="8.58203125" style="112" customWidth="1"/>
    <col min="12" max="12" width="1.83203125" style="112" customWidth="1"/>
    <col min="13" max="22" width="8.58203125" style="112" customWidth="1"/>
    <col min="23" max="16384" width="8.75" style="112" customWidth="1"/>
  </cols>
  <sheetData>
    <row r="1" spans="1:22" ht="16.5" customHeight="1">
      <c r="A1" s="108" t="s">
        <v>129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 t="s">
        <v>130</v>
      </c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6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3" ht="16.5" customHeight="1">
      <c r="A3" s="114" t="s">
        <v>69</v>
      </c>
      <c r="B3" s="116"/>
      <c r="C3" s="208"/>
      <c r="D3" s="208"/>
      <c r="E3" s="208"/>
      <c r="F3" s="115"/>
      <c r="G3" s="115"/>
      <c r="H3" s="115"/>
      <c r="I3" s="115"/>
      <c r="J3" s="115"/>
      <c r="K3" s="120" t="s">
        <v>70</v>
      </c>
      <c r="L3" s="114" t="s">
        <v>86</v>
      </c>
      <c r="M3" s="116"/>
      <c r="N3" s="208"/>
      <c r="O3" s="208"/>
      <c r="P3" s="208"/>
      <c r="Q3" s="115"/>
      <c r="R3" s="115"/>
      <c r="S3" s="115"/>
      <c r="T3" s="115"/>
      <c r="U3" s="115"/>
      <c r="V3" s="120" t="s">
        <v>70</v>
      </c>
      <c r="W3" s="302"/>
    </row>
    <row r="4" spans="1:23" ht="16.5" customHeight="1">
      <c r="A4" s="286"/>
      <c r="B4" s="121" t="s">
        <v>131</v>
      </c>
      <c r="C4" s="140" t="s">
        <v>5</v>
      </c>
      <c r="D4" s="141"/>
      <c r="E4" s="142"/>
      <c r="F4" s="140" t="s">
        <v>132</v>
      </c>
      <c r="G4" s="142"/>
      <c r="H4" s="140" t="s">
        <v>133</v>
      </c>
      <c r="I4" s="142"/>
      <c r="J4" s="140" t="s">
        <v>134</v>
      </c>
      <c r="K4" s="141"/>
      <c r="L4" s="286"/>
      <c r="M4" s="121" t="s">
        <v>131</v>
      </c>
      <c r="N4" s="140" t="s">
        <v>5</v>
      </c>
      <c r="O4" s="141"/>
      <c r="P4" s="142"/>
      <c r="Q4" s="140" t="s">
        <v>132</v>
      </c>
      <c r="R4" s="142"/>
      <c r="S4" s="140" t="s">
        <v>133</v>
      </c>
      <c r="T4" s="142"/>
      <c r="U4" s="140" t="s">
        <v>134</v>
      </c>
      <c r="V4" s="141"/>
      <c r="W4" s="302"/>
    </row>
    <row r="5" spans="1:22" ht="16.5" customHeight="1">
      <c r="A5" s="116"/>
      <c r="B5" s="147" t="s">
        <v>141</v>
      </c>
      <c r="C5" s="148" t="s">
        <v>17</v>
      </c>
      <c r="D5" s="148" t="s">
        <v>77</v>
      </c>
      <c r="E5" s="148" t="s">
        <v>78</v>
      </c>
      <c r="F5" s="148" t="s">
        <v>77</v>
      </c>
      <c r="G5" s="148" t="s">
        <v>78</v>
      </c>
      <c r="H5" s="148" t="s">
        <v>77</v>
      </c>
      <c r="I5" s="148" t="s">
        <v>78</v>
      </c>
      <c r="J5" s="148" t="s">
        <v>77</v>
      </c>
      <c r="K5" s="148" t="s">
        <v>78</v>
      </c>
      <c r="L5" s="116"/>
      <c r="M5" s="147" t="s">
        <v>141</v>
      </c>
      <c r="N5" s="148" t="s">
        <v>17</v>
      </c>
      <c r="O5" s="148" t="s">
        <v>77</v>
      </c>
      <c r="P5" s="148" t="s">
        <v>78</v>
      </c>
      <c r="Q5" s="148" t="s">
        <v>77</v>
      </c>
      <c r="R5" s="148" t="s">
        <v>78</v>
      </c>
      <c r="S5" s="148" t="s">
        <v>77</v>
      </c>
      <c r="T5" s="148" t="s">
        <v>78</v>
      </c>
      <c r="U5" s="148" t="s">
        <v>77</v>
      </c>
      <c r="V5" s="148" t="s">
        <v>78</v>
      </c>
    </row>
    <row r="6" spans="1:22" ht="16.5" customHeight="1">
      <c r="A6" s="118"/>
      <c r="B6" s="158"/>
      <c r="C6" s="137"/>
      <c r="D6" s="209"/>
      <c r="E6" s="209"/>
      <c r="F6" s="209"/>
      <c r="G6" s="209"/>
      <c r="H6" s="209"/>
      <c r="I6" s="209"/>
      <c r="J6" s="209"/>
      <c r="K6" s="209"/>
      <c r="L6" s="118"/>
      <c r="M6" s="158"/>
      <c r="N6" s="137"/>
      <c r="O6" s="209"/>
      <c r="P6" s="209"/>
      <c r="Q6" s="209"/>
      <c r="R6" s="209"/>
      <c r="S6" s="209"/>
      <c r="T6" s="209"/>
      <c r="U6" s="209"/>
      <c r="V6" s="209"/>
    </row>
    <row r="7" spans="1:22" ht="16.5" customHeight="1">
      <c r="A7" s="211"/>
      <c r="B7" s="212" t="s">
        <v>240</v>
      </c>
      <c r="C7" s="300">
        <v>439</v>
      </c>
      <c r="D7" s="297">
        <v>275</v>
      </c>
      <c r="E7" s="297">
        <v>164</v>
      </c>
      <c r="F7" s="297">
        <v>71</v>
      </c>
      <c r="G7" s="297">
        <v>105</v>
      </c>
      <c r="H7" s="297">
        <v>0</v>
      </c>
      <c r="I7" s="297">
        <v>1</v>
      </c>
      <c r="J7" s="297">
        <v>204</v>
      </c>
      <c r="K7" s="297">
        <v>58</v>
      </c>
      <c r="L7" s="209"/>
      <c r="M7" s="212" t="s">
        <v>240</v>
      </c>
      <c r="N7" s="300">
        <v>46</v>
      </c>
      <c r="O7" s="297">
        <v>14</v>
      </c>
      <c r="P7" s="297">
        <v>32</v>
      </c>
      <c r="Q7" s="297">
        <v>4</v>
      </c>
      <c r="R7" s="297">
        <v>1</v>
      </c>
      <c r="S7" s="297">
        <v>0</v>
      </c>
      <c r="T7" s="297">
        <v>1</v>
      </c>
      <c r="U7" s="297">
        <v>10</v>
      </c>
      <c r="V7" s="297">
        <v>30</v>
      </c>
    </row>
    <row r="8" spans="1:22" s="167" customFormat="1" ht="16.5" customHeight="1">
      <c r="A8" s="215"/>
      <c r="B8" s="216" t="s">
        <v>241</v>
      </c>
      <c r="C8" s="291">
        <f>C14+C33+C36+C41+C43+C46+C50+C55+C58+C61+C63</f>
        <v>451</v>
      </c>
      <c r="D8" s="292">
        <f>D14+D33+D36+D41+D43+D46+D50+D55+D58+D61+D63</f>
        <v>280</v>
      </c>
      <c r="E8" s="292">
        <f aca="true" t="shared" si="0" ref="E8:K8">E14+E33+E36+E41+E43+E46+E50+E55+E58+E61+E63</f>
        <v>171</v>
      </c>
      <c r="F8" s="292">
        <f t="shared" si="0"/>
        <v>71</v>
      </c>
      <c r="G8" s="292">
        <f t="shared" si="0"/>
        <v>111</v>
      </c>
      <c r="H8" s="292">
        <f t="shared" si="0"/>
        <v>0</v>
      </c>
      <c r="I8" s="292">
        <f t="shared" si="0"/>
        <v>1</v>
      </c>
      <c r="J8" s="292">
        <f t="shared" si="0"/>
        <v>209</v>
      </c>
      <c r="K8" s="292">
        <f t="shared" si="0"/>
        <v>59</v>
      </c>
      <c r="L8" s="215"/>
      <c r="M8" s="216" t="s">
        <v>241</v>
      </c>
      <c r="N8" s="291">
        <f>N11+N30+N33+N38+N40+N43+N47+N52+N55+N58+N60</f>
        <v>40</v>
      </c>
      <c r="O8" s="292">
        <f>O11+O30+O33+O38+O40+O43+O47+O52+O55+O58+O60</f>
        <v>11</v>
      </c>
      <c r="P8" s="292">
        <f aca="true" t="shared" si="1" ref="P8:V8">P11+P30+P33+P38+P40+P43+P47+P52+P55+P58+P60</f>
        <v>29</v>
      </c>
      <c r="Q8" s="292">
        <f t="shared" si="1"/>
        <v>2</v>
      </c>
      <c r="R8" s="292">
        <f t="shared" si="1"/>
        <v>1</v>
      </c>
      <c r="S8" s="292">
        <f t="shared" si="1"/>
        <v>0</v>
      </c>
      <c r="T8" s="292">
        <f t="shared" si="1"/>
        <v>1</v>
      </c>
      <c r="U8" s="292">
        <f t="shared" si="1"/>
        <v>9</v>
      </c>
      <c r="V8" s="292">
        <f t="shared" si="1"/>
        <v>27</v>
      </c>
    </row>
    <row r="9" spans="1:22" ht="16.5" customHeight="1">
      <c r="A9" s="118"/>
      <c r="B9" s="158"/>
      <c r="C9" s="293">
        <f>IF(C8=SUM(C10:C12),"","no")</f>
      </c>
      <c r="D9" s="294">
        <f>IF(D8=SUM(D10:D12),"","no")</f>
      </c>
      <c r="E9" s="294">
        <f>IF(E8=SUM(E10:E12),"","no")</f>
      </c>
      <c r="F9" s="294">
        <f>IF(F8=SUM(F10:F12),"","no")</f>
      </c>
      <c r="G9" s="294"/>
      <c r="H9" s="294"/>
      <c r="I9" s="294">
        <f>IF(I8=SUM(I10:I12),"","no")</f>
      </c>
      <c r="J9" s="294">
        <f>IF(J8=SUM(J10:J12),"","no")</f>
      </c>
      <c r="K9" s="294">
        <f>IF(K8=SUM(K10:K12),"","no")</f>
      </c>
      <c r="L9" s="117"/>
      <c r="M9" s="158"/>
      <c r="N9" s="293">
        <f aca="true" t="shared" si="2" ref="N9:V9">IF(N8=SUM(N67),"","no")</f>
      </c>
      <c r="O9" s="294">
        <f t="shared" si="2"/>
      </c>
      <c r="P9" s="294">
        <f t="shared" si="2"/>
      </c>
      <c r="Q9" s="294">
        <f t="shared" si="2"/>
      </c>
      <c r="R9" s="294">
        <f t="shared" si="2"/>
      </c>
      <c r="S9" s="294">
        <f t="shared" si="2"/>
      </c>
      <c r="T9" s="294">
        <f t="shared" si="2"/>
      </c>
      <c r="U9" s="294">
        <f t="shared" si="2"/>
      </c>
      <c r="V9" s="294">
        <f t="shared" si="2"/>
      </c>
    </row>
    <row r="10" spans="1:22" ht="16.5" customHeight="1">
      <c r="A10" s="118"/>
      <c r="B10" s="175" t="s">
        <v>81</v>
      </c>
      <c r="C10" s="295">
        <f>SUM(D10:E10)</f>
        <v>0</v>
      </c>
      <c r="D10" s="296">
        <f aca="true" t="shared" si="3" ref="D10:E12">F10+H10+J10</f>
        <v>0</v>
      </c>
      <c r="E10" s="296">
        <f t="shared" si="3"/>
        <v>0</v>
      </c>
      <c r="F10" s="297">
        <v>0</v>
      </c>
      <c r="G10" s="297">
        <v>0</v>
      </c>
      <c r="H10" s="297">
        <v>0</v>
      </c>
      <c r="I10" s="297">
        <v>0</v>
      </c>
      <c r="J10" s="297">
        <v>0</v>
      </c>
      <c r="K10" s="297">
        <v>0</v>
      </c>
      <c r="L10" s="117"/>
      <c r="M10" s="158"/>
      <c r="N10" s="298"/>
      <c r="O10" s="298"/>
      <c r="P10" s="298"/>
      <c r="Q10" s="298"/>
      <c r="R10" s="298"/>
      <c r="S10" s="298"/>
      <c r="T10" s="298"/>
      <c r="U10" s="298"/>
      <c r="V10" s="298"/>
    </row>
    <row r="11" spans="1:22" ht="16.5" customHeight="1">
      <c r="A11" s="118"/>
      <c r="B11" s="175" t="s">
        <v>82</v>
      </c>
      <c r="C11" s="295">
        <f>SUM(D11:E11)</f>
        <v>40</v>
      </c>
      <c r="D11" s="296">
        <f t="shared" si="3"/>
        <v>11</v>
      </c>
      <c r="E11" s="296">
        <f t="shared" si="3"/>
        <v>29</v>
      </c>
      <c r="F11" s="297">
        <v>2</v>
      </c>
      <c r="G11" s="297">
        <v>1</v>
      </c>
      <c r="H11" s="297">
        <v>0</v>
      </c>
      <c r="I11" s="297">
        <v>1</v>
      </c>
      <c r="J11" s="297">
        <v>9</v>
      </c>
      <c r="K11" s="297">
        <v>27</v>
      </c>
      <c r="L11" s="72" t="s">
        <v>156</v>
      </c>
      <c r="M11" s="73"/>
      <c r="N11" s="291">
        <f aca="true" t="shared" si="4" ref="N11:N62">SUM(O11:P11)</f>
        <v>23</v>
      </c>
      <c r="O11" s="292">
        <f>SUM(O13:O29)</f>
        <v>8</v>
      </c>
      <c r="P11" s="292">
        <f aca="true" t="shared" si="5" ref="P11:V11">SUM(P13:P29)</f>
        <v>15</v>
      </c>
      <c r="Q11" s="292">
        <f t="shared" si="5"/>
        <v>2</v>
      </c>
      <c r="R11" s="292">
        <f t="shared" si="5"/>
        <v>1</v>
      </c>
      <c r="S11" s="292">
        <f t="shared" si="5"/>
        <v>0</v>
      </c>
      <c r="T11" s="292">
        <f t="shared" si="5"/>
        <v>1</v>
      </c>
      <c r="U11" s="292">
        <f t="shared" si="5"/>
        <v>6</v>
      </c>
      <c r="V11" s="292">
        <f t="shared" si="5"/>
        <v>13</v>
      </c>
    </row>
    <row r="12" spans="1:22" ht="16.5" customHeight="1">
      <c r="A12" s="118"/>
      <c r="B12" s="175" t="s">
        <v>83</v>
      </c>
      <c r="C12" s="295">
        <f>SUM(D12:E12)</f>
        <v>411</v>
      </c>
      <c r="D12" s="296">
        <f t="shared" si="3"/>
        <v>269</v>
      </c>
      <c r="E12" s="296">
        <f t="shared" si="3"/>
        <v>142</v>
      </c>
      <c r="F12" s="297">
        <v>69</v>
      </c>
      <c r="G12" s="297">
        <v>110</v>
      </c>
      <c r="H12" s="297">
        <v>0</v>
      </c>
      <c r="I12" s="297">
        <v>0</v>
      </c>
      <c r="J12" s="297">
        <v>200</v>
      </c>
      <c r="K12" s="297">
        <v>32</v>
      </c>
      <c r="L12" s="80"/>
      <c r="M12" s="189" t="s">
        <v>157</v>
      </c>
      <c r="N12" s="291">
        <f t="shared" si="4"/>
        <v>2</v>
      </c>
      <c r="O12" s="292">
        <f aca="true" t="shared" si="6" ref="O12:V12">SUM(O13:O17)</f>
        <v>0</v>
      </c>
      <c r="P12" s="292">
        <f t="shared" si="6"/>
        <v>2</v>
      </c>
      <c r="Q12" s="292">
        <f t="shared" si="6"/>
        <v>0</v>
      </c>
      <c r="R12" s="292">
        <f t="shared" si="6"/>
        <v>1</v>
      </c>
      <c r="S12" s="292">
        <f t="shared" si="6"/>
        <v>0</v>
      </c>
      <c r="T12" s="292">
        <f t="shared" si="6"/>
        <v>0</v>
      </c>
      <c r="U12" s="292">
        <f t="shared" si="6"/>
        <v>0</v>
      </c>
      <c r="V12" s="292">
        <f t="shared" si="6"/>
        <v>1</v>
      </c>
    </row>
    <row r="13" spans="1:22" ht="16.5" customHeight="1">
      <c r="A13" s="118"/>
      <c r="B13" s="180"/>
      <c r="C13" s="298"/>
      <c r="D13" s="298"/>
      <c r="E13" s="298"/>
      <c r="F13" s="298"/>
      <c r="G13" s="298"/>
      <c r="H13" s="298"/>
      <c r="I13" s="298"/>
      <c r="J13" s="298"/>
      <c r="K13" s="298"/>
      <c r="L13" s="303"/>
      <c r="M13" s="191" t="s">
        <v>20</v>
      </c>
      <c r="N13" s="295">
        <f t="shared" si="4"/>
        <v>2</v>
      </c>
      <c r="O13" s="296">
        <f aca="true" t="shared" si="7" ref="O13:P28">Q13+S13+U13</f>
        <v>0</v>
      </c>
      <c r="P13" s="296">
        <f t="shared" si="7"/>
        <v>2</v>
      </c>
      <c r="Q13" s="297">
        <v>0</v>
      </c>
      <c r="R13" s="297">
        <v>1</v>
      </c>
      <c r="S13" s="297">
        <v>0</v>
      </c>
      <c r="T13" s="297">
        <v>0</v>
      </c>
      <c r="U13" s="297">
        <v>0</v>
      </c>
      <c r="V13" s="297">
        <v>1</v>
      </c>
    </row>
    <row r="14" spans="1:22" s="186" customFormat="1" ht="16.5" customHeight="1">
      <c r="A14" s="72" t="s">
        <v>156</v>
      </c>
      <c r="B14" s="73"/>
      <c r="C14" s="291">
        <f aca="true" t="shared" si="8" ref="C14:C65">SUM(D14:E14)</f>
        <v>379</v>
      </c>
      <c r="D14" s="292">
        <f aca="true" t="shared" si="9" ref="D14:K14">SUM(D16:D32)</f>
        <v>230</v>
      </c>
      <c r="E14" s="292">
        <f t="shared" si="9"/>
        <v>149</v>
      </c>
      <c r="F14" s="292">
        <f t="shared" si="9"/>
        <v>65</v>
      </c>
      <c r="G14" s="292">
        <f t="shared" si="9"/>
        <v>105</v>
      </c>
      <c r="H14" s="292">
        <f t="shared" si="9"/>
        <v>0</v>
      </c>
      <c r="I14" s="292">
        <f t="shared" si="9"/>
        <v>1</v>
      </c>
      <c r="J14" s="292">
        <f t="shared" si="9"/>
        <v>165</v>
      </c>
      <c r="K14" s="292">
        <f t="shared" si="9"/>
        <v>43</v>
      </c>
      <c r="L14" s="303"/>
      <c r="M14" s="191" t="s">
        <v>21</v>
      </c>
      <c r="N14" s="295">
        <f t="shared" si="4"/>
        <v>0</v>
      </c>
      <c r="O14" s="296">
        <f t="shared" si="7"/>
        <v>0</v>
      </c>
      <c r="P14" s="296">
        <f t="shared" si="7"/>
        <v>0</v>
      </c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0</v>
      </c>
    </row>
    <row r="15" spans="1:22" s="186" customFormat="1" ht="16.5" customHeight="1">
      <c r="A15" s="80"/>
      <c r="B15" s="189" t="s">
        <v>157</v>
      </c>
      <c r="C15" s="291">
        <f t="shared" si="8"/>
        <v>219</v>
      </c>
      <c r="D15" s="292">
        <f aca="true" t="shared" si="10" ref="D15:K15">SUM(D16:D20)</f>
        <v>140</v>
      </c>
      <c r="E15" s="292">
        <f t="shared" si="10"/>
        <v>79</v>
      </c>
      <c r="F15" s="292">
        <f t="shared" si="10"/>
        <v>38</v>
      </c>
      <c r="G15" s="292">
        <f t="shared" si="10"/>
        <v>58</v>
      </c>
      <c r="H15" s="292">
        <f t="shared" si="10"/>
        <v>0</v>
      </c>
      <c r="I15" s="292">
        <f t="shared" si="10"/>
        <v>0</v>
      </c>
      <c r="J15" s="292">
        <f t="shared" si="10"/>
        <v>102</v>
      </c>
      <c r="K15" s="292">
        <f t="shared" si="10"/>
        <v>21</v>
      </c>
      <c r="L15" s="303"/>
      <c r="M15" s="191" t="s">
        <v>22</v>
      </c>
      <c r="N15" s="295">
        <f t="shared" si="4"/>
        <v>0</v>
      </c>
      <c r="O15" s="296">
        <f t="shared" si="7"/>
        <v>0</v>
      </c>
      <c r="P15" s="296">
        <f t="shared" si="7"/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</row>
    <row r="16" spans="1:22" ht="16.5" customHeight="1">
      <c r="A16" s="97"/>
      <c r="B16" s="191" t="s">
        <v>20</v>
      </c>
      <c r="C16" s="295">
        <f t="shared" si="8"/>
        <v>43</v>
      </c>
      <c r="D16" s="296">
        <f>F16+H16+J16</f>
        <v>25</v>
      </c>
      <c r="E16" s="296">
        <f>G16+I16+K16</f>
        <v>18</v>
      </c>
      <c r="F16" s="297">
        <v>10</v>
      </c>
      <c r="G16" s="297">
        <v>14</v>
      </c>
      <c r="H16" s="297">
        <v>0</v>
      </c>
      <c r="I16" s="297">
        <v>0</v>
      </c>
      <c r="J16" s="297">
        <v>15</v>
      </c>
      <c r="K16" s="297">
        <v>4</v>
      </c>
      <c r="L16" s="303"/>
      <c r="M16" s="191" t="s">
        <v>23</v>
      </c>
      <c r="N16" s="295">
        <f t="shared" si="4"/>
        <v>0</v>
      </c>
      <c r="O16" s="296">
        <f t="shared" si="7"/>
        <v>0</v>
      </c>
      <c r="P16" s="296">
        <f t="shared" si="7"/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</row>
    <row r="17" spans="1:22" ht="16.5" customHeight="1">
      <c r="A17" s="97"/>
      <c r="B17" s="191" t="s">
        <v>21</v>
      </c>
      <c r="C17" s="295">
        <f t="shared" si="8"/>
        <v>37</v>
      </c>
      <c r="D17" s="296">
        <f aca="true" t="shared" si="11" ref="D17:E65">F17+H17+J17</f>
        <v>28</v>
      </c>
      <c r="E17" s="296">
        <f t="shared" si="11"/>
        <v>9</v>
      </c>
      <c r="F17" s="297">
        <v>9</v>
      </c>
      <c r="G17" s="297">
        <v>6</v>
      </c>
      <c r="H17" s="297">
        <v>0</v>
      </c>
      <c r="I17" s="297">
        <v>0</v>
      </c>
      <c r="J17" s="297">
        <v>19</v>
      </c>
      <c r="K17" s="297">
        <v>3</v>
      </c>
      <c r="L17" s="303"/>
      <c r="M17" s="191" t="s">
        <v>24</v>
      </c>
      <c r="N17" s="295">
        <f t="shared" si="4"/>
        <v>0</v>
      </c>
      <c r="O17" s="296">
        <f t="shared" si="7"/>
        <v>0</v>
      </c>
      <c r="P17" s="296">
        <f t="shared" si="7"/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</row>
    <row r="18" spans="1:22" ht="16.5" customHeight="1">
      <c r="A18" s="97"/>
      <c r="B18" s="191" t="s">
        <v>22</v>
      </c>
      <c r="C18" s="295">
        <f t="shared" si="8"/>
        <v>18</v>
      </c>
      <c r="D18" s="296">
        <f t="shared" si="11"/>
        <v>9</v>
      </c>
      <c r="E18" s="296">
        <f t="shared" si="11"/>
        <v>9</v>
      </c>
      <c r="F18" s="297">
        <v>6</v>
      </c>
      <c r="G18" s="297">
        <v>9</v>
      </c>
      <c r="H18" s="297">
        <v>0</v>
      </c>
      <c r="I18" s="297">
        <v>0</v>
      </c>
      <c r="J18" s="297">
        <v>3</v>
      </c>
      <c r="K18" s="297">
        <v>0</v>
      </c>
      <c r="L18" s="303"/>
      <c r="M18" s="99" t="s">
        <v>25</v>
      </c>
      <c r="N18" s="295">
        <f t="shared" si="4"/>
        <v>1</v>
      </c>
      <c r="O18" s="296">
        <f t="shared" si="7"/>
        <v>1</v>
      </c>
      <c r="P18" s="296">
        <f t="shared" si="7"/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1</v>
      </c>
      <c r="V18" s="297">
        <v>0</v>
      </c>
    </row>
    <row r="19" spans="1:22" ht="16.5" customHeight="1">
      <c r="A19" s="97"/>
      <c r="B19" s="191" t="s">
        <v>23</v>
      </c>
      <c r="C19" s="295">
        <f t="shared" si="8"/>
        <v>49</v>
      </c>
      <c r="D19" s="296">
        <f t="shared" si="11"/>
        <v>32</v>
      </c>
      <c r="E19" s="296">
        <f t="shared" si="11"/>
        <v>17</v>
      </c>
      <c r="F19" s="297">
        <v>10</v>
      </c>
      <c r="G19" s="297">
        <v>17</v>
      </c>
      <c r="H19" s="297">
        <v>0</v>
      </c>
      <c r="I19" s="297">
        <v>0</v>
      </c>
      <c r="J19" s="297">
        <v>22</v>
      </c>
      <c r="K19" s="297">
        <v>0</v>
      </c>
      <c r="L19" s="303"/>
      <c r="M19" s="99" t="s">
        <v>27</v>
      </c>
      <c r="N19" s="295">
        <f t="shared" si="4"/>
        <v>0</v>
      </c>
      <c r="O19" s="296">
        <f t="shared" si="7"/>
        <v>0</v>
      </c>
      <c r="P19" s="296">
        <f t="shared" si="7"/>
        <v>0</v>
      </c>
      <c r="Q19" s="297">
        <v>0</v>
      </c>
      <c r="R19" s="297">
        <v>0</v>
      </c>
      <c r="S19" s="297">
        <v>0</v>
      </c>
      <c r="T19" s="297">
        <v>0</v>
      </c>
      <c r="U19" s="297">
        <v>0</v>
      </c>
      <c r="V19" s="297">
        <v>0</v>
      </c>
    </row>
    <row r="20" spans="1:22" ht="16.5" customHeight="1">
      <c r="A20" s="97"/>
      <c r="B20" s="191" t="s">
        <v>24</v>
      </c>
      <c r="C20" s="295">
        <f t="shared" si="8"/>
        <v>72</v>
      </c>
      <c r="D20" s="296">
        <f t="shared" si="11"/>
        <v>46</v>
      </c>
      <c r="E20" s="296">
        <f t="shared" si="11"/>
        <v>26</v>
      </c>
      <c r="F20" s="297">
        <v>3</v>
      </c>
      <c r="G20" s="297">
        <v>12</v>
      </c>
      <c r="H20" s="297">
        <v>0</v>
      </c>
      <c r="I20" s="297">
        <v>0</v>
      </c>
      <c r="J20" s="297">
        <v>43</v>
      </c>
      <c r="K20" s="297">
        <v>14</v>
      </c>
      <c r="L20" s="303"/>
      <c r="M20" s="99" t="s">
        <v>28</v>
      </c>
      <c r="N20" s="295">
        <f t="shared" si="4"/>
        <v>0</v>
      </c>
      <c r="O20" s="296">
        <f t="shared" si="7"/>
        <v>0</v>
      </c>
      <c r="P20" s="296">
        <f t="shared" si="7"/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0</v>
      </c>
      <c r="V20" s="297">
        <v>0</v>
      </c>
    </row>
    <row r="21" spans="1:22" ht="16.5" customHeight="1">
      <c r="A21" s="97"/>
      <c r="B21" s="99" t="s">
        <v>25</v>
      </c>
      <c r="C21" s="295">
        <f t="shared" si="8"/>
        <v>32</v>
      </c>
      <c r="D21" s="296">
        <f t="shared" si="11"/>
        <v>17</v>
      </c>
      <c r="E21" s="296">
        <f t="shared" si="11"/>
        <v>15</v>
      </c>
      <c r="F21" s="297">
        <v>4</v>
      </c>
      <c r="G21" s="297">
        <v>11</v>
      </c>
      <c r="H21" s="297">
        <v>0</v>
      </c>
      <c r="I21" s="297">
        <v>0</v>
      </c>
      <c r="J21" s="297">
        <v>13</v>
      </c>
      <c r="K21" s="297">
        <v>4</v>
      </c>
      <c r="L21" s="303"/>
      <c r="M21" s="99" t="s">
        <v>29</v>
      </c>
      <c r="N21" s="295">
        <f t="shared" si="4"/>
        <v>2</v>
      </c>
      <c r="O21" s="296">
        <f t="shared" si="7"/>
        <v>0</v>
      </c>
      <c r="P21" s="296">
        <f t="shared" si="7"/>
        <v>2</v>
      </c>
      <c r="Q21" s="297">
        <v>0</v>
      </c>
      <c r="R21" s="297">
        <v>0</v>
      </c>
      <c r="S21" s="297">
        <v>0</v>
      </c>
      <c r="T21" s="297">
        <v>0</v>
      </c>
      <c r="U21" s="297">
        <v>0</v>
      </c>
      <c r="V21" s="297">
        <v>2</v>
      </c>
    </row>
    <row r="22" spans="1:22" ht="16.5" customHeight="1">
      <c r="A22" s="97"/>
      <c r="B22" s="99" t="s">
        <v>27</v>
      </c>
      <c r="C22" s="295">
        <f t="shared" si="8"/>
        <v>19</v>
      </c>
      <c r="D22" s="296">
        <f t="shared" si="11"/>
        <v>11</v>
      </c>
      <c r="E22" s="296">
        <f t="shared" si="11"/>
        <v>8</v>
      </c>
      <c r="F22" s="297">
        <v>6</v>
      </c>
      <c r="G22" s="297">
        <v>4</v>
      </c>
      <c r="H22" s="297">
        <v>0</v>
      </c>
      <c r="I22" s="297">
        <v>0</v>
      </c>
      <c r="J22" s="297">
        <v>5</v>
      </c>
      <c r="K22" s="297">
        <v>4</v>
      </c>
      <c r="L22" s="303"/>
      <c r="M22" s="99" t="s">
        <v>30</v>
      </c>
      <c r="N22" s="295">
        <f t="shared" si="4"/>
        <v>0</v>
      </c>
      <c r="O22" s="296">
        <f t="shared" si="7"/>
        <v>0</v>
      </c>
      <c r="P22" s="296">
        <f t="shared" si="7"/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</row>
    <row r="23" spans="1:22" ht="16.5" customHeight="1">
      <c r="A23" s="97"/>
      <c r="B23" s="99" t="s">
        <v>28</v>
      </c>
      <c r="C23" s="295">
        <f t="shared" si="8"/>
        <v>13</v>
      </c>
      <c r="D23" s="296">
        <f t="shared" si="11"/>
        <v>9</v>
      </c>
      <c r="E23" s="296">
        <f t="shared" si="11"/>
        <v>4</v>
      </c>
      <c r="F23" s="297">
        <v>5</v>
      </c>
      <c r="G23" s="297">
        <v>4</v>
      </c>
      <c r="H23" s="297">
        <v>0</v>
      </c>
      <c r="I23" s="297">
        <v>0</v>
      </c>
      <c r="J23" s="297">
        <v>4</v>
      </c>
      <c r="K23" s="297">
        <v>0</v>
      </c>
      <c r="L23" s="303"/>
      <c r="M23" s="99" t="s">
        <v>31</v>
      </c>
      <c r="N23" s="295">
        <f t="shared" si="4"/>
        <v>0</v>
      </c>
      <c r="O23" s="296">
        <f t="shared" si="7"/>
        <v>0</v>
      </c>
      <c r="P23" s="296">
        <f t="shared" si="7"/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0</v>
      </c>
      <c r="V23" s="297">
        <v>0</v>
      </c>
    </row>
    <row r="24" spans="1:22" ht="16.5" customHeight="1">
      <c r="A24" s="97"/>
      <c r="B24" s="99" t="s">
        <v>29</v>
      </c>
      <c r="C24" s="295">
        <f t="shared" si="8"/>
        <v>7</v>
      </c>
      <c r="D24" s="296">
        <f t="shared" si="11"/>
        <v>4</v>
      </c>
      <c r="E24" s="296">
        <f t="shared" si="11"/>
        <v>3</v>
      </c>
      <c r="F24" s="297">
        <v>0</v>
      </c>
      <c r="G24" s="297">
        <v>1</v>
      </c>
      <c r="H24" s="297">
        <v>0</v>
      </c>
      <c r="I24" s="297">
        <v>0</v>
      </c>
      <c r="J24" s="297">
        <v>4</v>
      </c>
      <c r="K24" s="297">
        <v>2</v>
      </c>
      <c r="L24" s="303"/>
      <c r="M24" s="99" t="s">
        <v>32</v>
      </c>
      <c r="N24" s="295">
        <f t="shared" si="4"/>
        <v>0</v>
      </c>
      <c r="O24" s="296">
        <f t="shared" si="7"/>
        <v>0</v>
      </c>
      <c r="P24" s="296">
        <f t="shared" si="7"/>
        <v>0</v>
      </c>
      <c r="Q24" s="297">
        <v>0</v>
      </c>
      <c r="R24" s="297">
        <v>0</v>
      </c>
      <c r="S24" s="297">
        <v>0</v>
      </c>
      <c r="T24" s="297">
        <v>0</v>
      </c>
      <c r="U24" s="297">
        <v>0</v>
      </c>
      <c r="V24" s="297">
        <v>0</v>
      </c>
    </row>
    <row r="25" spans="1:22" ht="16.5" customHeight="1">
      <c r="A25" s="97"/>
      <c r="B25" s="99" t="s">
        <v>30</v>
      </c>
      <c r="C25" s="295">
        <f t="shared" si="8"/>
        <v>9</v>
      </c>
      <c r="D25" s="296">
        <f t="shared" si="11"/>
        <v>3</v>
      </c>
      <c r="E25" s="296">
        <f t="shared" si="11"/>
        <v>6</v>
      </c>
      <c r="F25" s="297">
        <v>3</v>
      </c>
      <c r="G25" s="297">
        <v>6</v>
      </c>
      <c r="H25" s="297">
        <v>0</v>
      </c>
      <c r="I25" s="297">
        <v>0</v>
      </c>
      <c r="J25" s="297">
        <v>0</v>
      </c>
      <c r="K25" s="297">
        <v>0</v>
      </c>
      <c r="L25" s="303"/>
      <c r="M25" s="99" t="s">
        <v>33</v>
      </c>
      <c r="N25" s="295">
        <f t="shared" si="4"/>
        <v>0</v>
      </c>
      <c r="O25" s="296">
        <f t="shared" si="7"/>
        <v>0</v>
      </c>
      <c r="P25" s="296">
        <f t="shared" si="7"/>
        <v>0</v>
      </c>
      <c r="Q25" s="297">
        <v>0</v>
      </c>
      <c r="R25" s="297">
        <v>0</v>
      </c>
      <c r="S25" s="297">
        <v>0</v>
      </c>
      <c r="T25" s="297">
        <v>0</v>
      </c>
      <c r="U25" s="297">
        <v>0</v>
      </c>
      <c r="V25" s="297">
        <v>0</v>
      </c>
    </row>
    <row r="26" spans="1:22" ht="16.5" customHeight="1">
      <c r="A26" s="97"/>
      <c r="B26" s="99" t="s">
        <v>31</v>
      </c>
      <c r="C26" s="295">
        <f t="shared" si="8"/>
        <v>5</v>
      </c>
      <c r="D26" s="296">
        <f t="shared" si="11"/>
        <v>3</v>
      </c>
      <c r="E26" s="296">
        <f t="shared" si="11"/>
        <v>2</v>
      </c>
      <c r="F26" s="297">
        <v>1</v>
      </c>
      <c r="G26" s="297">
        <v>2</v>
      </c>
      <c r="H26" s="297">
        <v>0</v>
      </c>
      <c r="I26" s="297">
        <v>0</v>
      </c>
      <c r="J26" s="297">
        <v>2</v>
      </c>
      <c r="K26" s="297">
        <v>0</v>
      </c>
      <c r="L26" s="303"/>
      <c r="M26" s="84" t="s">
        <v>34</v>
      </c>
      <c r="N26" s="295">
        <f t="shared" si="4"/>
        <v>0</v>
      </c>
      <c r="O26" s="296">
        <f t="shared" si="7"/>
        <v>0</v>
      </c>
      <c r="P26" s="296">
        <f t="shared" si="7"/>
        <v>0</v>
      </c>
      <c r="Q26" s="297">
        <v>0</v>
      </c>
      <c r="R26" s="297">
        <v>0</v>
      </c>
      <c r="S26" s="297">
        <v>0</v>
      </c>
      <c r="T26" s="297">
        <v>0</v>
      </c>
      <c r="U26" s="297">
        <v>0</v>
      </c>
      <c r="V26" s="297">
        <v>0</v>
      </c>
    </row>
    <row r="27" spans="1:22" ht="16.5" customHeight="1">
      <c r="A27" s="97"/>
      <c r="B27" s="99" t="s">
        <v>32</v>
      </c>
      <c r="C27" s="295">
        <f t="shared" si="8"/>
        <v>17</v>
      </c>
      <c r="D27" s="296">
        <f t="shared" si="11"/>
        <v>7</v>
      </c>
      <c r="E27" s="296">
        <f t="shared" si="11"/>
        <v>10</v>
      </c>
      <c r="F27" s="297">
        <v>3</v>
      </c>
      <c r="G27" s="297">
        <v>8</v>
      </c>
      <c r="H27" s="297">
        <v>0</v>
      </c>
      <c r="I27" s="297">
        <v>0</v>
      </c>
      <c r="J27" s="297">
        <v>4</v>
      </c>
      <c r="K27" s="297">
        <v>2</v>
      </c>
      <c r="L27" s="303"/>
      <c r="M27" s="84" t="s">
        <v>36</v>
      </c>
      <c r="N27" s="295">
        <f t="shared" si="4"/>
        <v>8</v>
      </c>
      <c r="O27" s="296">
        <f t="shared" si="7"/>
        <v>1</v>
      </c>
      <c r="P27" s="296">
        <f t="shared" si="7"/>
        <v>7</v>
      </c>
      <c r="Q27" s="297">
        <v>1</v>
      </c>
      <c r="R27" s="297">
        <v>0</v>
      </c>
      <c r="S27" s="297">
        <v>0</v>
      </c>
      <c r="T27" s="297">
        <v>1</v>
      </c>
      <c r="U27" s="297">
        <v>0</v>
      </c>
      <c r="V27" s="297">
        <v>6</v>
      </c>
    </row>
    <row r="28" spans="1:22" ht="16.5" customHeight="1">
      <c r="A28" s="97"/>
      <c r="B28" s="99" t="s">
        <v>33</v>
      </c>
      <c r="C28" s="295">
        <f t="shared" si="8"/>
        <v>12</v>
      </c>
      <c r="D28" s="296">
        <f t="shared" si="11"/>
        <v>8</v>
      </c>
      <c r="E28" s="296">
        <f t="shared" si="11"/>
        <v>4</v>
      </c>
      <c r="F28" s="297">
        <v>0</v>
      </c>
      <c r="G28" s="297">
        <v>4</v>
      </c>
      <c r="H28" s="297">
        <v>0</v>
      </c>
      <c r="I28" s="297">
        <v>0</v>
      </c>
      <c r="J28" s="297">
        <v>8</v>
      </c>
      <c r="K28" s="297">
        <v>0</v>
      </c>
      <c r="L28" s="303"/>
      <c r="M28" s="84" t="s">
        <v>38</v>
      </c>
      <c r="N28" s="295">
        <f t="shared" si="4"/>
        <v>2</v>
      </c>
      <c r="O28" s="296">
        <f t="shared" si="7"/>
        <v>0</v>
      </c>
      <c r="P28" s="296">
        <f t="shared" si="7"/>
        <v>2</v>
      </c>
      <c r="Q28" s="297">
        <v>0</v>
      </c>
      <c r="R28" s="297">
        <v>0</v>
      </c>
      <c r="S28" s="297">
        <v>0</v>
      </c>
      <c r="T28" s="297">
        <v>0</v>
      </c>
      <c r="U28" s="297">
        <v>0</v>
      </c>
      <c r="V28" s="297">
        <v>2</v>
      </c>
    </row>
    <row r="29" spans="1:22" ht="16.5" customHeight="1">
      <c r="A29" s="97"/>
      <c r="B29" s="84" t="s">
        <v>34</v>
      </c>
      <c r="C29" s="295">
        <f t="shared" si="8"/>
        <v>6</v>
      </c>
      <c r="D29" s="296">
        <f t="shared" si="11"/>
        <v>3</v>
      </c>
      <c r="E29" s="296">
        <f t="shared" si="11"/>
        <v>3</v>
      </c>
      <c r="F29" s="297">
        <v>0</v>
      </c>
      <c r="G29" s="297">
        <v>3</v>
      </c>
      <c r="H29" s="297">
        <v>0</v>
      </c>
      <c r="I29" s="297">
        <v>0</v>
      </c>
      <c r="J29" s="297">
        <v>3</v>
      </c>
      <c r="K29" s="297">
        <v>0</v>
      </c>
      <c r="L29" s="303"/>
      <c r="M29" s="84" t="s">
        <v>136</v>
      </c>
      <c r="N29" s="295">
        <f>SUM(O29:P29)</f>
        <v>8</v>
      </c>
      <c r="O29" s="296">
        <f>Q29+S29+U29</f>
        <v>6</v>
      </c>
      <c r="P29" s="296">
        <f>R29+T29+V29</f>
        <v>2</v>
      </c>
      <c r="Q29" s="297">
        <v>1</v>
      </c>
      <c r="R29" s="297">
        <v>0</v>
      </c>
      <c r="S29" s="297">
        <v>0</v>
      </c>
      <c r="T29" s="297">
        <v>0</v>
      </c>
      <c r="U29" s="297">
        <v>5</v>
      </c>
      <c r="V29" s="297">
        <v>2</v>
      </c>
    </row>
    <row r="30" spans="1:22" ht="16.5" customHeight="1">
      <c r="A30" s="97"/>
      <c r="B30" s="84" t="s">
        <v>36</v>
      </c>
      <c r="C30" s="295">
        <f t="shared" si="8"/>
        <v>8</v>
      </c>
      <c r="D30" s="296">
        <f t="shared" si="11"/>
        <v>1</v>
      </c>
      <c r="E30" s="296">
        <f t="shared" si="11"/>
        <v>7</v>
      </c>
      <c r="F30" s="297">
        <v>1</v>
      </c>
      <c r="G30" s="297">
        <v>0</v>
      </c>
      <c r="H30" s="297">
        <v>0</v>
      </c>
      <c r="I30" s="297">
        <v>1</v>
      </c>
      <c r="J30" s="297">
        <v>0</v>
      </c>
      <c r="K30" s="297">
        <v>6</v>
      </c>
      <c r="L30" s="86" t="s">
        <v>142</v>
      </c>
      <c r="M30" s="196"/>
      <c r="N30" s="291">
        <f t="shared" si="4"/>
        <v>0</v>
      </c>
      <c r="O30" s="292">
        <f aca="true" t="shared" si="12" ref="O30:V30">O31+O32</f>
        <v>0</v>
      </c>
      <c r="P30" s="292">
        <f t="shared" si="12"/>
        <v>0</v>
      </c>
      <c r="Q30" s="292">
        <f t="shared" si="12"/>
        <v>0</v>
      </c>
      <c r="R30" s="292">
        <f t="shared" si="12"/>
        <v>0</v>
      </c>
      <c r="S30" s="292">
        <f t="shared" si="12"/>
        <v>0</v>
      </c>
      <c r="T30" s="292">
        <f t="shared" si="12"/>
        <v>0</v>
      </c>
      <c r="U30" s="292">
        <f t="shared" si="12"/>
        <v>0</v>
      </c>
      <c r="V30" s="292">
        <f t="shared" si="12"/>
        <v>0</v>
      </c>
    </row>
    <row r="31" spans="1:22" ht="16.5" customHeight="1">
      <c r="A31" s="97"/>
      <c r="B31" s="84" t="s">
        <v>38</v>
      </c>
      <c r="C31" s="295">
        <f t="shared" si="8"/>
        <v>8</v>
      </c>
      <c r="D31" s="296">
        <f t="shared" si="11"/>
        <v>5</v>
      </c>
      <c r="E31" s="296">
        <f t="shared" si="11"/>
        <v>3</v>
      </c>
      <c r="F31" s="297">
        <v>2</v>
      </c>
      <c r="G31" s="297">
        <v>1</v>
      </c>
      <c r="H31" s="297">
        <v>0</v>
      </c>
      <c r="I31" s="297">
        <v>0</v>
      </c>
      <c r="J31" s="297">
        <v>3</v>
      </c>
      <c r="K31" s="297">
        <v>2</v>
      </c>
      <c r="L31" s="303"/>
      <c r="M31" s="99" t="s">
        <v>40</v>
      </c>
      <c r="N31" s="295">
        <f t="shared" si="4"/>
        <v>0</v>
      </c>
      <c r="O31" s="296">
        <f>Q31+S31+U31</f>
        <v>0</v>
      </c>
      <c r="P31" s="296">
        <f>R31+T31+V31</f>
        <v>0</v>
      </c>
      <c r="Q31" s="297">
        <v>0</v>
      </c>
      <c r="R31" s="297">
        <v>0</v>
      </c>
      <c r="S31" s="297">
        <v>0</v>
      </c>
      <c r="T31" s="297">
        <v>0</v>
      </c>
      <c r="U31" s="297">
        <v>0</v>
      </c>
      <c r="V31" s="297">
        <v>0</v>
      </c>
    </row>
    <row r="32" spans="1:22" ht="16.5" customHeight="1">
      <c r="A32" s="97"/>
      <c r="B32" s="84" t="s">
        <v>136</v>
      </c>
      <c r="C32" s="295">
        <f>SUM(D32:E32)</f>
        <v>24</v>
      </c>
      <c r="D32" s="296">
        <f>F32+H32+J32</f>
        <v>19</v>
      </c>
      <c r="E32" s="296">
        <f>G32+I32+K32</f>
        <v>5</v>
      </c>
      <c r="F32" s="297">
        <v>2</v>
      </c>
      <c r="G32" s="297">
        <v>3</v>
      </c>
      <c r="H32" s="297"/>
      <c r="I32" s="297"/>
      <c r="J32" s="297">
        <v>17</v>
      </c>
      <c r="K32" s="297">
        <v>2</v>
      </c>
      <c r="L32" s="303"/>
      <c r="M32" s="99" t="s">
        <v>41</v>
      </c>
      <c r="N32" s="295">
        <f t="shared" si="4"/>
        <v>0</v>
      </c>
      <c r="O32" s="296">
        <f>Q32+S32+U32</f>
        <v>0</v>
      </c>
      <c r="P32" s="296">
        <f>R32+T32+V32</f>
        <v>0</v>
      </c>
      <c r="Q32" s="297">
        <v>0</v>
      </c>
      <c r="R32" s="297">
        <v>0</v>
      </c>
      <c r="S32" s="297">
        <v>0</v>
      </c>
      <c r="T32" s="297">
        <v>0</v>
      </c>
      <c r="U32" s="297">
        <v>0</v>
      </c>
      <c r="V32" s="297">
        <v>0</v>
      </c>
    </row>
    <row r="33" spans="1:22" ht="16.5" customHeight="1">
      <c r="A33" s="86" t="s">
        <v>143</v>
      </c>
      <c r="B33" s="196"/>
      <c r="C33" s="291">
        <f t="shared" si="8"/>
        <v>0</v>
      </c>
      <c r="D33" s="292">
        <f aca="true" t="shared" si="13" ref="D33:K33">D34+D35</f>
        <v>0</v>
      </c>
      <c r="E33" s="292">
        <f t="shared" si="13"/>
        <v>0</v>
      </c>
      <c r="F33" s="292">
        <f t="shared" si="13"/>
        <v>0</v>
      </c>
      <c r="G33" s="292">
        <f t="shared" si="13"/>
        <v>0</v>
      </c>
      <c r="H33" s="292">
        <f t="shared" si="13"/>
        <v>0</v>
      </c>
      <c r="I33" s="292">
        <f t="shared" si="13"/>
        <v>0</v>
      </c>
      <c r="J33" s="292">
        <f t="shared" si="13"/>
        <v>0</v>
      </c>
      <c r="K33" s="292">
        <f t="shared" si="13"/>
        <v>0</v>
      </c>
      <c r="L33" s="91" t="s">
        <v>144</v>
      </c>
      <c r="M33" s="199"/>
      <c r="N33" s="291">
        <f t="shared" si="4"/>
        <v>7</v>
      </c>
      <c r="O33" s="292">
        <f aca="true" t="shared" si="14" ref="O33:V33">SUM(O34:O37)</f>
        <v>0</v>
      </c>
      <c r="P33" s="292">
        <f t="shared" si="14"/>
        <v>7</v>
      </c>
      <c r="Q33" s="292">
        <f t="shared" si="14"/>
        <v>0</v>
      </c>
      <c r="R33" s="292">
        <f t="shared" si="14"/>
        <v>0</v>
      </c>
      <c r="S33" s="292">
        <f t="shared" si="14"/>
        <v>0</v>
      </c>
      <c r="T33" s="292">
        <f t="shared" si="14"/>
        <v>0</v>
      </c>
      <c r="U33" s="292">
        <f t="shared" si="14"/>
        <v>0</v>
      </c>
      <c r="V33" s="292">
        <f t="shared" si="14"/>
        <v>7</v>
      </c>
    </row>
    <row r="34" spans="1:22" s="186" customFormat="1" ht="16.5" customHeight="1">
      <c r="A34" s="97"/>
      <c r="B34" s="99" t="s">
        <v>40</v>
      </c>
      <c r="C34" s="295">
        <f t="shared" si="8"/>
        <v>0</v>
      </c>
      <c r="D34" s="296">
        <f t="shared" si="11"/>
        <v>0</v>
      </c>
      <c r="E34" s="296">
        <f t="shared" si="11"/>
        <v>0</v>
      </c>
      <c r="F34" s="297">
        <v>0</v>
      </c>
      <c r="G34" s="297">
        <v>0</v>
      </c>
      <c r="H34" s="297">
        <v>0</v>
      </c>
      <c r="I34" s="297">
        <v>0</v>
      </c>
      <c r="J34" s="297">
        <v>0</v>
      </c>
      <c r="K34" s="297">
        <v>0</v>
      </c>
      <c r="L34" s="303"/>
      <c r="M34" s="99" t="s">
        <v>84</v>
      </c>
      <c r="N34" s="295">
        <f t="shared" si="4"/>
        <v>0</v>
      </c>
      <c r="O34" s="296">
        <f aca="true" t="shared" si="15" ref="O34:P37">Q34+S34+U34</f>
        <v>0</v>
      </c>
      <c r="P34" s="296">
        <f t="shared" si="15"/>
        <v>0</v>
      </c>
      <c r="Q34" s="297">
        <v>0</v>
      </c>
      <c r="R34" s="297">
        <v>0</v>
      </c>
      <c r="S34" s="297">
        <v>0</v>
      </c>
      <c r="T34" s="297">
        <v>0</v>
      </c>
      <c r="U34" s="297">
        <v>0</v>
      </c>
      <c r="V34" s="297">
        <v>0</v>
      </c>
    </row>
    <row r="35" spans="1:22" ht="16.5" customHeight="1">
      <c r="A35" s="97"/>
      <c r="B35" s="99" t="s">
        <v>41</v>
      </c>
      <c r="C35" s="295">
        <f t="shared" si="8"/>
        <v>0</v>
      </c>
      <c r="D35" s="296">
        <f t="shared" si="11"/>
        <v>0</v>
      </c>
      <c r="E35" s="296">
        <f t="shared" si="11"/>
        <v>0</v>
      </c>
      <c r="F35" s="297">
        <v>0</v>
      </c>
      <c r="G35" s="297">
        <v>0</v>
      </c>
      <c r="H35" s="297">
        <v>0</v>
      </c>
      <c r="I35" s="297">
        <v>0</v>
      </c>
      <c r="J35" s="297">
        <v>0</v>
      </c>
      <c r="K35" s="297">
        <v>0</v>
      </c>
      <c r="L35" s="303"/>
      <c r="M35" s="99" t="s">
        <v>44</v>
      </c>
      <c r="N35" s="295">
        <f t="shared" si="4"/>
        <v>5</v>
      </c>
      <c r="O35" s="296">
        <f t="shared" si="15"/>
        <v>0</v>
      </c>
      <c r="P35" s="296">
        <f t="shared" si="15"/>
        <v>5</v>
      </c>
      <c r="Q35" s="297">
        <v>0</v>
      </c>
      <c r="R35" s="297">
        <v>0</v>
      </c>
      <c r="S35" s="297">
        <v>0</v>
      </c>
      <c r="T35" s="297">
        <v>0</v>
      </c>
      <c r="U35" s="297">
        <v>0</v>
      </c>
      <c r="V35" s="297">
        <v>5</v>
      </c>
    </row>
    <row r="36" spans="1:22" ht="16.5" customHeight="1">
      <c r="A36" s="91" t="s">
        <v>145</v>
      </c>
      <c r="B36" s="199"/>
      <c r="C36" s="291">
        <f t="shared" si="8"/>
        <v>15</v>
      </c>
      <c r="D36" s="292">
        <f aca="true" t="shared" si="16" ref="D36:K36">SUM(D37:D40)</f>
        <v>6</v>
      </c>
      <c r="E36" s="292">
        <f t="shared" si="16"/>
        <v>9</v>
      </c>
      <c r="F36" s="292">
        <f t="shared" si="16"/>
        <v>2</v>
      </c>
      <c r="G36" s="292">
        <f t="shared" si="16"/>
        <v>2</v>
      </c>
      <c r="H36" s="292">
        <f t="shared" si="16"/>
        <v>0</v>
      </c>
      <c r="I36" s="292">
        <f t="shared" si="16"/>
        <v>0</v>
      </c>
      <c r="J36" s="292">
        <f t="shared" si="16"/>
        <v>4</v>
      </c>
      <c r="K36" s="292">
        <f t="shared" si="16"/>
        <v>7</v>
      </c>
      <c r="L36" s="303"/>
      <c r="M36" s="99" t="s">
        <v>46</v>
      </c>
      <c r="N36" s="295">
        <f t="shared" si="4"/>
        <v>0</v>
      </c>
      <c r="O36" s="296">
        <f t="shared" si="15"/>
        <v>0</v>
      </c>
      <c r="P36" s="296">
        <f t="shared" si="15"/>
        <v>0</v>
      </c>
      <c r="Q36" s="297">
        <v>0</v>
      </c>
      <c r="R36" s="297">
        <v>0</v>
      </c>
      <c r="S36" s="297">
        <v>0</v>
      </c>
      <c r="T36" s="297">
        <v>0</v>
      </c>
      <c r="U36" s="297">
        <v>0</v>
      </c>
      <c r="V36" s="297">
        <v>0</v>
      </c>
    </row>
    <row r="37" spans="1:22" s="186" customFormat="1" ht="16.5" customHeight="1">
      <c r="A37" s="97"/>
      <c r="B37" s="99" t="s">
        <v>84</v>
      </c>
      <c r="C37" s="295">
        <f t="shared" si="8"/>
        <v>1</v>
      </c>
      <c r="D37" s="296">
        <f t="shared" si="11"/>
        <v>0</v>
      </c>
      <c r="E37" s="296">
        <f t="shared" si="11"/>
        <v>1</v>
      </c>
      <c r="F37" s="297">
        <v>0</v>
      </c>
      <c r="G37" s="297">
        <v>1</v>
      </c>
      <c r="H37" s="297">
        <v>0</v>
      </c>
      <c r="I37" s="297">
        <v>0</v>
      </c>
      <c r="J37" s="297">
        <v>0</v>
      </c>
      <c r="K37" s="297">
        <v>0</v>
      </c>
      <c r="L37" s="303"/>
      <c r="M37" s="99" t="s">
        <v>48</v>
      </c>
      <c r="N37" s="295">
        <f t="shared" si="4"/>
        <v>2</v>
      </c>
      <c r="O37" s="296">
        <f t="shared" si="15"/>
        <v>0</v>
      </c>
      <c r="P37" s="296">
        <f t="shared" si="15"/>
        <v>2</v>
      </c>
      <c r="Q37" s="297">
        <v>0</v>
      </c>
      <c r="R37" s="297">
        <v>0</v>
      </c>
      <c r="S37" s="297">
        <v>0</v>
      </c>
      <c r="T37" s="297">
        <v>0</v>
      </c>
      <c r="U37" s="297">
        <v>0</v>
      </c>
      <c r="V37" s="297">
        <v>2</v>
      </c>
    </row>
    <row r="38" spans="1:22" ht="16.5" customHeight="1">
      <c r="A38" s="97"/>
      <c r="B38" s="99" t="s">
        <v>44</v>
      </c>
      <c r="C38" s="295">
        <f t="shared" si="8"/>
        <v>5</v>
      </c>
      <c r="D38" s="296">
        <f t="shared" si="11"/>
        <v>0</v>
      </c>
      <c r="E38" s="296">
        <f t="shared" si="11"/>
        <v>5</v>
      </c>
      <c r="F38" s="297">
        <v>0</v>
      </c>
      <c r="G38" s="297">
        <v>0</v>
      </c>
      <c r="H38" s="297">
        <v>0</v>
      </c>
      <c r="I38" s="297">
        <v>0</v>
      </c>
      <c r="J38" s="297">
        <v>0</v>
      </c>
      <c r="K38" s="297">
        <v>5</v>
      </c>
      <c r="L38" s="91" t="s">
        <v>146</v>
      </c>
      <c r="M38" s="199"/>
      <c r="N38" s="291">
        <f t="shared" si="4"/>
        <v>0</v>
      </c>
      <c r="O38" s="292">
        <f aca="true" t="shared" si="17" ref="O38:V38">O39</f>
        <v>0</v>
      </c>
      <c r="P38" s="292">
        <f t="shared" si="17"/>
        <v>0</v>
      </c>
      <c r="Q38" s="292">
        <f t="shared" si="17"/>
        <v>0</v>
      </c>
      <c r="R38" s="292">
        <f t="shared" si="17"/>
        <v>0</v>
      </c>
      <c r="S38" s="292">
        <f t="shared" si="17"/>
        <v>0</v>
      </c>
      <c r="T38" s="292">
        <f t="shared" si="17"/>
        <v>0</v>
      </c>
      <c r="U38" s="292">
        <f t="shared" si="17"/>
        <v>0</v>
      </c>
      <c r="V38" s="292">
        <f t="shared" si="17"/>
        <v>0</v>
      </c>
    </row>
    <row r="39" spans="1:22" ht="16.5" customHeight="1">
      <c r="A39" s="97"/>
      <c r="B39" s="99" t="s">
        <v>46</v>
      </c>
      <c r="C39" s="295">
        <f t="shared" si="8"/>
        <v>7</v>
      </c>
      <c r="D39" s="296">
        <f t="shared" si="11"/>
        <v>6</v>
      </c>
      <c r="E39" s="296">
        <f t="shared" si="11"/>
        <v>1</v>
      </c>
      <c r="F39" s="297">
        <v>2</v>
      </c>
      <c r="G39" s="297">
        <v>1</v>
      </c>
      <c r="H39" s="297">
        <v>0</v>
      </c>
      <c r="I39" s="297">
        <v>0</v>
      </c>
      <c r="J39" s="297">
        <v>4</v>
      </c>
      <c r="K39" s="297">
        <v>0</v>
      </c>
      <c r="L39" s="303"/>
      <c r="M39" s="99" t="s">
        <v>51</v>
      </c>
      <c r="N39" s="295">
        <f t="shared" si="4"/>
        <v>0</v>
      </c>
      <c r="O39" s="296">
        <f>Q39+S39+U39</f>
        <v>0</v>
      </c>
      <c r="P39" s="296">
        <f>R39+T39+V39</f>
        <v>0</v>
      </c>
      <c r="Q39" s="297">
        <v>0</v>
      </c>
      <c r="R39" s="297">
        <v>0</v>
      </c>
      <c r="S39" s="297">
        <v>0</v>
      </c>
      <c r="T39" s="297">
        <v>0</v>
      </c>
      <c r="U39" s="297">
        <v>0</v>
      </c>
      <c r="V39" s="297">
        <v>0</v>
      </c>
    </row>
    <row r="40" spans="1:22" ht="16.5" customHeight="1">
      <c r="A40" s="97"/>
      <c r="B40" s="99" t="s">
        <v>48</v>
      </c>
      <c r="C40" s="295">
        <f t="shared" si="8"/>
        <v>2</v>
      </c>
      <c r="D40" s="296">
        <f t="shared" si="11"/>
        <v>0</v>
      </c>
      <c r="E40" s="296">
        <f t="shared" si="11"/>
        <v>2</v>
      </c>
      <c r="F40" s="297">
        <v>0</v>
      </c>
      <c r="G40" s="297">
        <v>0</v>
      </c>
      <c r="H40" s="297">
        <v>0</v>
      </c>
      <c r="I40" s="297">
        <v>0</v>
      </c>
      <c r="J40" s="297">
        <v>0</v>
      </c>
      <c r="K40" s="297">
        <v>2</v>
      </c>
      <c r="L40" s="91" t="s">
        <v>147</v>
      </c>
      <c r="M40" s="199"/>
      <c r="N40" s="291">
        <f t="shared" si="4"/>
        <v>0</v>
      </c>
      <c r="O40" s="292">
        <f aca="true" t="shared" si="18" ref="O40:V40">O41+O42</f>
        <v>0</v>
      </c>
      <c r="P40" s="292">
        <f t="shared" si="18"/>
        <v>0</v>
      </c>
      <c r="Q40" s="292">
        <f t="shared" si="18"/>
        <v>0</v>
      </c>
      <c r="R40" s="292">
        <f t="shared" si="18"/>
        <v>0</v>
      </c>
      <c r="S40" s="292">
        <f t="shared" si="18"/>
        <v>0</v>
      </c>
      <c r="T40" s="292">
        <f t="shared" si="18"/>
        <v>0</v>
      </c>
      <c r="U40" s="292">
        <f t="shared" si="18"/>
        <v>0</v>
      </c>
      <c r="V40" s="292">
        <f t="shared" si="18"/>
        <v>0</v>
      </c>
    </row>
    <row r="41" spans="1:22" ht="16.5" customHeight="1">
      <c r="A41" s="91" t="s">
        <v>148</v>
      </c>
      <c r="B41" s="199"/>
      <c r="C41" s="291">
        <f t="shared" si="8"/>
        <v>0</v>
      </c>
      <c r="D41" s="292">
        <f aca="true" t="shared" si="19" ref="D41:K41">D42</f>
        <v>0</v>
      </c>
      <c r="E41" s="292">
        <f t="shared" si="19"/>
        <v>0</v>
      </c>
      <c r="F41" s="292">
        <f t="shared" si="19"/>
        <v>0</v>
      </c>
      <c r="G41" s="292">
        <f t="shared" si="19"/>
        <v>0</v>
      </c>
      <c r="H41" s="292">
        <f t="shared" si="19"/>
        <v>0</v>
      </c>
      <c r="I41" s="292">
        <f t="shared" si="19"/>
        <v>0</v>
      </c>
      <c r="J41" s="292">
        <f t="shared" si="19"/>
        <v>0</v>
      </c>
      <c r="K41" s="292">
        <f t="shared" si="19"/>
        <v>0</v>
      </c>
      <c r="L41" s="303"/>
      <c r="M41" s="99" t="s">
        <v>52</v>
      </c>
      <c r="N41" s="295">
        <f t="shared" si="4"/>
        <v>0</v>
      </c>
      <c r="O41" s="296">
        <f>Q41+S41+U41</f>
        <v>0</v>
      </c>
      <c r="P41" s="296">
        <f>R41+T41+V41</f>
        <v>0</v>
      </c>
      <c r="Q41" s="297">
        <v>0</v>
      </c>
      <c r="R41" s="297">
        <v>0</v>
      </c>
      <c r="S41" s="297">
        <v>0</v>
      </c>
      <c r="T41" s="297">
        <v>0</v>
      </c>
      <c r="U41" s="297">
        <v>0</v>
      </c>
      <c r="V41" s="297">
        <v>0</v>
      </c>
    </row>
    <row r="42" spans="1:22" s="186" customFormat="1" ht="16.5" customHeight="1">
      <c r="A42" s="97"/>
      <c r="B42" s="99" t="s">
        <v>51</v>
      </c>
      <c r="C42" s="295">
        <f t="shared" si="8"/>
        <v>0</v>
      </c>
      <c r="D42" s="296">
        <f t="shared" si="11"/>
        <v>0</v>
      </c>
      <c r="E42" s="296">
        <f t="shared" si="11"/>
        <v>0</v>
      </c>
      <c r="F42" s="297">
        <v>0</v>
      </c>
      <c r="G42" s="297">
        <v>0</v>
      </c>
      <c r="H42" s="297">
        <v>0</v>
      </c>
      <c r="I42" s="297">
        <v>0</v>
      </c>
      <c r="J42" s="297">
        <v>0</v>
      </c>
      <c r="K42" s="297">
        <v>0</v>
      </c>
      <c r="L42" s="303"/>
      <c r="M42" s="99" t="s">
        <v>53</v>
      </c>
      <c r="N42" s="295">
        <f t="shared" si="4"/>
        <v>0</v>
      </c>
      <c r="O42" s="296">
        <f>Q42+S42+U42</f>
        <v>0</v>
      </c>
      <c r="P42" s="296">
        <f>R42+T42+V42</f>
        <v>0</v>
      </c>
      <c r="Q42" s="297">
        <v>0</v>
      </c>
      <c r="R42" s="297">
        <v>0</v>
      </c>
      <c r="S42" s="297">
        <v>0</v>
      </c>
      <c r="T42" s="297">
        <v>0</v>
      </c>
      <c r="U42" s="297">
        <v>0</v>
      </c>
      <c r="V42" s="297">
        <v>0</v>
      </c>
    </row>
    <row r="43" spans="1:22" ht="16.5" customHeight="1">
      <c r="A43" s="91" t="s">
        <v>147</v>
      </c>
      <c r="B43" s="199"/>
      <c r="C43" s="291">
        <f t="shared" si="8"/>
        <v>6</v>
      </c>
      <c r="D43" s="292">
        <f aca="true" t="shared" si="20" ref="D43:K43">D44+D45</f>
        <v>5</v>
      </c>
      <c r="E43" s="292">
        <f t="shared" si="20"/>
        <v>1</v>
      </c>
      <c r="F43" s="292">
        <f t="shared" si="20"/>
        <v>0</v>
      </c>
      <c r="G43" s="292">
        <f t="shared" si="20"/>
        <v>1</v>
      </c>
      <c r="H43" s="292">
        <f t="shared" si="20"/>
        <v>0</v>
      </c>
      <c r="I43" s="292">
        <f t="shared" si="20"/>
        <v>0</v>
      </c>
      <c r="J43" s="292">
        <f t="shared" si="20"/>
        <v>5</v>
      </c>
      <c r="K43" s="292">
        <f t="shared" si="20"/>
        <v>0</v>
      </c>
      <c r="L43" s="91" t="s">
        <v>149</v>
      </c>
      <c r="M43" s="199"/>
      <c r="N43" s="291">
        <f t="shared" si="4"/>
        <v>0</v>
      </c>
      <c r="O43" s="292">
        <f aca="true" t="shared" si="21" ref="O43:V43">SUM(O44:O46)</f>
        <v>0</v>
      </c>
      <c r="P43" s="292">
        <f t="shared" si="21"/>
        <v>0</v>
      </c>
      <c r="Q43" s="292">
        <f t="shared" si="21"/>
        <v>0</v>
      </c>
      <c r="R43" s="292">
        <f t="shared" si="21"/>
        <v>0</v>
      </c>
      <c r="S43" s="292">
        <f t="shared" si="21"/>
        <v>0</v>
      </c>
      <c r="T43" s="292">
        <f t="shared" si="21"/>
        <v>0</v>
      </c>
      <c r="U43" s="292">
        <f t="shared" si="21"/>
        <v>0</v>
      </c>
      <c r="V43" s="292">
        <f t="shared" si="21"/>
        <v>0</v>
      </c>
    </row>
    <row r="44" spans="1:22" s="186" customFormat="1" ht="16.5" customHeight="1">
      <c r="A44" s="97"/>
      <c r="B44" s="99" t="s">
        <v>52</v>
      </c>
      <c r="C44" s="295">
        <f t="shared" si="8"/>
        <v>3</v>
      </c>
      <c r="D44" s="296">
        <f t="shared" si="11"/>
        <v>2</v>
      </c>
      <c r="E44" s="296">
        <f t="shared" si="11"/>
        <v>1</v>
      </c>
      <c r="F44" s="297">
        <v>0</v>
      </c>
      <c r="G44" s="297">
        <v>1</v>
      </c>
      <c r="H44" s="297">
        <v>0</v>
      </c>
      <c r="I44" s="297">
        <v>0</v>
      </c>
      <c r="J44" s="297">
        <v>2</v>
      </c>
      <c r="K44" s="297">
        <v>0</v>
      </c>
      <c r="L44" s="303"/>
      <c r="M44" s="99" t="s">
        <v>54</v>
      </c>
      <c r="N44" s="295">
        <f t="shared" si="4"/>
        <v>0</v>
      </c>
      <c r="O44" s="296">
        <f aca="true" t="shared" si="22" ref="O44:P46">Q44+S44+U44</f>
        <v>0</v>
      </c>
      <c r="P44" s="296">
        <f t="shared" si="22"/>
        <v>0</v>
      </c>
      <c r="Q44" s="297">
        <v>0</v>
      </c>
      <c r="R44" s="297">
        <v>0</v>
      </c>
      <c r="S44" s="297">
        <v>0</v>
      </c>
      <c r="T44" s="297">
        <v>0</v>
      </c>
      <c r="U44" s="297">
        <v>0</v>
      </c>
      <c r="V44" s="297">
        <v>0</v>
      </c>
    </row>
    <row r="45" spans="1:22" ht="16.5" customHeight="1">
      <c r="A45" s="97"/>
      <c r="B45" s="99" t="s">
        <v>53</v>
      </c>
      <c r="C45" s="295">
        <f t="shared" si="8"/>
        <v>3</v>
      </c>
      <c r="D45" s="296">
        <f t="shared" si="11"/>
        <v>3</v>
      </c>
      <c r="E45" s="296">
        <f t="shared" si="11"/>
        <v>0</v>
      </c>
      <c r="F45" s="297">
        <v>0</v>
      </c>
      <c r="G45" s="297">
        <v>0</v>
      </c>
      <c r="H45" s="297">
        <v>0</v>
      </c>
      <c r="I45" s="297">
        <v>0</v>
      </c>
      <c r="J45" s="297">
        <v>3</v>
      </c>
      <c r="K45" s="297">
        <v>0</v>
      </c>
      <c r="L45" s="303"/>
      <c r="M45" s="99" t="s">
        <v>55</v>
      </c>
      <c r="N45" s="295">
        <f t="shared" si="4"/>
        <v>0</v>
      </c>
      <c r="O45" s="296">
        <f t="shared" si="22"/>
        <v>0</v>
      </c>
      <c r="P45" s="296">
        <f t="shared" si="22"/>
        <v>0</v>
      </c>
      <c r="Q45" s="297">
        <v>0</v>
      </c>
      <c r="R45" s="297">
        <v>0</v>
      </c>
      <c r="S45" s="297">
        <v>0</v>
      </c>
      <c r="T45" s="297">
        <v>0</v>
      </c>
      <c r="U45" s="297">
        <v>0</v>
      </c>
      <c r="V45" s="297">
        <v>0</v>
      </c>
    </row>
    <row r="46" spans="1:22" ht="16.5" customHeight="1">
      <c r="A46" s="91" t="s">
        <v>149</v>
      </c>
      <c r="B46" s="199"/>
      <c r="C46" s="291">
        <f t="shared" si="8"/>
        <v>11</v>
      </c>
      <c r="D46" s="292">
        <f aca="true" t="shared" si="23" ref="D46:K46">SUM(D47:D49)</f>
        <v>9</v>
      </c>
      <c r="E46" s="292">
        <f t="shared" si="23"/>
        <v>2</v>
      </c>
      <c r="F46" s="292">
        <f t="shared" si="23"/>
        <v>1</v>
      </c>
      <c r="G46" s="292">
        <f t="shared" si="23"/>
        <v>1</v>
      </c>
      <c r="H46" s="292">
        <f t="shared" si="23"/>
        <v>0</v>
      </c>
      <c r="I46" s="292">
        <f t="shared" si="23"/>
        <v>0</v>
      </c>
      <c r="J46" s="292">
        <f t="shared" si="23"/>
        <v>8</v>
      </c>
      <c r="K46" s="292">
        <f t="shared" si="23"/>
        <v>1</v>
      </c>
      <c r="L46" s="303"/>
      <c r="M46" s="99" t="s">
        <v>56</v>
      </c>
      <c r="N46" s="295">
        <f t="shared" si="4"/>
        <v>0</v>
      </c>
      <c r="O46" s="296">
        <f t="shared" si="22"/>
        <v>0</v>
      </c>
      <c r="P46" s="296">
        <f t="shared" si="22"/>
        <v>0</v>
      </c>
      <c r="Q46" s="297">
        <v>0</v>
      </c>
      <c r="R46" s="297">
        <v>0</v>
      </c>
      <c r="S46" s="297">
        <v>0</v>
      </c>
      <c r="T46" s="297">
        <v>0</v>
      </c>
      <c r="U46" s="297">
        <v>0</v>
      </c>
      <c r="V46" s="297">
        <v>0</v>
      </c>
    </row>
    <row r="47" spans="1:22" s="167" customFormat="1" ht="16.5" customHeight="1">
      <c r="A47" s="97"/>
      <c r="B47" s="99" t="s">
        <v>54</v>
      </c>
      <c r="C47" s="295">
        <f t="shared" si="8"/>
        <v>0</v>
      </c>
      <c r="D47" s="296">
        <f t="shared" si="11"/>
        <v>0</v>
      </c>
      <c r="E47" s="296">
        <f t="shared" si="11"/>
        <v>0</v>
      </c>
      <c r="F47" s="297">
        <v>0</v>
      </c>
      <c r="G47" s="297">
        <v>0</v>
      </c>
      <c r="H47" s="297">
        <v>0</v>
      </c>
      <c r="I47" s="297">
        <v>0</v>
      </c>
      <c r="J47" s="297">
        <v>0</v>
      </c>
      <c r="K47" s="297">
        <v>0</v>
      </c>
      <c r="L47" s="91" t="s">
        <v>150</v>
      </c>
      <c r="M47" s="199"/>
      <c r="N47" s="291">
        <f t="shared" si="4"/>
        <v>0</v>
      </c>
      <c r="O47" s="292">
        <f aca="true" t="shared" si="24" ref="O47:V47">SUM(O48:O51)</f>
        <v>0</v>
      </c>
      <c r="P47" s="292">
        <f t="shared" si="24"/>
        <v>0</v>
      </c>
      <c r="Q47" s="292">
        <f t="shared" si="24"/>
        <v>0</v>
      </c>
      <c r="R47" s="292">
        <f t="shared" si="24"/>
        <v>0</v>
      </c>
      <c r="S47" s="292">
        <f t="shared" si="24"/>
        <v>0</v>
      </c>
      <c r="T47" s="292">
        <f t="shared" si="24"/>
        <v>0</v>
      </c>
      <c r="U47" s="292">
        <f t="shared" si="24"/>
        <v>0</v>
      </c>
      <c r="V47" s="292">
        <f t="shared" si="24"/>
        <v>0</v>
      </c>
    </row>
    <row r="48" spans="1:22" ht="16.5" customHeight="1">
      <c r="A48" s="97"/>
      <c r="B48" s="99" t="s">
        <v>55</v>
      </c>
      <c r="C48" s="295">
        <f t="shared" si="8"/>
        <v>3</v>
      </c>
      <c r="D48" s="296">
        <f t="shared" si="11"/>
        <v>3</v>
      </c>
      <c r="E48" s="296">
        <f t="shared" si="11"/>
        <v>0</v>
      </c>
      <c r="F48" s="297">
        <v>1</v>
      </c>
      <c r="G48" s="297">
        <v>0</v>
      </c>
      <c r="H48" s="297">
        <v>0</v>
      </c>
      <c r="I48" s="297">
        <v>0</v>
      </c>
      <c r="J48" s="297">
        <v>2</v>
      </c>
      <c r="K48" s="297">
        <v>0</v>
      </c>
      <c r="L48" s="303"/>
      <c r="M48" s="99" t="s">
        <v>57</v>
      </c>
      <c r="N48" s="295">
        <f t="shared" si="4"/>
        <v>0</v>
      </c>
      <c r="O48" s="296">
        <f aca="true" t="shared" si="25" ref="O48:P51">Q48+S48+U48</f>
        <v>0</v>
      </c>
      <c r="P48" s="296">
        <f t="shared" si="25"/>
        <v>0</v>
      </c>
      <c r="Q48" s="297">
        <v>0</v>
      </c>
      <c r="R48" s="297">
        <v>0</v>
      </c>
      <c r="S48" s="297">
        <v>0</v>
      </c>
      <c r="T48" s="297">
        <v>0</v>
      </c>
      <c r="U48" s="297">
        <v>0</v>
      </c>
      <c r="V48" s="297">
        <v>0</v>
      </c>
    </row>
    <row r="49" spans="1:22" ht="16.5" customHeight="1">
      <c r="A49" s="97"/>
      <c r="B49" s="99" t="s">
        <v>56</v>
      </c>
      <c r="C49" s="295">
        <f t="shared" si="8"/>
        <v>8</v>
      </c>
      <c r="D49" s="296">
        <f t="shared" si="11"/>
        <v>6</v>
      </c>
      <c r="E49" s="296">
        <f t="shared" si="11"/>
        <v>2</v>
      </c>
      <c r="F49" s="297">
        <v>0</v>
      </c>
      <c r="G49" s="297">
        <v>1</v>
      </c>
      <c r="H49" s="297">
        <v>0</v>
      </c>
      <c r="I49" s="297">
        <v>0</v>
      </c>
      <c r="J49" s="297">
        <v>6</v>
      </c>
      <c r="K49" s="297">
        <v>1</v>
      </c>
      <c r="L49" s="303"/>
      <c r="M49" s="99" t="s">
        <v>58</v>
      </c>
      <c r="N49" s="295">
        <f t="shared" si="4"/>
        <v>0</v>
      </c>
      <c r="O49" s="296">
        <f t="shared" si="25"/>
        <v>0</v>
      </c>
      <c r="P49" s="296">
        <f t="shared" si="25"/>
        <v>0</v>
      </c>
      <c r="Q49" s="297">
        <v>0</v>
      </c>
      <c r="R49" s="297">
        <v>0</v>
      </c>
      <c r="S49" s="297">
        <v>0</v>
      </c>
      <c r="T49" s="297">
        <v>0</v>
      </c>
      <c r="U49" s="297">
        <v>0</v>
      </c>
      <c r="V49" s="297">
        <v>0</v>
      </c>
    </row>
    <row r="50" spans="1:22" ht="16.5" customHeight="1">
      <c r="A50" s="91" t="s">
        <v>150</v>
      </c>
      <c r="B50" s="199"/>
      <c r="C50" s="291">
        <f t="shared" si="8"/>
        <v>27</v>
      </c>
      <c r="D50" s="292">
        <f aca="true" t="shared" si="26" ref="D50:K50">SUM(D51:D54)</f>
        <v>25</v>
      </c>
      <c r="E50" s="292">
        <f t="shared" si="26"/>
        <v>2</v>
      </c>
      <c r="F50" s="292">
        <f t="shared" si="26"/>
        <v>3</v>
      </c>
      <c r="G50" s="292">
        <f t="shared" si="26"/>
        <v>2</v>
      </c>
      <c r="H50" s="292">
        <f t="shared" si="26"/>
        <v>0</v>
      </c>
      <c r="I50" s="292">
        <f t="shared" si="26"/>
        <v>0</v>
      </c>
      <c r="J50" s="292">
        <f t="shared" si="26"/>
        <v>22</v>
      </c>
      <c r="K50" s="292">
        <f t="shared" si="26"/>
        <v>0</v>
      </c>
      <c r="L50" s="303"/>
      <c r="M50" s="99" t="s">
        <v>59</v>
      </c>
      <c r="N50" s="295">
        <f t="shared" si="4"/>
        <v>0</v>
      </c>
      <c r="O50" s="296">
        <f t="shared" si="25"/>
        <v>0</v>
      </c>
      <c r="P50" s="296">
        <f t="shared" si="25"/>
        <v>0</v>
      </c>
      <c r="Q50" s="297">
        <v>0</v>
      </c>
      <c r="R50" s="297">
        <v>0</v>
      </c>
      <c r="S50" s="297">
        <v>0</v>
      </c>
      <c r="T50" s="297">
        <v>0</v>
      </c>
      <c r="U50" s="297">
        <v>0</v>
      </c>
      <c r="V50" s="297">
        <v>0</v>
      </c>
    </row>
    <row r="51" spans="1:22" s="186" customFormat="1" ht="16.5" customHeight="1">
      <c r="A51" s="97"/>
      <c r="B51" s="99" t="s">
        <v>57</v>
      </c>
      <c r="C51" s="295">
        <f t="shared" si="8"/>
        <v>10</v>
      </c>
      <c r="D51" s="296">
        <f t="shared" si="11"/>
        <v>9</v>
      </c>
      <c r="E51" s="296">
        <f t="shared" si="11"/>
        <v>1</v>
      </c>
      <c r="F51" s="297">
        <v>2</v>
      </c>
      <c r="G51" s="297">
        <v>1</v>
      </c>
      <c r="H51" s="297">
        <v>0</v>
      </c>
      <c r="I51" s="297">
        <v>0</v>
      </c>
      <c r="J51" s="297">
        <v>7</v>
      </c>
      <c r="K51" s="297">
        <v>0</v>
      </c>
      <c r="L51" s="303"/>
      <c r="M51" s="99" t="s">
        <v>60</v>
      </c>
      <c r="N51" s="295">
        <f t="shared" si="4"/>
        <v>0</v>
      </c>
      <c r="O51" s="296">
        <f t="shared" si="25"/>
        <v>0</v>
      </c>
      <c r="P51" s="296">
        <f t="shared" si="25"/>
        <v>0</v>
      </c>
      <c r="Q51" s="297">
        <v>0</v>
      </c>
      <c r="R51" s="297">
        <v>0</v>
      </c>
      <c r="S51" s="297">
        <v>0</v>
      </c>
      <c r="T51" s="297">
        <v>0</v>
      </c>
      <c r="U51" s="297">
        <v>0</v>
      </c>
      <c r="V51" s="297">
        <v>0</v>
      </c>
    </row>
    <row r="52" spans="1:22" ht="16.5" customHeight="1">
      <c r="A52" s="97"/>
      <c r="B52" s="99" t="s">
        <v>58</v>
      </c>
      <c r="C52" s="295">
        <f t="shared" si="8"/>
        <v>0</v>
      </c>
      <c r="D52" s="296">
        <f t="shared" si="11"/>
        <v>0</v>
      </c>
      <c r="E52" s="296">
        <f t="shared" si="11"/>
        <v>0</v>
      </c>
      <c r="F52" s="297">
        <v>0</v>
      </c>
      <c r="G52" s="297">
        <v>0</v>
      </c>
      <c r="H52" s="297">
        <v>0</v>
      </c>
      <c r="I52" s="297">
        <v>0</v>
      </c>
      <c r="J52" s="297">
        <v>0</v>
      </c>
      <c r="K52" s="297">
        <v>0</v>
      </c>
      <c r="L52" s="91" t="s">
        <v>151</v>
      </c>
      <c r="M52" s="199"/>
      <c r="N52" s="291">
        <f t="shared" si="4"/>
        <v>5</v>
      </c>
      <c r="O52" s="292">
        <f aca="true" t="shared" si="27" ref="O52:V52">SUM(O53:O54)</f>
        <v>2</v>
      </c>
      <c r="P52" s="292">
        <f t="shared" si="27"/>
        <v>3</v>
      </c>
      <c r="Q52" s="292">
        <f t="shared" si="27"/>
        <v>0</v>
      </c>
      <c r="R52" s="292">
        <f t="shared" si="27"/>
        <v>0</v>
      </c>
      <c r="S52" s="292">
        <f t="shared" si="27"/>
        <v>0</v>
      </c>
      <c r="T52" s="292">
        <f t="shared" si="27"/>
        <v>0</v>
      </c>
      <c r="U52" s="292">
        <f t="shared" si="27"/>
        <v>2</v>
      </c>
      <c r="V52" s="292">
        <f t="shared" si="27"/>
        <v>3</v>
      </c>
    </row>
    <row r="53" spans="1:22" ht="16.5" customHeight="1">
      <c r="A53" s="97"/>
      <c r="B53" s="99" t="s">
        <v>59</v>
      </c>
      <c r="C53" s="295">
        <f t="shared" si="8"/>
        <v>17</v>
      </c>
      <c r="D53" s="296">
        <f t="shared" si="11"/>
        <v>16</v>
      </c>
      <c r="E53" s="296">
        <f t="shared" si="11"/>
        <v>1</v>
      </c>
      <c r="F53" s="297">
        <v>1</v>
      </c>
      <c r="G53" s="297">
        <v>1</v>
      </c>
      <c r="H53" s="297">
        <v>0</v>
      </c>
      <c r="I53" s="297">
        <v>0</v>
      </c>
      <c r="J53" s="297">
        <v>15</v>
      </c>
      <c r="K53" s="297">
        <v>0</v>
      </c>
      <c r="L53" s="303"/>
      <c r="M53" s="99" t="s">
        <v>61</v>
      </c>
      <c r="N53" s="295">
        <f t="shared" si="4"/>
        <v>0</v>
      </c>
      <c r="O53" s="296">
        <f>Q53+S53+U53</f>
        <v>0</v>
      </c>
      <c r="P53" s="296">
        <f>R53+T53+V53</f>
        <v>0</v>
      </c>
      <c r="Q53" s="297">
        <v>0</v>
      </c>
      <c r="R53" s="297">
        <v>0</v>
      </c>
      <c r="S53" s="297">
        <v>0</v>
      </c>
      <c r="T53" s="297">
        <v>0</v>
      </c>
      <c r="U53" s="297">
        <v>0</v>
      </c>
      <c r="V53" s="297">
        <v>0</v>
      </c>
    </row>
    <row r="54" spans="1:22" ht="16.5" customHeight="1">
      <c r="A54" s="97"/>
      <c r="B54" s="99" t="s">
        <v>60</v>
      </c>
      <c r="C54" s="295">
        <f t="shared" si="8"/>
        <v>0</v>
      </c>
      <c r="D54" s="296">
        <f t="shared" si="11"/>
        <v>0</v>
      </c>
      <c r="E54" s="296">
        <f t="shared" si="11"/>
        <v>0</v>
      </c>
      <c r="F54" s="297">
        <v>0</v>
      </c>
      <c r="G54" s="297">
        <v>0</v>
      </c>
      <c r="H54" s="297">
        <v>0</v>
      </c>
      <c r="I54" s="297">
        <v>0</v>
      </c>
      <c r="J54" s="297">
        <v>0</v>
      </c>
      <c r="K54" s="297">
        <v>0</v>
      </c>
      <c r="L54" s="303"/>
      <c r="M54" s="99" t="s">
        <v>62</v>
      </c>
      <c r="N54" s="295">
        <f t="shared" si="4"/>
        <v>5</v>
      </c>
      <c r="O54" s="296">
        <f>Q54+S54+U54</f>
        <v>2</v>
      </c>
      <c r="P54" s="296">
        <f>R54+T54+V54</f>
        <v>3</v>
      </c>
      <c r="Q54" s="297">
        <v>0</v>
      </c>
      <c r="R54" s="297">
        <v>0</v>
      </c>
      <c r="S54" s="297">
        <v>0</v>
      </c>
      <c r="T54" s="297">
        <v>0</v>
      </c>
      <c r="U54" s="297">
        <v>2</v>
      </c>
      <c r="V54" s="297">
        <v>3</v>
      </c>
    </row>
    <row r="55" spans="1:22" ht="16.5" customHeight="1">
      <c r="A55" s="91" t="s">
        <v>151</v>
      </c>
      <c r="B55" s="199"/>
      <c r="C55" s="291">
        <f t="shared" si="8"/>
        <v>8</v>
      </c>
      <c r="D55" s="292">
        <f aca="true" t="shared" si="28" ref="D55:K55">SUM(D56:D57)</f>
        <v>4</v>
      </c>
      <c r="E55" s="292">
        <f t="shared" si="28"/>
        <v>4</v>
      </c>
      <c r="F55" s="292">
        <f t="shared" si="28"/>
        <v>0</v>
      </c>
      <c r="G55" s="292">
        <f t="shared" si="28"/>
        <v>0</v>
      </c>
      <c r="H55" s="292">
        <f t="shared" si="28"/>
        <v>0</v>
      </c>
      <c r="I55" s="292">
        <f t="shared" si="28"/>
        <v>0</v>
      </c>
      <c r="J55" s="292">
        <f t="shared" si="28"/>
        <v>4</v>
      </c>
      <c r="K55" s="292">
        <f t="shared" si="28"/>
        <v>4</v>
      </c>
      <c r="L55" s="91" t="s">
        <v>152</v>
      </c>
      <c r="M55" s="93"/>
      <c r="N55" s="291">
        <f t="shared" si="4"/>
        <v>1</v>
      </c>
      <c r="O55" s="292">
        <f aca="true" t="shared" si="29" ref="O55:V55">SUM(O56:O57)</f>
        <v>1</v>
      </c>
      <c r="P55" s="292">
        <f t="shared" si="29"/>
        <v>0</v>
      </c>
      <c r="Q55" s="292">
        <f t="shared" si="29"/>
        <v>0</v>
      </c>
      <c r="R55" s="292">
        <f t="shared" si="29"/>
        <v>0</v>
      </c>
      <c r="S55" s="292">
        <f t="shared" si="29"/>
        <v>0</v>
      </c>
      <c r="T55" s="292">
        <f t="shared" si="29"/>
        <v>0</v>
      </c>
      <c r="U55" s="292">
        <f t="shared" si="29"/>
        <v>1</v>
      </c>
      <c r="V55" s="292">
        <f t="shared" si="29"/>
        <v>0</v>
      </c>
    </row>
    <row r="56" spans="1:22" s="202" customFormat="1" ht="16.5" customHeight="1">
      <c r="A56" s="97"/>
      <c r="B56" s="99" t="s">
        <v>61</v>
      </c>
      <c r="C56" s="295">
        <f t="shared" si="8"/>
        <v>0</v>
      </c>
      <c r="D56" s="296">
        <f t="shared" si="11"/>
        <v>0</v>
      </c>
      <c r="E56" s="296">
        <f t="shared" si="11"/>
        <v>0</v>
      </c>
      <c r="F56" s="297">
        <v>0</v>
      </c>
      <c r="G56" s="297">
        <v>0</v>
      </c>
      <c r="H56" s="297">
        <v>0</v>
      </c>
      <c r="I56" s="297">
        <v>0</v>
      </c>
      <c r="J56" s="297">
        <v>0</v>
      </c>
      <c r="K56" s="297">
        <v>0</v>
      </c>
      <c r="L56" s="250"/>
      <c r="M56" s="99" t="s">
        <v>63</v>
      </c>
      <c r="N56" s="295">
        <f t="shared" si="4"/>
        <v>0</v>
      </c>
      <c r="O56" s="296">
        <f>Q56+S56+U56</f>
        <v>0</v>
      </c>
      <c r="P56" s="296">
        <f>R56+T56+V56</f>
        <v>0</v>
      </c>
      <c r="Q56" s="297">
        <v>0</v>
      </c>
      <c r="R56" s="297">
        <v>0</v>
      </c>
      <c r="S56" s="297">
        <v>0</v>
      </c>
      <c r="T56" s="297">
        <v>0</v>
      </c>
      <c r="U56" s="297">
        <v>0</v>
      </c>
      <c r="V56" s="297">
        <v>0</v>
      </c>
    </row>
    <row r="57" spans="1:22" ht="16.5" customHeight="1">
      <c r="A57" s="97"/>
      <c r="B57" s="99" t="s">
        <v>62</v>
      </c>
      <c r="C57" s="295">
        <f t="shared" si="8"/>
        <v>8</v>
      </c>
      <c r="D57" s="296">
        <f t="shared" si="11"/>
        <v>4</v>
      </c>
      <c r="E57" s="296">
        <f t="shared" si="11"/>
        <v>4</v>
      </c>
      <c r="F57" s="297">
        <v>0</v>
      </c>
      <c r="G57" s="297">
        <v>0</v>
      </c>
      <c r="H57" s="297">
        <v>0</v>
      </c>
      <c r="I57" s="297">
        <v>0</v>
      </c>
      <c r="J57" s="297">
        <v>4</v>
      </c>
      <c r="K57" s="297">
        <v>4</v>
      </c>
      <c r="L57" s="250"/>
      <c r="M57" s="99" t="s">
        <v>137</v>
      </c>
      <c r="N57" s="295">
        <f t="shared" si="4"/>
        <v>1</v>
      </c>
      <c r="O57" s="296">
        <f>Q57+S57+U57</f>
        <v>1</v>
      </c>
      <c r="P57" s="296">
        <f>R57+T57+V57</f>
        <v>0</v>
      </c>
      <c r="Q57" s="297">
        <v>0</v>
      </c>
      <c r="R57" s="297">
        <v>0</v>
      </c>
      <c r="S57" s="297">
        <v>0</v>
      </c>
      <c r="T57" s="297">
        <v>0</v>
      </c>
      <c r="U57" s="297">
        <v>1</v>
      </c>
      <c r="V57" s="297">
        <v>0</v>
      </c>
    </row>
    <row r="58" spans="1:22" s="118" customFormat="1" ht="16.5" customHeight="1">
      <c r="A58" s="91" t="s">
        <v>153</v>
      </c>
      <c r="B58" s="93"/>
      <c r="C58" s="291">
        <f t="shared" si="8"/>
        <v>1</v>
      </c>
      <c r="D58" s="292">
        <f aca="true" t="shared" si="30" ref="D58:K58">SUM(D59:D60)</f>
        <v>1</v>
      </c>
      <c r="E58" s="292">
        <f t="shared" si="30"/>
        <v>0</v>
      </c>
      <c r="F58" s="292">
        <f t="shared" si="30"/>
        <v>0</v>
      </c>
      <c r="G58" s="292">
        <f t="shared" si="30"/>
        <v>0</v>
      </c>
      <c r="H58" s="292">
        <f t="shared" si="30"/>
        <v>0</v>
      </c>
      <c r="I58" s="292">
        <f t="shared" si="30"/>
        <v>0</v>
      </c>
      <c r="J58" s="292">
        <f t="shared" si="30"/>
        <v>1</v>
      </c>
      <c r="K58" s="292">
        <f t="shared" si="30"/>
        <v>0</v>
      </c>
      <c r="L58" s="91" t="s">
        <v>154</v>
      </c>
      <c r="M58" s="199"/>
      <c r="N58" s="291">
        <f t="shared" si="4"/>
        <v>0</v>
      </c>
      <c r="O58" s="292">
        <f aca="true" t="shared" si="31" ref="O58:V58">O59</f>
        <v>0</v>
      </c>
      <c r="P58" s="292">
        <f t="shared" si="31"/>
        <v>0</v>
      </c>
      <c r="Q58" s="292">
        <f t="shared" si="31"/>
        <v>0</v>
      </c>
      <c r="R58" s="292">
        <f t="shared" si="31"/>
        <v>0</v>
      </c>
      <c r="S58" s="292">
        <f t="shared" si="31"/>
        <v>0</v>
      </c>
      <c r="T58" s="292">
        <f t="shared" si="31"/>
        <v>0</v>
      </c>
      <c r="U58" s="292">
        <f t="shared" si="31"/>
        <v>0</v>
      </c>
      <c r="V58" s="292">
        <f t="shared" si="31"/>
        <v>0</v>
      </c>
    </row>
    <row r="59" spans="1:22" s="186" customFormat="1" ht="16.5" customHeight="1">
      <c r="A59" s="98"/>
      <c r="B59" s="99" t="s">
        <v>63</v>
      </c>
      <c r="C59" s="295">
        <f t="shared" si="8"/>
        <v>0</v>
      </c>
      <c r="D59" s="296">
        <f t="shared" si="11"/>
        <v>0</v>
      </c>
      <c r="E59" s="296">
        <f t="shared" si="11"/>
        <v>0</v>
      </c>
      <c r="F59" s="297">
        <v>0</v>
      </c>
      <c r="G59" s="297">
        <v>0</v>
      </c>
      <c r="H59" s="297">
        <v>0</v>
      </c>
      <c r="I59" s="297">
        <v>0</v>
      </c>
      <c r="J59" s="297">
        <v>0</v>
      </c>
      <c r="K59" s="297">
        <v>0</v>
      </c>
      <c r="L59" s="250"/>
      <c r="M59" s="99" t="s">
        <v>64</v>
      </c>
      <c r="N59" s="295">
        <f t="shared" si="4"/>
        <v>0</v>
      </c>
      <c r="O59" s="296">
        <f>Q59+S59+U59</f>
        <v>0</v>
      </c>
      <c r="P59" s="296">
        <f>R59+T59+V59</f>
        <v>0</v>
      </c>
      <c r="Q59" s="297">
        <v>0</v>
      </c>
      <c r="R59" s="297">
        <v>0</v>
      </c>
      <c r="S59" s="297">
        <v>0</v>
      </c>
      <c r="T59" s="297">
        <v>0</v>
      </c>
      <c r="U59" s="297">
        <v>0</v>
      </c>
      <c r="V59" s="297">
        <v>0</v>
      </c>
    </row>
    <row r="60" spans="1:22" ht="16.5" customHeight="1">
      <c r="A60" s="98"/>
      <c r="B60" s="99" t="s">
        <v>137</v>
      </c>
      <c r="C60" s="295">
        <f t="shared" si="8"/>
        <v>1</v>
      </c>
      <c r="D60" s="296">
        <f t="shared" si="11"/>
        <v>1</v>
      </c>
      <c r="E60" s="296">
        <f t="shared" si="11"/>
        <v>0</v>
      </c>
      <c r="F60" s="297">
        <v>0</v>
      </c>
      <c r="G60" s="297">
        <v>0</v>
      </c>
      <c r="H60" s="297">
        <v>0</v>
      </c>
      <c r="I60" s="297">
        <v>0</v>
      </c>
      <c r="J60" s="297">
        <v>1</v>
      </c>
      <c r="K60" s="297">
        <v>0</v>
      </c>
      <c r="L60" s="91" t="s">
        <v>155</v>
      </c>
      <c r="M60" s="93"/>
      <c r="N60" s="291">
        <f t="shared" si="4"/>
        <v>4</v>
      </c>
      <c r="O60" s="292">
        <f aca="true" t="shared" si="32" ref="O60:V60">SUM(O61:O62)</f>
        <v>0</v>
      </c>
      <c r="P60" s="292">
        <f t="shared" si="32"/>
        <v>4</v>
      </c>
      <c r="Q60" s="292">
        <f t="shared" si="32"/>
        <v>0</v>
      </c>
      <c r="R60" s="292">
        <f t="shared" si="32"/>
        <v>0</v>
      </c>
      <c r="S60" s="292">
        <f t="shared" si="32"/>
        <v>0</v>
      </c>
      <c r="T60" s="292">
        <f t="shared" si="32"/>
        <v>0</v>
      </c>
      <c r="U60" s="292">
        <f t="shared" si="32"/>
        <v>0</v>
      </c>
      <c r="V60" s="292">
        <f t="shared" si="32"/>
        <v>4</v>
      </c>
    </row>
    <row r="61" spans="1:22" ht="16.5" customHeight="1">
      <c r="A61" s="91" t="s">
        <v>154</v>
      </c>
      <c r="B61" s="199"/>
      <c r="C61" s="291">
        <f t="shared" si="8"/>
        <v>0</v>
      </c>
      <c r="D61" s="292">
        <f aca="true" t="shared" si="33" ref="D61:K61">D62</f>
        <v>0</v>
      </c>
      <c r="E61" s="292">
        <f t="shared" si="33"/>
        <v>0</v>
      </c>
      <c r="F61" s="292">
        <f t="shared" si="33"/>
        <v>0</v>
      </c>
      <c r="G61" s="292">
        <f t="shared" si="33"/>
        <v>0</v>
      </c>
      <c r="H61" s="292">
        <f t="shared" si="33"/>
        <v>0</v>
      </c>
      <c r="I61" s="292">
        <f t="shared" si="33"/>
        <v>0</v>
      </c>
      <c r="J61" s="292">
        <f t="shared" si="33"/>
        <v>0</v>
      </c>
      <c r="K61" s="292">
        <f t="shared" si="33"/>
        <v>0</v>
      </c>
      <c r="L61" s="304"/>
      <c r="M61" s="99" t="s">
        <v>138</v>
      </c>
      <c r="N61" s="295">
        <f t="shared" si="4"/>
        <v>4</v>
      </c>
      <c r="O61" s="296">
        <f>Q61+S61+U61</f>
        <v>0</v>
      </c>
      <c r="P61" s="296">
        <f>R61+T61+V61</f>
        <v>4</v>
      </c>
      <c r="Q61" s="297">
        <v>0</v>
      </c>
      <c r="R61" s="297">
        <v>0</v>
      </c>
      <c r="S61" s="297">
        <v>0</v>
      </c>
      <c r="T61" s="297">
        <v>0</v>
      </c>
      <c r="U61" s="297">
        <v>0</v>
      </c>
      <c r="V61" s="297">
        <v>4</v>
      </c>
    </row>
    <row r="62" spans="1:22" ht="16.5" customHeight="1">
      <c r="A62" s="98"/>
      <c r="B62" s="99" t="s">
        <v>64</v>
      </c>
      <c r="C62" s="295">
        <f t="shared" si="8"/>
        <v>0</v>
      </c>
      <c r="D62" s="296">
        <f t="shared" si="11"/>
        <v>0</v>
      </c>
      <c r="E62" s="296">
        <f t="shared" si="11"/>
        <v>0</v>
      </c>
      <c r="F62" s="297">
        <v>0</v>
      </c>
      <c r="G62" s="297">
        <v>0</v>
      </c>
      <c r="H62" s="297">
        <v>0</v>
      </c>
      <c r="I62" s="297">
        <v>0</v>
      </c>
      <c r="J62" s="297">
        <v>0</v>
      </c>
      <c r="K62" s="297">
        <v>0</v>
      </c>
      <c r="L62" s="250"/>
      <c r="M62" s="99" t="s">
        <v>139</v>
      </c>
      <c r="N62" s="295">
        <f t="shared" si="4"/>
        <v>0</v>
      </c>
      <c r="O62" s="296">
        <f>Q62+S62+U62</f>
        <v>0</v>
      </c>
      <c r="P62" s="296">
        <f>R62+T62+V62</f>
        <v>0</v>
      </c>
      <c r="Q62" s="297">
        <v>0</v>
      </c>
      <c r="R62" s="297">
        <v>0</v>
      </c>
      <c r="S62" s="297">
        <v>0</v>
      </c>
      <c r="T62" s="297">
        <v>0</v>
      </c>
      <c r="U62" s="297">
        <v>0</v>
      </c>
      <c r="V62" s="297">
        <v>0</v>
      </c>
    </row>
    <row r="63" spans="1:22" s="186" customFormat="1" ht="16.5" customHeight="1">
      <c r="A63" s="91" t="s">
        <v>155</v>
      </c>
      <c r="B63" s="93"/>
      <c r="C63" s="291">
        <f t="shared" si="8"/>
        <v>4</v>
      </c>
      <c r="D63" s="292">
        <f aca="true" t="shared" si="34" ref="D63:K63">SUM(D64:D65)</f>
        <v>0</v>
      </c>
      <c r="E63" s="292">
        <f t="shared" si="34"/>
        <v>4</v>
      </c>
      <c r="F63" s="292">
        <f t="shared" si="34"/>
        <v>0</v>
      </c>
      <c r="G63" s="292">
        <f t="shared" si="34"/>
        <v>0</v>
      </c>
      <c r="H63" s="292">
        <f t="shared" si="34"/>
        <v>0</v>
      </c>
      <c r="I63" s="292">
        <f t="shared" si="34"/>
        <v>0</v>
      </c>
      <c r="J63" s="292">
        <f t="shared" si="34"/>
        <v>0</v>
      </c>
      <c r="K63" s="292">
        <f t="shared" si="34"/>
        <v>4</v>
      </c>
      <c r="L63" s="115"/>
      <c r="M63" s="30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16.5" customHeight="1">
      <c r="A64" s="98"/>
      <c r="B64" s="99" t="s">
        <v>138</v>
      </c>
      <c r="C64" s="295">
        <f t="shared" si="8"/>
        <v>4</v>
      </c>
      <c r="D64" s="296">
        <f t="shared" si="11"/>
        <v>0</v>
      </c>
      <c r="E64" s="296">
        <f t="shared" si="11"/>
        <v>4</v>
      </c>
      <c r="F64" s="297">
        <v>0</v>
      </c>
      <c r="G64" s="297">
        <v>0</v>
      </c>
      <c r="H64" s="297">
        <v>0</v>
      </c>
      <c r="I64" s="297">
        <v>0</v>
      </c>
      <c r="J64" s="297">
        <v>0</v>
      </c>
      <c r="K64" s="297">
        <v>4</v>
      </c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</row>
    <row r="65" spans="1:22" ht="16.5" customHeight="1">
      <c r="A65" s="98"/>
      <c r="B65" s="99" t="s">
        <v>139</v>
      </c>
      <c r="C65" s="295">
        <f t="shared" si="8"/>
        <v>0</v>
      </c>
      <c r="D65" s="296">
        <f t="shared" si="11"/>
        <v>0</v>
      </c>
      <c r="E65" s="296">
        <f t="shared" si="11"/>
        <v>0</v>
      </c>
      <c r="F65" s="297">
        <v>0</v>
      </c>
      <c r="G65" s="297">
        <v>0</v>
      </c>
      <c r="H65" s="297">
        <v>0</v>
      </c>
      <c r="I65" s="297">
        <v>0</v>
      </c>
      <c r="J65" s="297">
        <v>0</v>
      </c>
      <c r="K65" s="297">
        <v>0</v>
      </c>
      <c r="L65" s="181"/>
      <c r="M65" s="117"/>
      <c r="N65" s="117"/>
      <c r="O65" s="117"/>
      <c r="P65" s="117"/>
      <c r="Q65" s="117"/>
      <c r="R65" s="117"/>
      <c r="S65" s="117"/>
      <c r="T65" s="117"/>
      <c r="U65" s="117"/>
      <c r="V65" s="117"/>
    </row>
    <row r="66" spans="1:22" s="186" customFormat="1" ht="16.5" customHeight="1">
      <c r="A66" s="116"/>
      <c r="B66" s="204"/>
      <c r="C66" s="115"/>
      <c r="D66" s="115"/>
      <c r="E66" s="115"/>
      <c r="F66" s="115"/>
      <c r="G66" s="115"/>
      <c r="H66" s="115"/>
      <c r="I66" s="115"/>
      <c r="J66" s="115"/>
      <c r="K66" s="115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</row>
    <row r="67" spans="2:22" ht="14.25" customHeight="1" hidden="1">
      <c r="B67" s="211"/>
      <c r="C67" s="211"/>
      <c r="D67" s="211"/>
      <c r="E67" s="211"/>
      <c r="F67" s="211"/>
      <c r="G67" s="211"/>
      <c r="H67" s="211"/>
      <c r="I67" s="218"/>
      <c r="J67" s="218"/>
      <c r="K67" s="218"/>
      <c r="M67" s="301" t="s">
        <v>82</v>
      </c>
      <c r="N67" s="177">
        <v>40</v>
      </c>
      <c r="O67" s="177">
        <v>11</v>
      </c>
      <c r="P67" s="177">
        <v>29</v>
      </c>
      <c r="Q67" s="178">
        <v>2</v>
      </c>
      <c r="R67" s="178">
        <v>1</v>
      </c>
      <c r="S67" s="178">
        <v>0</v>
      </c>
      <c r="T67" s="178">
        <v>1</v>
      </c>
      <c r="U67" s="178">
        <v>9</v>
      </c>
      <c r="V67" s="178">
        <v>27</v>
      </c>
    </row>
    <row r="68" spans="2:8" ht="14.25" customHeight="1" hidden="1">
      <c r="B68" s="211"/>
      <c r="C68" s="211"/>
      <c r="D68" s="211"/>
      <c r="E68" s="211"/>
      <c r="F68" s="118"/>
      <c r="G68" s="118"/>
      <c r="H68" s="118"/>
    </row>
    <row r="69" spans="2:14" ht="14.25" customHeight="1" hidden="1">
      <c r="B69" s="218"/>
      <c r="C69" s="218" t="s">
        <v>237</v>
      </c>
      <c r="D69" s="218"/>
      <c r="E69" s="218"/>
      <c r="H69" s="112" t="s">
        <v>238</v>
      </c>
      <c r="N69" s="112" t="s">
        <v>239</v>
      </c>
    </row>
    <row r="70" spans="2:5" ht="14.25" customHeight="1">
      <c r="B70" s="218"/>
      <c r="C70" s="218"/>
      <c r="D70" s="218"/>
      <c r="E70" s="218"/>
    </row>
    <row r="71" spans="1:22" s="186" customFormat="1" ht="14.25" customHeight="1">
      <c r="A71" s="112"/>
      <c r="B71" s="218"/>
      <c r="C71" s="218"/>
      <c r="D71" s="218"/>
      <c r="E71" s="218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</row>
    <row r="72" spans="2:5" ht="14.25" customHeight="1">
      <c r="B72" s="218"/>
      <c r="C72" s="218"/>
      <c r="D72" s="218"/>
      <c r="E72" s="218"/>
    </row>
    <row r="73" spans="1:22" s="202" customFormat="1" ht="14.25" customHeight="1">
      <c r="A73" s="112"/>
      <c r="B73" s="218"/>
      <c r="C73" s="218"/>
      <c r="D73" s="218"/>
      <c r="E73" s="218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2:5" ht="14.25" customHeight="1">
      <c r="B74" s="218"/>
      <c r="C74" s="218"/>
      <c r="D74" s="218"/>
      <c r="E74" s="218"/>
    </row>
    <row r="75" spans="2:5" ht="14.25" customHeight="1">
      <c r="B75" s="218"/>
      <c r="C75" s="218"/>
      <c r="D75" s="218"/>
      <c r="E75" s="218"/>
    </row>
    <row r="76" spans="2:5" ht="14.25" customHeight="1">
      <c r="B76" s="218"/>
      <c r="C76" s="218"/>
      <c r="D76" s="218"/>
      <c r="E76" s="218"/>
    </row>
    <row r="77" spans="1:22" s="118" customFormat="1" ht="14.25" customHeight="1">
      <c r="A77" s="112"/>
      <c r="B77" s="218"/>
      <c r="C77" s="218"/>
      <c r="D77" s="218"/>
      <c r="E77" s="218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</row>
    <row r="78" spans="1:22" s="118" customFormat="1" ht="14.25" customHeight="1">
      <c r="A78" s="112"/>
      <c r="B78" s="218"/>
      <c r="C78" s="218"/>
      <c r="D78" s="218"/>
      <c r="E78" s="218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</row>
    <row r="79" spans="2:5" ht="11.25" customHeight="1">
      <c r="B79" s="218"/>
      <c r="C79" s="218"/>
      <c r="D79" s="218"/>
      <c r="E79" s="218"/>
    </row>
    <row r="80" spans="2:5" ht="11.25" customHeight="1">
      <c r="B80" s="218"/>
      <c r="C80" s="218"/>
      <c r="D80" s="218"/>
      <c r="E80" s="218"/>
    </row>
    <row r="81" spans="2:5" ht="11.25" customHeight="1">
      <c r="B81" s="218"/>
      <c r="C81" s="218"/>
      <c r="D81" s="218"/>
      <c r="E81" s="218"/>
    </row>
  </sheetData>
  <mergeCells count="32">
    <mergeCell ref="L60:M60"/>
    <mergeCell ref="L33:M33"/>
    <mergeCell ref="L38:M38"/>
    <mergeCell ref="L40:M40"/>
    <mergeCell ref="L43:M43"/>
    <mergeCell ref="L47:M47"/>
    <mergeCell ref="L52:M52"/>
    <mergeCell ref="L55:M55"/>
    <mergeCell ref="L58:M58"/>
    <mergeCell ref="L1:V1"/>
    <mergeCell ref="N4:P4"/>
    <mergeCell ref="Q4:R4"/>
    <mergeCell ref="S4:T4"/>
    <mergeCell ref="U4:V4"/>
    <mergeCell ref="A50:B50"/>
    <mergeCell ref="A55:B55"/>
    <mergeCell ref="A61:B61"/>
    <mergeCell ref="A63:B63"/>
    <mergeCell ref="F4:G4"/>
    <mergeCell ref="H4:I4"/>
    <mergeCell ref="A43:B43"/>
    <mergeCell ref="A46:B46"/>
    <mergeCell ref="L11:M11"/>
    <mergeCell ref="L30:M30"/>
    <mergeCell ref="A1:K1"/>
    <mergeCell ref="A58:B58"/>
    <mergeCell ref="A14:B14"/>
    <mergeCell ref="A33:B33"/>
    <mergeCell ref="A36:B36"/>
    <mergeCell ref="A41:B41"/>
    <mergeCell ref="C4:E4"/>
    <mergeCell ref="J4:K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1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2006-02-17T02:17:39Z</cp:lastPrinted>
  <dcterms:created xsi:type="dcterms:W3CDTF">2006-02-16T05:21:05Z</dcterms:created>
  <dcterms:modified xsi:type="dcterms:W3CDTF">2008-01-21T02:53:22Z</dcterms:modified>
  <cp:category/>
  <cp:version/>
  <cp:contentType/>
  <cp:contentStatus/>
</cp:coreProperties>
</file>