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高等学校通信制，中等教育学校卒業者" sheetId="1" r:id="rId1"/>
    <sheet name="特別支援学校中学部卒業者" sheetId="2" r:id="rId2"/>
    <sheet name="特別支援学校高等部卒業者" sheetId="3" r:id="rId3"/>
  </sheets>
  <externalReferences>
    <externalReference r:id="rId6"/>
  </externalReferences>
  <definedNames>
    <definedName name="_1NEN">'[1]第３表'!$F$1:$F$104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0">'高等学校通信制，中等教育学校卒業者'!$A$1:$Y$61</definedName>
    <definedName name="_xlnm.Print_Area" localSheetId="2">'特別支援学校高等部卒業者'!$A$1:$X$76</definedName>
    <definedName name="_xlnm.Print_Area" localSheetId="1">'特別支援学校中学部卒業者'!$A$1:$Y$78</definedName>
    <definedName name="Print_Area_MI" localSheetId="0">'高等学校通信制，中等教育学校卒業者'!$A$1:$Q$7</definedName>
    <definedName name="Print_Area_MI" localSheetId="2">'特別支援学校高等部卒業者'!$A$1:$Q$33</definedName>
    <definedName name="Print_Area_MI" localSheetId="1">'特別支援学校中学部卒業者'!$A$1:$Q$33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<sst xmlns="http://schemas.openxmlformats.org/spreadsheetml/2006/main" count="314" uniqueCount="136">
  <si>
    <t>&lt;高等学校通信制&gt;</t>
  </si>
  <si>
    <t>（つづき）　</t>
  </si>
  <si>
    <t>（単位：人）</t>
  </si>
  <si>
    <t>区    分</t>
  </si>
  <si>
    <t>計</t>
  </si>
  <si>
    <t>Ａ　大学等進学者</t>
  </si>
  <si>
    <t>Ｄ
公共職業能力開発施設等入学者</t>
  </si>
  <si>
    <t>Ｅ
就職者</t>
  </si>
  <si>
    <t>Ｇ
死亡・不詳の者</t>
  </si>
  <si>
    <t>Ｈ　左記ＡＢＣＤのうち
就職している者（再掲）</t>
  </si>
  <si>
    <t>大学等進学率
（％）</t>
  </si>
  <si>
    <t>就職率
（Ｅ+Ｈ）/総数
（％）</t>
  </si>
  <si>
    <t>計</t>
  </si>
  <si>
    <t>大学
(学部）</t>
  </si>
  <si>
    <t>大学・短期大学の通信教育部</t>
  </si>
  <si>
    <t>大学・短期大学（別科）</t>
  </si>
  <si>
    <t>高等学校（専攻科）</t>
  </si>
  <si>
    <t>専修学校
（一般課程）等</t>
  </si>
  <si>
    <t>各種学校</t>
  </si>
  <si>
    <t>公立（若林区）</t>
  </si>
  <si>
    <t>男</t>
  </si>
  <si>
    <t>女</t>
  </si>
  <si>
    <t>私立（宮城野区）</t>
  </si>
  <si>
    <t>男</t>
  </si>
  <si>
    <t>女</t>
  </si>
  <si>
    <t>&lt;中等教育学校前期課程&gt;</t>
  </si>
  <si>
    <t>Ｂ
専修学校
（高等課程）
進学者</t>
  </si>
  <si>
    <t>Ｆ
左記以外の者</t>
  </si>
  <si>
    <t>左記Ａの
うち他県
への
進学者
（再掲）</t>
  </si>
  <si>
    <t>高等学校等進学率
（％）</t>
  </si>
  <si>
    <t>高等学校本科</t>
  </si>
  <si>
    <t>中等教育
学校（後期）本科
全日制</t>
  </si>
  <si>
    <t>高等専門学校</t>
  </si>
  <si>
    <t>全日制</t>
  </si>
  <si>
    <t>定時制</t>
  </si>
  <si>
    <t>通信制</t>
  </si>
  <si>
    <t xml:space="preserve">  私立（多賀城市）</t>
  </si>
  <si>
    <t>&lt;中等教育学校後期課程&gt;</t>
  </si>
  <si>
    <t>Ｆ
一時的
な仕事
に就いた者</t>
  </si>
  <si>
    <t>Ｇ
左記
以外
の者</t>
  </si>
  <si>
    <t>Ｈ
死亡・不詳の者</t>
  </si>
  <si>
    <t>Ｉ　左記ＡＢＣＤのうち
就職している者（再掲）</t>
  </si>
  <si>
    <t>青葉区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</si>
  <si>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</si>
  <si>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</si>
  <si>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</si>
  <si>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</si>
  <si>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</si>
  <si>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</si>
  <si>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</si>
  <si>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</si>
  <si>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岩沼市</t>
  </si>
  <si>
    <t>登米市</t>
  </si>
  <si>
    <t>栗原市</t>
  </si>
  <si>
    <t>柴田町</t>
  </si>
  <si>
    <t>山元町</t>
  </si>
  <si>
    <t>利府町</t>
  </si>
  <si>
    <t>Ｂ
専修学校（専門課程）        進学者</t>
  </si>
  <si>
    <t>Ｃ　専修学校　　　　　（一般課程）
等入学者</t>
  </si>
  <si>
    <t>短期        大学        (本科）</t>
  </si>
  <si>
    <t>Ｃ　専修学校（一般課程）等入学者</t>
  </si>
  <si>
    <t>Ｄ
公共職業能力開発施設等  入学者</t>
  </si>
  <si>
    <t>左記Ａのうち他県への進学者（再掲）</t>
  </si>
  <si>
    <t>中等教育学校（後期）本科全日制</t>
  </si>
  <si>
    <t>専修学校（高等課程）進学者</t>
  </si>
  <si>
    <t>専修学校(一般課程)</t>
  </si>
  <si>
    <t>大崎市</t>
  </si>
  <si>
    <t>美里町</t>
  </si>
  <si>
    <t>Ａのうち</t>
  </si>
  <si>
    <t>Ｂのうち</t>
  </si>
  <si>
    <t>Ｃのうち</t>
  </si>
  <si>
    <t>Ｄのうち</t>
  </si>
  <si>
    <t>851-01-01--02</t>
  </si>
  <si>
    <t>853-01-01</t>
  </si>
  <si>
    <t>854-01-01</t>
  </si>
  <si>
    <t>851-02-01--02</t>
  </si>
  <si>
    <t>（つづき）　</t>
  </si>
  <si>
    <t>Ａ　高等学校等進学者</t>
  </si>
  <si>
    <t>特別支援学校高等部（専攻科）</t>
  </si>
  <si>
    <t>平成19年度</t>
  </si>
  <si>
    <t>特別支援学校高等部本科</t>
  </si>
  <si>
    <t>&lt;特別支援学校中学部&gt;（男女計）</t>
  </si>
  <si>
    <t>（つづき）</t>
  </si>
  <si>
    <t>&lt;特別支援学校高等部&gt;（男女計）</t>
  </si>
  <si>
    <t>第６６表　　　市　町　村　別　進　路　別　卒　業　者　数</t>
  </si>
  <si>
    <t>平成20年度</t>
  </si>
  <si>
    <t>第６７表　　　市　町　村　別　進　路　別　卒　業　者　数</t>
  </si>
  <si>
    <t>就職率
（Ｅ+Ｉ）/
総数
（％）</t>
  </si>
  <si>
    <t>第６８表　　　市　町　村　別　進　路　別　卒　業　者　数</t>
  </si>
  <si>
    <t>第６９表　　　市　町　村　別　進　路　別　卒　業　者　数</t>
  </si>
  <si>
    <t>(単位：人,％)</t>
  </si>
  <si>
    <t>就職者計</t>
  </si>
  <si>
    <t>割合計</t>
  </si>
  <si>
    <t>農業・林業</t>
  </si>
  <si>
    <t>漁業</t>
  </si>
  <si>
    <t>鉱業・採石業・砂利採取業</t>
  </si>
  <si>
    <t>建設業</t>
  </si>
  <si>
    <t>製造業</t>
  </si>
  <si>
    <t>電気･ガス･熱供給･水道業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</si>
  <si>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</si>
  <si>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</si>
  <si>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</si>
  <si>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</si>
  <si>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</si>
  <si>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</si>
  <si>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</si>
  <si>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</si>
  <si>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</si>
  <si>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</si>
  <si>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複合サービス事業</t>
  </si>
  <si>
    <t>サービス業（他に分類されないもの）</t>
  </si>
  <si>
    <t>公務(他に分類されるものを除く)</t>
  </si>
  <si>
    <t>上記以外のもの</t>
  </si>
  <si>
    <t>第７１表　　　市町村別社会福祉施設等入所通所者数</t>
  </si>
  <si>
    <t>&lt;特別支援学校高等部&gt;（男女計）</t>
  </si>
  <si>
    <t>区    分
市町村名</t>
  </si>
  <si>
    <t>Ｆ　左記以外の者のうち（再掲）</t>
  </si>
  <si>
    <t>児童福祉施設</t>
  </si>
  <si>
    <t>障害者支援施設等</t>
  </si>
  <si>
    <t>更生
施設</t>
  </si>
  <si>
    <t>授産
施設</t>
  </si>
  <si>
    <t>医療
機関</t>
  </si>
  <si>
    <t>　　第７０表　　　産　業　別　就　職　者　数　及　び　割　合</t>
  </si>
  <si>
    <t>区            分</t>
  </si>
  <si>
    <t xml:space="preserve"> 平  成  19  年  度</t>
  </si>
  <si>
    <t xml:space="preserve"> 平  成  20  年  度</t>
  </si>
  <si>
    <t>(単位：人)</t>
  </si>
  <si>
    <t>平成19年度　</t>
  </si>
  <si>
    <t>…</t>
  </si>
  <si>
    <t>平成20年度　　</t>
  </si>
  <si>
    <t>第５７表　　　市　町　村　別　進　路　別　卒　業　者　数</t>
  </si>
  <si>
    <t>第５８表　　　市町村別社会福祉施設等入所通所者数</t>
  </si>
  <si>
    <t>Ａ　高等学校等進学者</t>
  </si>
  <si>
    <t xml:space="preserve">Ｂ
</t>
  </si>
  <si>
    <t>平成19年度　</t>
  </si>
  <si>
    <t>平成20年度　　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</si>
</sst>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6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b/>
      <sz val="10"/>
      <name val="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178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198" fontId="9" fillId="0" borderId="0" xfId="0" applyNumberFormat="1" applyFont="1" applyAlignment="1">
      <alignment vertical="center"/>
    </xf>
    <xf numFmtId="178" fontId="9" fillId="0" borderId="0" xfId="0" applyNumberFormat="1" applyFont="1" applyBorder="1" applyAlignment="1" applyProtection="1">
      <alignment horizontal="left" vertical="center"/>
      <protection/>
    </xf>
    <xf numFmtId="178" fontId="9" fillId="0" borderId="0" xfId="0" applyNumberFormat="1" applyFont="1" applyBorder="1" applyAlignment="1">
      <alignment vertical="center"/>
    </xf>
    <xf numFmtId="178" fontId="9" fillId="0" borderId="0" xfId="24" applyNumberFormat="1" applyFont="1" applyBorder="1">
      <alignment/>
      <protection/>
    </xf>
    <xf numFmtId="178" fontId="9" fillId="0" borderId="0" xfId="0" applyNumberFormat="1" applyFont="1" applyBorder="1" applyAlignment="1">
      <alignment horizontal="right" vertical="center"/>
    </xf>
    <xf numFmtId="198" fontId="9" fillId="0" borderId="0" xfId="0" applyNumberFormat="1" applyFont="1" applyBorder="1" applyAlignment="1" applyProtection="1">
      <alignment horizontal="left" vertical="center"/>
      <protection/>
    </xf>
    <xf numFmtId="198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 applyProtection="1">
      <alignment horizontal="center" vertical="center"/>
      <protection/>
    </xf>
    <xf numFmtId="176" fontId="9" fillId="0" borderId="0" xfId="22" applyNumberFormat="1" applyFont="1" applyBorder="1" applyAlignment="1">
      <alignment horizontal="center" vertical="center" wrapText="1"/>
      <protection/>
    </xf>
    <xf numFmtId="176" fontId="9" fillId="0" borderId="1" xfId="22" applyNumberFormat="1" applyFont="1" applyBorder="1" applyAlignment="1">
      <alignment horizontal="center" vertical="center" wrapText="1"/>
      <protection/>
    </xf>
    <xf numFmtId="176" fontId="9" fillId="0" borderId="1" xfId="22" applyNumberFormat="1" applyFont="1" applyBorder="1" applyAlignment="1" applyProtection="1">
      <alignment horizontal="center" vertical="center"/>
      <protection/>
    </xf>
    <xf numFmtId="176" fontId="9" fillId="0" borderId="2" xfId="22" applyNumberFormat="1" applyFont="1" applyBorder="1" applyAlignment="1" applyProtection="1">
      <alignment horizontal="center" vertical="center"/>
      <protection/>
    </xf>
    <xf numFmtId="176" fontId="9" fillId="0" borderId="3" xfId="22" applyNumberFormat="1" applyFont="1" applyBorder="1" applyAlignment="1" applyProtection="1">
      <alignment horizontal="center" vertical="center"/>
      <protection/>
    </xf>
    <xf numFmtId="176" fontId="10" fillId="0" borderId="0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 vertical="center"/>
      <protection/>
    </xf>
    <xf numFmtId="198" fontId="9" fillId="0" borderId="0" xfId="22" applyNumberFormat="1" applyFont="1" applyBorder="1" applyAlignment="1" applyProtection="1">
      <alignment horizontal="center" vertical="center" wrapText="1"/>
      <protection/>
    </xf>
    <xf numFmtId="198" fontId="9" fillId="0" borderId="0" xfId="22" applyNumberFormat="1" applyFont="1" applyBorder="1" applyAlignment="1">
      <alignment horizontal="center" vertical="center"/>
      <protection/>
    </xf>
    <xf numFmtId="178" fontId="11" fillId="0" borderId="0" xfId="0" applyNumberFormat="1" applyFont="1" applyBorder="1" applyAlignment="1">
      <alignment vertical="center"/>
    </xf>
    <xf numFmtId="178" fontId="11" fillId="0" borderId="0" xfId="25" applyNumberFormat="1" applyFont="1" applyBorder="1" applyAlignment="1">
      <alignment horizontal="center" vertical="center"/>
      <protection/>
    </xf>
    <xf numFmtId="178" fontId="11" fillId="0" borderId="3" xfId="25" applyNumberFormat="1" applyFont="1" applyBorder="1" applyAlignment="1">
      <alignment vertical="center"/>
      <protection/>
    </xf>
    <xf numFmtId="178" fontId="11" fillId="0" borderId="0" xfId="25" applyNumberFormat="1" applyFont="1" applyBorder="1" applyAlignment="1">
      <alignment vertical="center"/>
      <protection/>
    </xf>
    <xf numFmtId="198" fontId="11" fillId="0" borderId="0" xfId="25" applyNumberFormat="1" applyFont="1" applyBorder="1" applyAlignment="1">
      <alignment vertical="center"/>
      <protection/>
    </xf>
    <xf numFmtId="178" fontId="11" fillId="0" borderId="0" xfId="0" applyNumberFormat="1" applyFont="1" applyAlignment="1">
      <alignment vertical="center"/>
    </xf>
    <xf numFmtId="178" fontId="9" fillId="0" borderId="0" xfId="25" applyNumberFormat="1" applyFont="1" applyBorder="1" applyAlignment="1">
      <alignment vertical="center"/>
      <protection/>
    </xf>
    <xf numFmtId="178" fontId="9" fillId="0" borderId="3" xfId="25" applyNumberFormat="1" applyFont="1" applyBorder="1" applyAlignment="1">
      <alignment horizontal="right" vertical="center"/>
      <protection/>
    </xf>
    <xf numFmtId="178" fontId="9" fillId="0" borderId="0" xfId="25" applyNumberFormat="1" applyFont="1" applyBorder="1" applyAlignment="1" applyProtection="1">
      <alignment horizontal="center" vertical="center"/>
      <protection/>
    </xf>
    <xf numFmtId="178" fontId="9" fillId="0" borderId="3" xfId="25" applyNumberFormat="1" applyFont="1" applyBorder="1" applyAlignment="1" applyProtection="1">
      <alignment horizontal="right" vertical="center"/>
      <protection/>
    </xf>
    <xf numFmtId="178" fontId="9" fillId="0" borderId="0" xfId="25" applyNumberFormat="1" applyFont="1" applyBorder="1" applyAlignment="1" applyProtection="1">
      <alignment vertical="center"/>
      <protection/>
    </xf>
    <xf numFmtId="198" fontId="9" fillId="0" borderId="0" xfId="25" applyNumberFormat="1" applyFont="1" applyBorder="1" applyAlignment="1" applyProtection="1">
      <alignment vertical="center"/>
      <protection/>
    </xf>
    <xf numFmtId="178" fontId="9" fillId="0" borderId="0" xfId="25" applyNumberFormat="1" applyFont="1" applyBorder="1" applyAlignment="1" applyProtection="1">
      <alignment horizontal="right" vertical="center"/>
      <protection/>
    </xf>
    <xf numFmtId="178" fontId="9" fillId="0" borderId="0" xfId="25" applyNumberFormat="1" applyFont="1" applyBorder="1" applyAlignment="1">
      <alignment horizontal="right" vertical="center"/>
      <protection/>
    </xf>
    <xf numFmtId="178" fontId="9" fillId="0" borderId="1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98" fontId="9" fillId="0" borderId="1" xfId="0" applyNumberFormat="1" applyFont="1" applyBorder="1" applyAlignment="1">
      <alignment vertical="center"/>
    </xf>
    <xf numFmtId="176" fontId="9" fillId="0" borderId="2" xfId="22" applyNumberFormat="1" applyFont="1" applyBorder="1" applyAlignment="1">
      <alignment horizontal="center" vertical="center" wrapText="1"/>
      <protection/>
    </xf>
    <xf numFmtId="178" fontId="11" fillId="0" borderId="0" xfId="25" applyNumberFormat="1" applyFont="1" applyBorder="1" applyAlignment="1" applyProtection="1">
      <alignment vertical="center"/>
      <protection/>
    </xf>
    <xf numFmtId="0" fontId="9" fillId="0" borderId="0" xfId="25" applyNumberFormat="1" applyFont="1" applyBorder="1" applyAlignment="1">
      <alignment vertical="center"/>
      <protection/>
    </xf>
    <xf numFmtId="198" fontId="9" fillId="0" borderId="0" xfId="25" applyNumberFormat="1" applyFont="1" applyBorder="1" applyAlignment="1">
      <alignment vertical="center"/>
      <protection/>
    </xf>
    <xf numFmtId="176" fontId="9" fillId="0" borderId="0" xfId="21" applyNumberFormat="1" applyFont="1" applyBorder="1" applyAlignment="1" applyProtection="1">
      <alignment horizontal="center"/>
      <protection/>
    </xf>
    <xf numFmtId="178" fontId="9" fillId="0" borderId="1" xfId="25" applyNumberFormat="1" applyFont="1" applyBorder="1" applyAlignment="1">
      <alignment vertical="center"/>
      <protection/>
    </xf>
    <xf numFmtId="178" fontId="9" fillId="0" borderId="4" xfId="25" applyNumberFormat="1" applyFont="1" applyBorder="1" applyAlignment="1">
      <alignment horizontal="right" vertical="center"/>
      <protection/>
    </xf>
    <xf numFmtId="176" fontId="9" fillId="0" borderId="5" xfId="22" applyNumberFormat="1" applyFont="1" applyBorder="1" applyAlignment="1" applyProtection="1">
      <alignment horizontal="center" vertical="center"/>
      <protection/>
    </xf>
    <xf numFmtId="176" fontId="9" fillId="0" borderId="6" xfId="22" applyNumberFormat="1" applyFont="1" applyBorder="1" applyAlignment="1" applyProtection="1">
      <alignment horizontal="center" vertical="center"/>
      <protection/>
    </xf>
    <xf numFmtId="178" fontId="9" fillId="0" borderId="0" xfId="23" applyNumberFormat="1" applyFont="1" applyBorder="1" applyAlignment="1">
      <alignment horizontal="left" vertical="center"/>
      <protection/>
    </xf>
    <xf numFmtId="176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 wrapText="1"/>
      <protection/>
    </xf>
    <xf numFmtId="176" fontId="9" fillId="0" borderId="9" xfId="22" applyNumberFormat="1" applyFont="1" applyBorder="1" applyAlignment="1">
      <alignment horizontal="center" vertical="center" wrapText="1"/>
      <protection/>
    </xf>
    <xf numFmtId="176" fontId="10" fillId="0" borderId="0" xfId="22" applyNumberFormat="1" applyFont="1" applyBorder="1" applyAlignment="1" applyProtection="1">
      <alignment horizontal="center" vertical="center" wrapText="1"/>
      <protection/>
    </xf>
    <xf numFmtId="178" fontId="9" fillId="0" borderId="0" xfId="0" applyNumberFormat="1" applyFont="1" applyBorder="1" applyAlignment="1" applyProtection="1">
      <alignment vertical="center"/>
      <protection locked="0"/>
    </xf>
    <xf numFmtId="198" fontId="9" fillId="0" borderId="0" xfId="0" applyNumberFormat="1" applyFont="1" applyBorder="1" applyAlignment="1">
      <alignment vertical="center"/>
    </xf>
    <xf numFmtId="176" fontId="11" fillId="0" borderId="0" xfId="22" applyNumberFormat="1" applyFont="1" applyBorder="1" applyAlignment="1" applyProtection="1">
      <alignment horizontal="left"/>
      <protection locked="0"/>
    </xf>
    <xf numFmtId="178" fontId="11" fillId="0" borderId="0" xfId="0" applyNumberFormat="1" applyFont="1" applyBorder="1" applyAlignment="1" applyProtection="1" quotePrefix="1">
      <alignment horizontal="left" vertical="center"/>
      <protection locked="0"/>
    </xf>
    <xf numFmtId="178" fontId="11" fillId="0" borderId="3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98" fontId="11" fillId="0" borderId="0" xfId="0" applyNumberFormat="1" applyFont="1" applyBorder="1" applyAlignment="1">
      <alignment vertical="center"/>
    </xf>
    <xf numFmtId="178" fontId="9" fillId="0" borderId="3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178" fontId="9" fillId="0" borderId="3" xfId="0" applyNumberFormat="1" applyFont="1" applyBorder="1" applyAlignment="1" applyProtection="1">
      <alignment vertical="center"/>
      <protection locked="0"/>
    </xf>
    <xf numFmtId="176" fontId="9" fillId="0" borderId="3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9" fillId="0" borderId="0" xfId="21" applyNumberFormat="1" applyFont="1" applyBorder="1" applyAlignment="1" applyProtection="1">
      <alignment horizontal="left"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1" xfId="21" applyNumberFormat="1" applyFont="1" applyBorder="1" applyAlignment="1">
      <alignment horizontal="right"/>
      <protection/>
    </xf>
    <xf numFmtId="176" fontId="9" fillId="0" borderId="1" xfId="21" applyNumberFormat="1" applyFont="1" applyBorder="1" applyAlignment="1" applyProtection="1">
      <alignment horizontal="distributed"/>
      <protection/>
    </xf>
    <xf numFmtId="176" fontId="9" fillId="0" borderId="4" xfId="0" applyNumberFormat="1" applyFont="1" applyBorder="1" applyAlignment="1" applyProtection="1">
      <alignment vertical="center"/>
      <protection/>
    </xf>
    <xf numFmtId="176" fontId="9" fillId="0" borderId="1" xfId="0" applyNumberFormat="1" applyFont="1" applyBorder="1" applyAlignment="1" applyProtection="1">
      <alignment vertical="center"/>
      <protection/>
    </xf>
    <xf numFmtId="178" fontId="13" fillId="0" borderId="0" xfId="0" applyNumberFormat="1" applyFont="1" applyAlignment="1">
      <alignment vertical="center"/>
    </xf>
    <xf numFmtId="176" fontId="9" fillId="0" borderId="0" xfId="22" applyNumberFormat="1" applyFont="1" applyBorder="1" applyAlignment="1" applyProtection="1">
      <alignment horizontal="left"/>
      <protection locked="0"/>
    </xf>
    <xf numFmtId="178" fontId="9" fillId="0" borderId="0" xfId="0" applyNumberFormat="1" applyFont="1" applyBorder="1" applyAlignment="1" applyProtection="1" quotePrefix="1">
      <alignment horizontal="left" vertical="center"/>
      <protection locked="0"/>
    </xf>
    <xf numFmtId="176" fontId="9" fillId="0" borderId="1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left" vertical="center"/>
    </xf>
    <xf numFmtId="178" fontId="9" fillId="0" borderId="1" xfId="0" applyNumberFormat="1" applyFont="1" applyBorder="1" applyAlignment="1" applyProtection="1">
      <alignment vertical="center"/>
      <protection/>
    </xf>
    <xf numFmtId="178" fontId="9" fillId="0" borderId="0" xfId="24" applyNumberFormat="1" applyFont="1" applyAlignment="1">
      <alignment horizontal="centerContinuous"/>
      <protection/>
    </xf>
    <xf numFmtId="178" fontId="9" fillId="0" borderId="0" xfId="24" applyNumberFormat="1" applyFont="1">
      <alignment/>
      <protection/>
    </xf>
    <xf numFmtId="178" fontId="9" fillId="0" borderId="0" xfId="24" applyNumberFormat="1" applyFont="1" applyBorder="1" applyAlignment="1" applyProtection="1">
      <alignment horizontal="right"/>
      <protection/>
    </xf>
    <xf numFmtId="178" fontId="9" fillId="0" borderId="8" xfId="24" applyNumberFormat="1" applyFont="1" applyBorder="1" applyAlignment="1">
      <alignment horizontal="centerContinuous"/>
      <protection/>
    </xf>
    <xf numFmtId="178" fontId="9" fillId="0" borderId="6" xfId="24" applyNumberFormat="1" applyFont="1" applyBorder="1" applyAlignment="1" applyProtection="1">
      <alignment horizontal="centerContinuous"/>
      <protection/>
    </xf>
    <xf numFmtId="178" fontId="9" fillId="0" borderId="6" xfId="24" applyNumberFormat="1" applyFont="1" applyBorder="1" applyAlignment="1">
      <alignment horizontal="centerContinuous"/>
      <protection/>
    </xf>
    <xf numFmtId="178" fontId="9" fillId="0" borderId="8" xfId="24" applyNumberFormat="1" applyFont="1" applyBorder="1" applyAlignment="1" applyProtection="1">
      <alignment horizontal="centerContinuous"/>
      <protection/>
    </xf>
    <xf numFmtId="178" fontId="9" fillId="0" borderId="1" xfId="24" applyNumberFormat="1" applyFont="1" applyBorder="1" applyAlignment="1" applyProtection="1">
      <alignment horizontal="center"/>
      <protection/>
    </xf>
    <xf numFmtId="178" fontId="9" fillId="0" borderId="4" xfId="24" applyNumberFormat="1" applyFont="1" applyBorder="1" applyAlignment="1" applyProtection="1">
      <alignment horizontal="center"/>
      <protection/>
    </xf>
    <xf numFmtId="178" fontId="9" fillId="0" borderId="2" xfId="24" applyNumberFormat="1" applyFont="1" applyBorder="1" applyAlignment="1" applyProtection="1">
      <alignment horizontal="center"/>
      <protection/>
    </xf>
    <xf numFmtId="178" fontId="9" fillId="0" borderId="3" xfId="24" applyNumberFormat="1" applyFont="1" applyBorder="1">
      <alignment/>
      <protection/>
    </xf>
    <xf numFmtId="178" fontId="11" fillId="0" borderId="3" xfId="24" applyNumberFormat="1" applyFont="1" applyBorder="1" applyProtection="1">
      <alignment/>
      <protection/>
    </xf>
    <xf numFmtId="178" fontId="11" fillId="0" borderId="0" xfId="24" applyNumberFormat="1" applyFont="1" applyBorder="1" applyProtection="1">
      <alignment/>
      <protection/>
    </xf>
    <xf numFmtId="182" fontId="11" fillId="0" borderId="0" xfId="24" applyNumberFormat="1" applyFont="1" applyBorder="1" applyProtection="1">
      <alignment/>
      <protection/>
    </xf>
    <xf numFmtId="178" fontId="11" fillId="0" borderId="0" xfId="24" applyNumberFormat="1" applyFont="1">
      <alignment/>
      <protection/>
    </xf>
    <xf numFmtId="182" fontId="9" fillId="0" borderId="0" xfId="24" applyNumberFormat="1" applyFont="1" applyBorder="1" applyProtection="1">
      <alignment/>
      <protection/>
    </xf>
    <xf numFmtId="178" fontId="9" fillId="0" borderId="3" xfId="24" applyNumberFormat="1" applyFont="1" applyBorder="1" applyProtection="1">
      <alignment/>
      <protection/>
    </xf>
    <xf numFmtId="178" fontId="9" fillId="0" borderId="1" xfId="24" applyNumberFormat="1" applyFont="1" applyBorder="1">
      <alignment/>
      <protection/>
    </xf>
    <xf numFmtId="178" fontId="9" fillId="0" borderId="4" xfId="24" applyNumberFormat="1" applyFont="1" applyBorder="1" applyProtection="1">
      <alignment/>
      <protection/>
    </xf>
    <xf numFmtId="178" fontId="9" fillId="0" borderId="1" xfId="24" applyNumberFormat="1" applyFont="1" applyBorder="1" applyProtection="1">
      <alignment/>
      <protection/>
    </xf>
    <xf numFmtId="176" fontId="9" fillId="0" borderId="0" xfId="22" applyNumberFormat="1" applyFont="1" applyBorder="1" applyAlignment="1">
      <alignment vertical="center" wrapText="1"/>
      <protection/>
    </xf>
    <xf numFmtId="176" fontId="9" fillId="0" borderId="0" xfId="22" applyNumberFormat="1" applyFont="1" applyBorder="1" applyAlignment="1">
      <alignment horizontal="center" vertical="center"/>
      <protection/>
    </xf>
    <xf numFmtId="178" fontId="9" fillId="0" borderId="0" xfId="24" applyNumberFormat="1" applyFont="1" applyAlignment="1" applyProtection="1">
      <alignment horizontal="centerContinuous"/>
      <protection locked="0"/>
    </xf>
    <xf numFmtId="178" fontId="9" fillId="0" borderId="0" xfId="24" applyNumberFormat="1" applyFont="1" applyBorder="1" applyProtection="1">
      <alignment/>
      <protection locked="0"/>
    </xf>
    <xf numFmtId="178" fontId="9" fillId="0" borderId="0" xfId="24" applyNumberFormat="1" applyFont="1" applyFill="1" applyBorder="1" applyAlignment="1" applyProtection="1">
      <alignment horizontal="right"/>
      <protection/>
    </xf>
    <xf numFmtId="178" fontId="9" fillId="0" borderId="0" xfId="24" applyNumberFormat="1" applyFont="1" applyBorder="1" applyProtection="1">
      <alignment/>
      <protection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vertical="center"/>
    </xf>
    <xf numFmtId="176" fontId="9" fillId="0" borderId="10" xfId="22" applyNumberFormat="1" applyFont="1" applyBorder="1" applyAlignment="1">
      <alignment horizontal="center" vertical="center" wrapText="1"/>
      <protection/>
    </xf>
    <xf numFmtId="176" fontId="9" fillId="0" borderId="11" xfId="22" applyNumberFormat="1" applyFont="1" applyBorder="1" applyAlignment="1">
      <alignment horizontal="center" vertical="center" wrapText="1"/>
      <protection/>
    </xf>
    <xf numFmtId="176" fontId="9" fillId="0" borderId="7" xfId="22" applyNumberFormat="1" applyFont="1" applyBorder="1" applyAlignment="1">
      <alignment horizontal="center" vertical="center" wrapText="1"/>
      <protection/>
    </xf>
    <xf numFmtId="176" fontId="9" fillId="0" borderId="12" xfId="22" applyNumberFormat="1" applyFont="1" applyBorder="1" applyAlignment="1">
      <alignment horizontal="center" vertical="center" wrapText="1"/>
      <protection/>
    </xf>
    <xf numFmtId="176" fontId="9" fillId="0" borderId="13" xfId="22" applyNumberFormat="1" applyFont="1" applyBorder="1" applyAlignment="1">
      <alignment horizontal="center" vertical="center" wrapText="1"/>
      <protection/>
    </xf>
    <xf numFmtId="176" fontId="9" fillId="0" borderId="0" xfId="21" applyNumberFormat="1" applyFont="1" applyBorder="1" applyAlignment="1" applyProtection="1">
      <alignment horizontal="center"/>
      <protection/>
    </xf>
    <xf numFmtId="198" fontId="9" fillId="0" borderId="7" xfId="22" applyNumberFormat="1" applyFont="1" applyBorder="1" applyAlignment="1" applyProtection="1">
      <alignment horizontal="center" vertical="center" wrapText="1"/>
      <protection/>
    </xf>
    <xf numFmtId="198" fontId="9" fillId="0" borderId="10" xfId="22" applyNumberFormat="1" applyFont="1" applyBorder="1" applyAlignment="1" applyProtection="1">
      <alignment horizontal="center" vertical="center" wrapText="1"/>
      <protection/>
    </xf>
    <xf numFmtId="198" fontId="9" fillId="0" borderId="14" xfId="22" applyNumberFormat="1" applyFont="1" applyBorder="1" applyAlignment="1" applyProtection="1">
      <alignment horizontal="center" vertical="center" wrapText="1"/>
      <protection/>
    </xf>
    <xf numFmtId="198" fontId="9" fillId="0" borderId="15" xfId="22" applyNumberFormat="1" applyFont="1" applyBorder="1" applyAlignment="1">
      <alignment horizontal="center" vertical="center" wrapText="1"/>
      <protection/>
    </xf>
    <xf numFmtId="198" fontId="9" fillId="0" borderId="3" xfId="22" applyNumberFormat="1" applyFont="1" applyBorder="1" applyAlignment="1">
      <alignment horizontal="center" vertical="center" wrapText="1"/>
      <protection/>
    </xf>
    <xf numFmtId="198" fontId="9" fillId="0" borderId="4" xfId="22" applyNumberFormat="1" applyFont="1" applyBorder="1" applyAlignment="1">
      <alignment horizontal="center" vertical="center" wrapText="1"/>
      <protection/>
    </xf>
    <xf numFmtId="176" fontId="9" fillId="0" borderId="14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>
      <alignment horizontal="center" vertical="center" wrapText="1"/>
      <protection/>
    </xf>
    <xf numFmtId="176" fontId="9" fillId="0" borderId="1" xfId="22" applyNumberFormat="1" applyFont="1" applyBorder="1" applyAlignment="1">
      <alignment horizontal="center" vertical="center" wrapText="1"/>
      <protection/>
    </xf>
    <xf numFmtId="176" fontId="9" fillId="0" borderId="16" xfId="22" applyNumberFormat="1" applyFont="1" applyBorder="1" applyAlignment="1">
      <alignment horizontal="center" wrapText="1"/>
      <protection/>
    </xf>
    <xf numFmtId="176" fontId="9" fillId="0" borderId="17" xfId="22" applyNumberFormat="1" applyFont="1" applyBorder="1" applyAlignment="1">
      <alignment horizontal="center" wrapText="1"/>
      <protection/>
    </xf>
    <xf numFmtId="198" fontId="9" fillId="0" borderId="18" xfId="22" applyNumberFormat="1" applyFont="1" applyBorder="1" applyAlignment="1" applyProtection="1">
      <alignment horizontal="center" vertical="center" wrapText="1"/>
      <protection/>
    </xf>
    <xf numFmtId="198" fontId="9" fillId="0" borderId="19" xfId="22" applyNumberFormat="1" applyFont="1" applyBorder="1" applyAlignment="1" applyProtection="1">
      <alignment horizontal="center" vertical="center" wrapText="1"/>
      <protection/>
    </xf>
    <xf numFmtId="198" fontId="9" fillId="0" borderId="20" xfId="22" applyNumberFormat="1" applyFont="1" applyBorder="1" applyAlignment="1" applyProtection="1">
      <alignment horizontal="center" vertical="center" wrapText="1"/>
      <protection/>
    </xf>
    <xf numFmtId="178" fontId="9" fillId="0" borderId="0" xfId="0" applyNumberFormat="1" applyFont="1" applyAlignment="1">
      <alignment horizontal="center" vertical="center"/>
    </xf>
    <xf numFmtId="178" fontId="9" fillId="0" borderId="21" xfId="0" applyNumberFormat="1" applyFont="1" applyBorder="1" applyAlignment="1" applyProtection="1">
      <alignment horizontal="center" vertical="center"/>
      <protection/>
    </xf>
    <xf numFmtId="178" fontId="9" fillId="0" borderId="22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178" fontId="9" fillId="0" borderId="16" xfId="0" applyNumberFormat="1" applyFont="1" applyBorder="1" applyAlignment="1" applyProtection="1">
      <alignment horizontal="center" vertical="center"/>
      <protection/>
    </xf>
    <xf numFmtId="178" fontId="9" fillId="0" borderId="1" xfId="0" applyNumberFormat="1" applyFont="1" applyBorder="1" applyAlignment="1" applyProtection="1">
      <alignment horizontal="center" vertical="center"/>
      <protection/>
    </xf>
    <xf numFmtId="178" fontId="9" fillId="0" borderId="17" xfId="0" applyNumberFormat="1" applyFont="1" applyBorder="1" applyAlignment="1" applyProtection="1">
      <alignment horizontal="center" vertical="center"/>
      <protection/>
    </xf>
    <xf numFmtId="176" fontId="9" fillId="0" borderId="23" xfId="22" applyNumberFormat="1" applyFont="1" applyBorder="1" applyAlignment="1" applyProtection="1">
      <alignment horizontal="center" vertical="center"/>
      <protection/>
    </xf>
    <xf numFmtId="176" fontId="9" fillId="0" borderId="13" xfId="22" applyNumberFormat="1" applyFont="1" applyBorder="1" applyAlignment="1" applyProtection="1">
      <alignment horizontal="center" vertical="center"/>
      <protection/>
    </xf>
    <xf numFmtId="176" fontId="9" fillId="0" borderId="11" xfId="22" applyNumberFormat="1" applyFont="1" applyBorder="1" applyAlignment="1" applyProtection="1">
      <alignment horizontal="center" vertical="center"/>
      <protection/>
    </xf>
    <xf numFmtId="176" fontId="9" fillId="0" borderId="24" xfId="22" applyNumberFormat="1" applyFont="1" applyBorder="1" applyAlignment="1">
      <alignment horizontal="center" vertical="center" wrapText="1"/>
      <protection/>
    </xf>
    <xf numFmtId="176" fontId="9" fillId="0" borderId="25" xfId="22" applyNumberFormat="1" applyFont="1" applyBorder="1" applyAlignment="1">
      <alignment horizontal="center" vertical="center" wrapText="1"/>
      <protection/>
    </xf>
    <xf numFmtId="176" fontId="9" fillId="0" borderId="26" xfId="22" applyNumberFormat="1" applyFont="1" applyBorder="1" applyAlignment="1">
      <alignment horizontal="center" vertical="center" wrapText="1"/>
      <protection/>
    </xf>
    <xf numFmtId="176" fontId="9" fillId="0" borderId="27" xfId="22" applyNumberFormat="1" applyFont="1" applyBorder="1" applyAlignment="1">
      <alignment horizontal="center" vertical="center" wrapText="1"/>
      <protection/>
    </xf>
    <xf numFmtId="176" fontId="9" fillId="0" borderId="28" xfId="22" applyNumberFormat="1" applyFont="1" applyBorder="1" applyAlignment="1">
      <alignment horizontal="center" vertical="center" wrapText="1"/>
      <protection/>
    </xf>
    <xf numFmtId="176" fontId="9" fillId="0" borderId="29" xfId="22" applyNumberFormat="1" applyFont="1" applyBorder="1" applyAlignment="1">
      <alignment horizontal="center" vertical="center" wrapText="1"/>
      <protection/>
    </xf>
    <xf numFmtId="176" fontId="9" fillId="0" borderId="30" xfId="22" applyNumberFormat="1" applyFont="1" applyBorder="1" applyAlignment="1">
      <alignment horizontal="center" vertical="center" wrapText="1"/>
      <protection/>
    </xf>
    <xf numFmtId="176" fontId="9" fillId="0" borderId="31" xfId="22" applyNumberFormat="1" applyFont="1" applyBorder="1" applyAlignment="1">
      <alignment horizontal="center" vertical="center"/>
      <protection/>
    </xf>
    <xf numFmtId="176" fontId="9" fillId="0" borderId="32" xfId="22" applyNumberFormat="1" applyFont="1" applyBorder="1" applyAlignment="1">
      <alignment horizontal="center" vertical="center"/>
      <protection/>
    </xf>
    <xf numFmtId="176" fontId="9" fillId="0" borderId="33" xfId="22" applyNumberFormat="1" applyFont="1" applyBorder="1" applyAlignment="1">
      <alignment horizontal="center" vertical="center"/>
      <protection/>
    </xf>
    <xf numFmtId="176" fontId="9" fillId="0" borderId="34" xfId="22" applyNumberFormat="1" applyFont="1" applyBorder="1" applyAlignment="1">
      <alignment horizontal="center" vertical="center" wrapText="1"/>
      <protection/>
    </xf>
    <xf numFmtId="176" fontId="9" fillId="0" borderId="18" xfId="22" applyNumberFormat="1" applyFont="1" applyBorder="1" applyAlignment="1">
      <alignment horizontal="center" vertical="center" wrapText="1"/>
      <protection/>
    </xf>
    <xf numFmtId="176" fontId="9" fillId="0" borderId="19" xfId="22" applyNumberFormat="1" applyFont="1" applyBorder="1" applyAlignment="1">
      <alignment horizontal="center" vertical="center" wrapText="1"/>
      <protection/>
    </xf>
    <xf numFmtId="176" fontId="9" fillId="0" borderId="20" xfId="22" applyNumberFormat="1" applyFont="1" applyBorder="1" applyAlignment="1">
      <alignment horizontal="center" vertical="center" wrapText="1"/>
      <protection/>
    </xf>
    <xf numFmtId="176" fontId="9" fillId="0" borderId="35" xfId="22" applyNumberFormat="1" applyFont="1" applyBorder="1" applyAlignment="1">
      <alignment horizontal="center" vertical="center" wrapText="1"/>
      <protection/>
    </xf>
    <xf numFmtId="176" fontId="9" fillId="0" borderId="36" xfId="22" applyNumberFormat="1" applyFont="1" applyBorder="1" applyAlignment="1">
      <alignment horizontal="center" vertical="center" wrapText="1"/>
      <protection/>
    </xf>
    <xf numFmtId="176" fontId="9" fillId="0" borderId="32" xfId="22" applyNumberFormat="1" applyFont="1" applyBorder="1" applyAlignment="1">
      <alignment horizontal="center" vertical="center" wrapText="1"/>
      <protection/>
    </xf>
    <xf numFmtId="176" fontId="9" fillId="0" borderId="37" xfId="22" applyNumberFormat="1" applyFont="1" applyBorder="1" applyAlignment="1">
      <alignment horizontal="center" vertical="center" wrapText="1"/>
      <protection/>
    </xf>
    <xf numFmtId="176" fontId="9" fillId="0" borderId="38" xfId="22" applyNumberFormat="1" applyFont="1" applyBorder="1" applyAlignment="1">
      <alignment horizontal="center" vertical="center" wrapText="1"/>
      <protection/>
    </xf>
    <xf numFmtId="198" fontId="9" fillId="0" borderId="27" xfId="22" applyNumberFormat="1" applyFont="1" applyBorder="1" applyAlignment="1">
      <alignment horizontal="center" vertical="center" wrapText="1"/>
      <protection/>
    </xf>
    <xf numFmtId="198" fontId="9" fillId="0" borderId="28" xfId="22" applyNumberFormat="1" applyFont="1" applyBorder="1" applyAlignment="1">
      <alignment horizontal="center" vertical="center"/>
      <protection/>
    </xf>
    <xf numFmtId="198" fontId="9" fillId="0" borderId="29" xfId="22" applyNumberFormat="1" applyFont="1" applyBorder="1" applyAlignment="1">
      <alignment horizontal="center" vertical="center"/>
      <protection/>
    </xf>
    <xf numFmtId="176" fontId="9" fillId="0" borderId="39" xfId="22" applyNumberFormat="1" applyFont="1" applyBorder="1" applyAlignment="1">
      <alignment horizontal="center" vertical="center" wrapText="1"/>
      <protection/>
    </xf>
    <xf numFmtId="176" fontId="9" fillId="0" borderId="40" xfId="22" applyNumberFormat="1" applyFont="1" applyBorder="1" applyAlignment="1">
      <alignment horizontal="center" vertical="center" wrapText="1"/>
      <protection/>
    </xf>
    <xf numFmtId="176" fontId="9" fillId="0" borderId="41" xfId="22" applyNumberFormat="1" applyFont="1" applyBorder="1" applyAlignment="1">
      <alignment horizontal="center" vertical="center" wrapText="1"/>
      <protection/>
    </xf>
    <xf numFmtId="176" fontId="9" fillId="0" borderId="42" xfId="22" applyNumberFormat="1" applyFont="1" applyBorder="1" applyAlignment="1" applyProtection="1">
      <alignment horizontal="center" vertical="center" wrapText="1"/>
      <protection/>
    </xf>
    <xf numFmtId="176" fontId="9" fillId="0" borderId="35" xfId="22" applyNumberFormat="1" applyFont="1" applyBorder="1" applyAlignment="1" applyProtection="1">
      <alignment horizontal="center" vertical="center" wrapText="1"/>
      <protection/>
    </xf>
    <xf numFmtId="176" fontId="9" fillId="0" borderId="36" xfId="22" applyNumberFormat="1" applyFont="1" applyBorder="1" applyAlignment="1" applyProtection="1">
      <alignment horizontal="center" vertical="center" wrapText="1"/>
      <protection/>
    </xf>
    <xf numFmtId="176" fontId="9" fillId="0" borderId="43" xfId="22" applyNumberFormat="1" applyFont="1" applyBorder="1" applyAlignment="1" applyProtection="1">
      <alignment horizontal="center" vertical="center" wrapText="1"/>
      <protection/>
    </xf>
    <xf numFmtId="176" fontId="9" fillId="0" borderId="44" xfId="22" applyNumberFormat="1" applyFont="1" applyBorder="1" applyAlignment="1" applyProtection="1">
      <alignment horizontal="center" vertical="center" wrapText="1"/>
      <protection/>
    </xf>
    <xf numFmtId="176" fontId="9" fillId="0" borderId="45" xfId="22" applyNumberFormat="1" applyFont="1" applyBorder="1" applyAlignment="1" applyProtection="1">
      <alignment horizontal="center" vertical="center" wrapText="1"/>
      <protection/>
    </xf>
    <xf numFmtId="176" fontId="9" fillId="0" borderId="46" xfId="22" applyNumberFormat="1" applyFont="1" applyBorder="1" applyAlignment="1" applyProtection="1">
      <alignment horizontal="center" vertical="center" wrapText="1"/>
      <protection/>
    </xf>
    <xf numFmtId="176" fontId="9" fillId="0" borderId="37" xfId="22" applyNumberFormat="1" applyFont="1" applyBorder="1" applyAlignment="1" applyProtection="1">
      <alignment horizontal="center" vertical="center" wrapText="1"/>
      <protection/>
    </xf>
    <xf numFmtId="176" fontId="9" fillId="0" borderId="38" xfId="22" applyNumberFormat="1" applyFont="1" applyBorder="1" applyAlignment="1" applyProtection="1">
      <alignment horizontal="center" vertical="center" wrapText="1"/>
      <protection/>
    </xf>
    <xf numFmtId="176" fontId="9" fillId="0" borderId="47" xfId="22" applyNumberFormat="1" applyFont="1" applyBorder="1" applyAlignment="1" applyProtection="1">
      <alignment horizontal="center" vertical="center" wrapText="1"/>
      <protection/>
    </xf>
    <xf numFmtId="176" fontId="9" fillId="0" borderId="21" xfId="22" applyNumberFormat="1" applyFont="1" applyBorder="1" applyAlignment="1" applyProtection="1">
      <alignment horizontal="center" vertical="center" wrapText="1"/>
      <protection/>
    </xf>
    <xf numFmtId="176" fontId="9" fillId="0" borderId="22" xfId="22" applyNumberFormat="1" applyFont="1" applyBorder="1" applyAlignment="1" applyProtection="1">
      <alignment horizontal="center" vertical="center" wrapText="1"/>
      <protection/>
    </xf>
    <xf numFmtId="176" fontId="9" fillId="0" borderId="48" xfId="22" applyNumberFormat="1" applyFont="1" applyBorder="1" applyAlignment="1" applyProtection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 vertical="center" wrapText="1"/>
      <protection/>
    </xf>
    <xf numFmtId="176" fontId="9" fillId="0" borderId="16" xfId="22" applyNumberFormat="1" applyFont="1" applyBorder="1" applyAlignment="1" applyProtection="1">
      <alignment horizontal="center" vertical="center" wrapText="1"/>
      <protection/>
    </xf>
    <xf numFmtId="176" fontId="9" fillId="0" borderId="49" xfId="22" applyNumberFormat="1" applyFont="1" applyBorder="1" applyAlignment="1" applyProtection="1">
      <alignment horizontal="center" vertical="center" wrapText="1"/>
      <protection/>
    </xf>
    <xf numFmtId="176" fontId="9" fillId="0" borderId="1" xfId="22" applyNumberFormat="1" applyFont="1" applyBorder="1" applyAlignment="1" applyProtection="1">
      <alignment horizontal="center" vertical="center" wrapText="1"/>
      <protection/>
    </xf>
    <xf numFmtId="176" fontId="9" fillId="0" borderId="17" xfId="22" applyNumberFormat="1" applyFont="1" applyBorder="1" applyAlignment="1" applyProtection="1">
      <alignment horizontal="center" vertical="center" wrapText="1"/>
      <protection/>
    </xf>
    <xf numFmtId="176" fontId="9" fillId="0" borderId="18" xfId="22" applyNumberFormat="1" applyFont="1" applyBorder="1" applyAlignment="1" applyProtection="1">
      <alignment horizontal="center" vertical="center" wrapText="1"/>
      <protection/>
    </xf>
    <xf numFmtId="176" fontId="9" fillId="0" borderId="19" xfId="22" applyNumberFormat="1" applyFont="1" applyBorder="1" applyAlignment="1" applyProtection="1">
      <alignment horizontal="center" vertical="center" wrapText="1"/>
      <protection/>
    </xf>
    <xf numFmtId="176" fontId="9" fillId="0" borderId="20" xfId="22" applyNumberFormat="1" applyFont="1" applyBorder="1" applyAlignment="1" applyProtection="1">
      <alignment horizontal="center" vertical="center" wrapText="1"/>
      <protection/>
    </xf>
    <xf numFmtId="176" fontId="9" fillId="0" borderId="50" xfId="22" applyNumberFormat="1" applyFont="1" applyBorder="1" applyAlignment="1">
      <alignment horizontal="center" vertical="center" wrapText="1"/>
      <protection/>
    </xf>
    <xf numFmtId="176" fontId="9" fillId="0" borderId="51" xfId="22" applyNumberFormat="1" applyFont="1" applyBorder="1" applyAlignment="1">
      <alignment horizontal="center" vertical="center" wrapText="1"/>
      <protection/>
    </xf>
    <xf numFmtId="176" fontId="9" fillId="0" borderId="52" xfId="22" applyNumberFormat="1" applyFont="1" applyBorder="1" applyAlignment="1">
      <alignment horizontal="center" vertical="center" wrapText="1"/>
      <protection/>
    </xf>
    <xf numFmtId="198" fontId="9" fillId="0" borderId="0" xfId="22" applyNumberFormat="1" applyFont="1" applyBorder="1" applyAlignment="1" applyProtection="1">
      <alignment horizontal="center" vertical="center" wrapText="1"/>
      <protection/>
    </xf>
    <xf numFmtId="176" fontId="9" fillId="0" borderId="23" xfId="22" applyNumberFormat="1" applyFont="1" applyBorder="1" applyAlignment="1">
      <alignment horizontal="center" vertical="center" wrapText="1"/>
      <protection/>
    </xf>
    <xf numFmtId="176" fontId="12" fillId="0" borderId="0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>
      <alignment horizontal="center" vertical="center"/>
      <protection/>
    </xf>
    <xf numFmtId="176" fontId="9" fillId="0" borderId="53" xfId="22" applyNumberFormat="1" applyFont="1" applyBorder="1" applyAlignment="1">
      <alignment horizontal="center" vertical="center" wrapText="1"/>
      <protection/>
    </xf>
    <xf numFmtId="176" fontId="9" fillId="0" borderId="54" xfId="22" applyNumberFormat="1" applyFont="1" applyBorder="1" applyAlignment="1">
      <alignment horizontal="center" vertical="center" wrapText="1"/>
      <protection/>
    </xf>
    <xf numFmtId="176" fontId="9" fillId="0" borderId="55" xfId="22" applyNumberFormat="1" applyFont="1" applyBorder="1" applyAlignment="1">
      <alignment horizontal="center" vertical="center" wrapText="1"/>
      <protection/>
    </xf>
    <xf numFmtId="178" fontId="9" fillId="0" borderId="21" xfId="0" applyNumberFormat="1" applyFont="1" applyBorder="1" applyAlignment="1" applyProtection="1">
      <alignment horizontal="center" vertical="center" wrapText="1"/>
      <protection/>
    </xf>
    <xf numFmtId="176" fontId="9" fillId="0" borderId="8" xfId="22" applyNumberFormat="1" applyFont="1" applyBorder="1" applyAlignment="1">
      <alignment horizontal="center" vertical="center" wrapText="1"/>
      <protection/>
    </xf>
    <xf numFmtId="176" fontId="9" fillId="0" borderId="6" xfId="22" applyNumberFormat="1" applyFont="1" applyBorder="1" applyAlignment="1">
      <alignment horizontal="center" vertical="center" wrapText="1"/>
      <protection/>
    </xf>
    <xf numFmtId="176" fontId="9" fillId="0" borderId="56" xfId="22" applyNumberFormat="1" applyFont="1" applyBorder="1" applyAlignment="1" applyProtection="1">
      <alignment horizontal="center" vertical="center" wrapText="1"/>
      <protection/>
    </xf>
    <xf numFmtId="176" fontId="9" fillId="0" borderId="57" xfId="22" applyNumberFormat="1" applyFont="1" applyBorder="1" applyAlignment="1" applyProtection="1">
      <alignment horizontal="center" vertical="center" wrapText="1"/>
      <protection/>
    </xf>
    <xf numFmtId="176" fontId="9" fillId="0" borderId="58" xfId="22" applyNumberFormat="1" applyFont="1" applyBorder="1" applyAlignment="1" applyProtection="1">
      <alignment horizontal="center" vertical="center" wrapText="1"/>
      <protection/>
    </xf>
    <xf numFmtId="176" fontId="9" fillId="0" borderId="59" xfId="22" applyNumberFormat="1" applyFont="1" applyBorder="1" applyAlignment="1" applyProtection="1">
      <alignment horizontal="center" vertical="center" wrapText="1"/>
      <protection/>
    </xf>
    <xf numFmtId="176" fontId="9" fillId="0" borderId="60" xfId="22" applyNumberFormat="1" applyFont="1" applyBorder="1" applyAlignment="1" applyProtection="1">
      <alignment horizontal="center" vertical="center" wrapText="1"/>
      <protection/>
    </xf>
    <xf numFmtId="176" fontId="9" fillId="0" borderId="61" xfId="22" applyNumberFormat="1" applyFont="1" applyBorder="1" applyAlignment="1">
      <alignment horizontal="center" vertical="center" wrapText="1"/>
      <protection/>
    </xf>
    <xf numFmtId="176" fontId="9" fillId="0" borderId="62" xfId="22" applyNumberFormat="1" applyFont="1" applyBorder="1" applyAlignment="1">
      <alignment horizontal="center" vertical="center" wrapText="1"/>
      <protection/>
    </xf>
    <xf numFmtId="176" fontId="9" fillId="0" borderId="63" xfId="22" applyNumberFormat="1" applyFont="1" applyBorder="1" applyAlignment="1">
      <alignment horizontal="center" vertical="center" wrapText="1"/>
      <protection/>
    </xf>
    <xf numFmtId="198" fontId="9" fillId="0" borderId="0" xfId="22" applyNumberFormat="1" applyFont="1" applyBorder="1" applyAlignment="1">
      <alignment horizontal="center" vertical="center" wrapText="1"/>
      <protection/>
    </xf>
    <xf numFmtId="198" fontId="9" fillId="0" borderId="0" xfId="22" applyNumberFormat="1" applyFont="1" applyBorder="1" applyAlignment="1">
      <alignment horizontal="center" vertical="center"/>
      <protection/>
    </xf>
    <xf numFmtId="176" fontId="9" fillId="0" borderId="31" xfId="22" applyNumberFormat="1" applyFont="1" applyBorder="1" applyAlignment="1">
      <alignment horizontal="center" vertical="center" wrapText="1"/>
      <protection/>
    </xf>
    <xf numFmtId="176" fontId="9" fillId="0" borderId="64" xfId="22" applyNumberFormat="1" applyFont="1" applyBorder="1" applyAlignment="1">
      <alignment horizontal="center" vertical="center" wrapText="1"/>
      <protection/>
    </xf>
    <xf numFmtId="176" fontId="9" fillId="0" borderId="59" xfId="22" applyNumberFormat="1" applyFont="1" applyBorder="1" applyAlignment="1">
      <alignment horizontal="center" vertical="center" wrapText="1"/>
      <protection/>
    </xf>
    <xf numFmtId="176" fontId="9" fillId="0" borderId="65" xfId="22" applyNumberFormat="1" applyFont="1" applyBorder="1" applyAlignment="1">
      <alignment horizontal="center" vertical="center" wrapText="1"/>
      <protection/>
    </xf>
    <xf numFmtId="176" fontId="12" fillId="0" borderId="7" xfId="22" applyNumberFormat="1" applyFont="1" applyBorder="1" applyAlignment="1">
      <alignment horizontal="center" vertical="center" wrapText="1"/>
      <protection/>
    </xf>
    <xf numFmtId="176" fontId="12" fillId="0" borderId="14" xfId="22" applyNumberFormat="1" applyFont="1" applyBorder="1" applyAlignment="1">
      <alignment horizontal="center" vertical="center" wrapText="1"/>
      <protection/>
    </xf>
    <xf numFmtId="176" fontId="9" fillId="0" borderId="64" xfId="22" applyNumberFormat="1" applyFont="1" applyBorder="1" applyAlignment="1">
      <alignment horizontal="center" vertical="center"/>
      <protection/>
    </xf>
    <xf numFmtId="176" fontId="9" fillId="0" borderId="65" xfId="22" applyNumberFormat="1" applyFont="1" applyBorder="1" applyAlignment="1">
      <alignment horizontal="center" vertical="center"/>
      <protection/>
    </xf>
    <xf numFmtId="178" fontId="12" fillId="0" borderId="0" xfId="0" applyNumberFormat="1" applyFont="1" applyBorder="1" applyAlignment="1" applyProtection="1">
      <alignment horizontal="left"/>
      <protection/>
    </xf>
    <xf numFmtId="178" fontId="12" fillId="0" borderId="16" xfId="0" applyNumberFormat="1" applyFont="1" applyBorder="1" applyAlignment="1" applyProtection="1">
      <alignment horizontal="left"/>
      <protection/>
    </xf>
    <xf numFmtId="178" fontId="9" fillId="0" borderId="0" xfId="0" applyNumberFormat="1" applyFont="1" applyBorder="1" applyAlignment="1" applyProtection="1">
      <alignment horizontal="left"/>
      <protection/>
    </xf>
    <xf numFmtId="178" fontId="9" fillId="0" borderId="16" xfId="0" applyNumberFormat="1" applyFont="1" applyBorder="1" applyAlignment="1" applyProtection="1">
      <alignment horizontal="left"/>
      <protection/>
    </xf>
    <xf numFmtId="178" fontId="11" fillId="0" borderId="0" xfId="0" applyNumberFormat="1" applyFont="1" applyBorder="1" applyAlignment="1" applyProtection="1" quotePrefix="1">
      <alignment horizontal="center" vertical="center"/>
      <protection locked="0"/>
    </xf>
    <xf numFmtId="178" fontId="9" fillId="0" borderId="0" xfId="0" applyNumberFormat="1" applyFont="1" applyBorder="1" applyAlignment="1" applyProtection="1" quotePrefix="1">
      <alignment horizontal="center" vertical="center"/>
      <protection locked="0"/>
    </xf>
    <xf numFmtId="178" fontId="9" fillId="0" borderId="0" xfId="24" applyNumberFormat="1" applyFont="1" applyAlignment="1">
      <alignment horizontal="center"/>
      <protection/>
    </xf>
    <xf numFmtId="178" fontId="9" fillId="0" borderId="21" xfId="24" applyNumberFormat="1" applyFont="1" applyBorder="1" applyAlignment="1" applyProtection="1">
      <alignment horizontal="center"/>
      <protection/>
    </xf>
    <xf numFmtId="178" fontId="9" fillId="0" borderId="22" xfId="24" applyNumberFormat="1" applyFont="1" applyBorder="1" applyAlignment="1" applyProtection="1">
      <alignment horizontal="center"/>
      <protection/>
    </xf>
    <xf numFmtId="178" fontId="9" fillId="0" borderId="1" xfId="24" applyNumberFormat="1" applyFont="1" applyBorder="1" applyAlignment="1" applyProtection="1">
      <alignment horizontal="center"/>
      <protection/>
    </xf>
    <xf numFmtId="178" fontId="9" fillId="0" borderId="17" xfId="24" applyNumberFormat="1" applyFont="1" applyBorder="1" applyAlignment="1" applyProtection="1">
      <alignment horizontal="center"/>
      <protection/>
    </xf>
    <xf numFmtId="178" fontId="9" fillId="0" borderId="0" xfId="24" applyNumberFormat="1" applyFont="1" applyBorder="1" applyAlignment="1" applyProtection="1" quotePrefix="1">
      <alignment horizontal="center" vertical="center"/>
      <protection/>
    </xf>
    <xf numFmtId="178" fontId="9" fillId="0" borderId="16" xfId="24" applyNumberFormat="1" applyFont="1" applyBorder="1" applyAlignment="1" applyProtection="1" quotePrefix="1">
      <alignment horizontal="center" vertical="center"/>
      <protection/>
    </xf>
    <xf numFmtId="178" fontId="11" fillId="0" borderId="0" xfId="24" applyNumberFormat="1" applyFont="1" applyBorder="1" applyAlignment="1" applyProtection="1" quotePrefix="1">
      <alignment horizontal="center"/>
      <protection/>
    </xf>
    <xf numFmtId="178" fontId="11" fillId="0" borderId="16" xfId="24" applyNumberFormat="1" applyFont="1" applyBorder="1" applyAlignment="1" applyProtection="1" quotePrefix="1">
      <alignment horizont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42表 H14" xfId="23"/>
    <cellStyle name="標準_第45表 H14" xfId="24"/>
    <cellStyle name="標準_第51表 H14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62"/>
  <sheetViews>
    <sheetView showGridLines="0" tabSelected="1" workbookViewId="0" topLeftCell="A1">
      <selection activeCell="A1" sqref="A1:IV16384"/>
    </sheetView>
  </sheetViews>
  <sheetFormatPr defaultColWidth="12.75" defaultRowHeight="15" customHeight="1"/>
  <cols>
    <col min="1" max="1" width="2.08203125" style="2" customWidth="1"/>
    <col min="2" max="2" width="11.08203125" style="2" customWidth="1"/>
    <col min="3" max="22" width="6.58203125" style="2" customWidth="1"/>
    <col min="23" max="24" width="6.58203125" style="3" customWidth="1"/>
    <col min="25" max="25" width="6.58203125" style="2" customWidth="1"/>
    <col min="26" max="16384" width="12.75" style="2" customWidth="1"/>
  </cols>
  <sheetData>
    <row r="1" spans="1:17" ht="15" customHeight="1">
      <c r="A1" s="125" t="s">
        <v>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"/>
      <c r="P1" s="1"/>
      <c r="Q1" s="1"/>
    </row>
    <row r="2" spans="1:25" ht="15" customHeight="1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1</v>
      </c>
      <c r="O2" s="6"/>
      <c r="Q2" s="7"/>
      <c r="R2" s="7"/>
      <c r="W2" s="8"/>
      <c r="X2" s="9" t="s">
        <v>2</v>
      </c>
      <c r="Y2" s="5"/>
    </row>
    <row r="3" spans="1:25" ht="17.25" customHeight="1">
      <c r="A3" s="126" t="s">
        <v>3</v>
      </c>
      <c r="B3" s="126"/>
      <c r="C3" s="132" t="s">
        <v>4</v>
      </c>
      <c r="D3" s="135" t="s">
        <v>5</v>
      </c>
      <c r="E3" s="136"/>
      <c r="F3" s="136"/>
      <c r="G3" s="136"/>
      <c r="H3" s="136"/>
      <c r="I3" s="136"/>
      <c r="J3" s="137"/>
      <c r="K3" s="138" t="s">
        <v>57</v>
      </c>
      <c r="L3" s="141" t="s">
        <v>58</v>
      </c>
      <c r="M3" s="142"/>
      <c r="N3" s="138" t="s">
        <v>6</v>
      </c>
      <c r="O3" s="146" t="s">
        <v>7</v>
      </c>
      <c r="P3" s="146" t="s">
        <v>27</v>
      </c>
      <c r="Q3" s="157" t="s">
        <v>8</v>
      </c>
      <c r="R3" s="160" t="s">
        <v>9</v>
      </c>
      <c r="S3" s="161"/>
      <c r="T3" s="161"/>
      <c r="U3" s="161"/>
      <c r="V3" s="162"/>
      <c r="W3" s="122" t="s">
        <v>10</v>
      </c>
      <c r="X3" s="154" t="s">
        <v>11</v>
      </c>
      <c r="Y3" s="5"/>
    </row>
    <row r="4" spans="1:25" ht="18" customHeight="1">
      <c r="A4" s="128"/>
      <c r="B4" s="128"/>
      <c r="C4" s="133"/>
      <c r="D4" s="108" t="s">
        <v>12</v>
      </c>
      <c r="E4" s="107" t="s">
        <v>13</v>
      </c>
      <c r="F4" s="118" t="s">
        <v>59</v>
      </c>
      <c r="G4" s="107" t="s">
        <v>14</v>
      </c>
      <c r="H4" s="107" t="s">
        <v>15</v>
      </c>
      <c r="I4" s="107" t="s">
        <v>16</v>
      </c>
      <c r="J4" s="120" t="s">
        <v>78</v>
      </c>
      <c r="K4" s="139"/>
      <c r="L4" s="143"/>
      <c r="M4" s="144"/>
      <c r="N4" s="139"/>
      <c r="O4" s="147"/>
      <c r="P4" s="147"/>
      <c r="Q4" s="158"/>
      <c r="R4" s="163"/>
      <c r="S4" s="164"/>
      <c r="T4" s="164"/>
      <c r="U4" s="164"/>
      <c r="V4" s="165"/>
      <c r="W4" s="123"/>
      <c r="X4" s="155"/>
      <c r="Y4" s="5"/>
    </row>
    <row r="5" spans="1:30" ht="18" customHeight="1">
      <c r="A5" s="128"/>
      <c r="B5" s="128"/>
      <c r="C5" s="133"/>
      <c r="D5" s="109"/>
      <c r="E5" s="105"/>
      <c r="F5" s="118"/>
      <c r="G5" s="105"/>
      <c r="H5" s="105"/>
      <c r="I5" s="105"/>
      <c r="J5" s="120"/>
      <c r="K5" s="139"/>
      <c r="L5" s="108" t="s">
        <v>17</v>
      </c>
      <c r="M5" s="146" t="s">
        <v>18</v>
      </c>
      <c r="N5" s="139"/>
      <c r="O5" s="147"/>
      <c r="P5" s="147"/>
      <c r="Q5" s="158"/>
      <c r="R5" s="166"/>
      <c r="S5" s="167"/>
      <c r="T5" s="167"/>
      <c r="U5" s="167"/>
      <c r="V5" s="168"/>
      <c r="W5" s="123"/>
      <c r="X5" s="155"/>
      <c r="Y5" s="5"/>
      <c r="Z5" s="5"/>
      <c r="AA5" s="5"/>
      <c r="AB5" s="5"/>
      <c r="AC5" s="5"/>
      <c r="AD5" s="5"/>
    </row>
    <row r="6" spans="1:30" ht="19.5" customHeight="1">
      <c r="A6" s="130"/>
      <c r="B6" s="130"/>
      <c r="C6" s="134"/>
      <c r="D6" s="106"/>
      <c r="E6" s="117"/>
      <c r="F6" s="119"/>
      <c r="G6" s="117"/>
      <c r="H6" s="117"/>
      <c r="I6" s="117"/>
      <c r="J6" s="121"/>
      <c r="K6" s="140"/>
      <c r="L6" s="106"/>
      <c r="M6" s="148"/>
      <c r="N6" s="140"/>
      <c r="O6" s="148"/>
      <c r="P6" s="148"/>
      <c r="Q6" s="159"/>
      <c r="R6" s="13" t="s">
        <v>12</v>
      </c>
      <c r="S6" s="14" t="s">
        <v>68</v>
      </c>
      <c r="T6" s="13" t="s">
        <v>69</v>
      </c>
      <c r="U6" s="14" t="s">
        <v>70</v>
      </c>
      <c r="V6" s="13" t="s">
        <v>71</v>
      </c>
      <c r="W6" s="124"/>
      <c r="X6" s="156"/>
      <c r="Y6" s="5"/>
      <c r="Z6" s="5"/>
      <c r="AA6" s="5"/>
      <c r="AB6" s="5"/>
      <c r="AC6" s="5"/>
      <c r="AD6" s="5"/>
    </row>
    <row r="7" spans="1:30" ht="15" customHeight="1">
      <c r="A7" s="10"/>
      <c r="B7" s="10"/>
      <c r="C7" s="15"/>
      <c r="D7" s="11"/>
      <c r="E7" s="11"/>
      <c r="F7" s="11"/>
      <c r="G7" s="11"/>
      <c r="H7" s="11"/>
      <c r="I7" s="11"/>
      <c r="J7" s="11"/>
      <c r="K7" s="16"/>
      <c r="L7" s="16"/>
      <c r="M7" s="16"/>
      <c r="N7" s="16"/>
      <c r="O7" s="11"/>
      <c r="P7" s="11"/>
      <c r="Q7" s="11"/>
      <c r="R7" s="17"/>
      <c r="S7" s="17"/>
      <c r="T7" s="17"/>
      <c r="U7" s="17"/>
      <c r="V7" s="17"/>
      <c r="W7" s="18"/>
      <c r="X7" s="19"/>
      <c r="Y7" s="5"/>
      <c r="Z7" s="5"/>
      <c r="AA7" s="5"/>
      <c r="AB7" s="5"/>
      <c r="AC7" s="5"/>
      <c r="AD7" s="5"/>
    </row>
    <row r="8" spans="1:30" ht="15" customHeight="1">
      <c r="A8" s="5"/>
      <c r="B8" s="28" t="s">
        <v>79</v>
      </c>
      <c r="C8" s="29">
        <v>263</v>
      </c>
      <c r="D8" s="30">
        <v>29</v>
      </c>
      <c r="E8" s="32">
        <v>17</v>
      </c>
      <c r="F8" s="30">
        <v>6</v>
      </c>
      <c r="G8" s="30">
        <v>6</v>
      </c>
      <c r="H8" s="30">
        <v>0</v>
      </c>
      <c r="I8" s="30">
        <v>0</v>
      </c>
      <c r="J8" s="30">
        <v>0</v>
      </c>
      <c r="K8" s="30">
        <v>29</v>
      </c>
      <c r="L8" s="30">
        <v>0</v>
      </c>
      <c r="M8" s="30">
        <v>3</v>
      </c>
      <c r="N8" s="30">
        <v>1</v>
      </c>
      <c r="O8" s="30">
        <v>59</v>
      </c>
      <c r="P8" s="30">
        <v>142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1">
        <v>11</v>
      </c>
      <c r="X8" s="31">
        <v>22.4</v>
      </c>
      <c r="Y8" s="30"/>
      <c r="Z8" s="30"/>
      <c r="AA8" s="30"/>
      <c r="AB8" s="30"/>
      <c r="AC8" s="5"/>
      <c r="AD8" s="5"/>
    </row>
    <row r="9" spans="1:30" s="25" customFormat="1" ht="15" customHeight="1">
      <c r="A9" s="20"/>
      <c r="B9" s="21" t="s">
        <v>85</v>
      </c>
      <c r="C9" s="22">
        <f>C11+C15</f>
        <v>278</v>
      </c>
      <c r="D9" s="23">
        <f>D11+D15</f>
        <v>32</v>
      </c>
      <c r="E9" s="23">
        <f>E11+E15</f>
        <v>21</v>
      </c>
      <c r="F9" s="23">
        <f aca="true" t="shared" si="0" ref="F9:V9">F11+F15</f>
        <v>3</v>
      </c>
      <c r="G9" s="23">
        <f t="shared" si="0"/>
        <v>8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18</v>
      </c>
      <c r="L9" s="23">
        <f t="shared" si="0"/>
        <v>10</v>
      </c>
      <c r="M9" s="23">
        <f t="shared" si="0"/>
        <v>2</v>
      </c>
      <c r="N9" s="23">
        <f t="shared" si="0"/>
        <v>1</v>
      </c>
      <c r="O9" s="23">
        <f t="shared" si="0"/>
        <v>49</v>
      </c>
      <c r="P9" s="23">
        <f t="shared" si="0"/>
        <v>166</v>
      </c>
      <c r="Q9" s="23">
        <f t="shared" si="0"/>
        <v>0</v>
      </c>
      <c r="R9" s="23">
        <f t="shared" si="0"/>
        <v>2</v>
      </c>
      <c r="S9" s="23">
        <f t="shared" si="0"/>
        <v>1</v>
      </c>
      <c r="T9" s="23">
        <f t="shared" si="0"/>
        <v>0</v>
      </c>
      <c r="U9" s="23">
        <f t="shared" si="0"/>
        <v>0</v>
      </c>
      <c r="V9" s="23">
        <f t="shared" si="0"/>
        <v>1</v>
      </c>
      <c r="W9" s="24">
        <f>ROUND(D9/C9*100,1)</f>
        <v>11.5</v>
      </c>
      <c r="X9" s="24">
        <f>ROUND((O9+S9+T9+U9+V9)/C9*100,1)</f>
        <v>18.3</v>
      </c>
      <c r="Y9" s="23"/>
      <c r="Z9" s="23"/>
      <c r="AA9" s="23"/>
      <c r="AB9" s="23"/>
      <c r="AC9" s="20"/>
      <c r="AD9" s="20"/>
    </row>
    <row r="10" spans="1:30" ht="15" customHeight="1">
      <c r="A10" s="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5"/>
      <c r="AD10" s="5"/>
    </row>
    <row r="11" spans="1:30" ht="15" customHeight="1">
      <c r="A11" s="5"/>
      <c r="B11" s="28" t="s">
        <v>19</v>
      </c>
      <c r="C11" s="29">
        <f>D11+K11+L11+M11+N11+O11+P11+Q11</f>
        <v>182</v>
      </c>
      <c r="D11" s="30">
        <f>SUM(E11:J11)</f>
        <v>19</v>
      </c>
      <c r="E11" s="32">
        <v>9</v>
      </c>
      <c r="F11" s="30">
        <v>3</v>
      </c>
      <c r="G11" s="30">
        <v>7</v>
      </c>
      <c r="H11" s="30">
        <v>0</v>
      </c>
      <c r="I11" s="30">
        <v>0</v>
      </c>
      <c r="J11" s="30">
        <v>0</v>
      </c>
      <c r="K11" s="30">
        <v>0</v>
      </c>
      <c r="L11" s="30">
        <v>10</v>
      </c>
      <c r="M11" s="30">
        <v>2</v>
      </c>
      <c r="N11" s="30">
        <v>1</v>
      </c>
      <c r="O11" s="30">
        <v>36</v>
      </c>
      <c r="P11" s="30">
        <v>114</v>
      </c>
      <c r="Q11" s="30">
        <v>0</v>
      </c>
      <c r="R11" s="30">
        <f>SUM(S11:V11)</f>
        <v>2</v>
      </c>
      <c r="S11" s="30">
        <v>1</v>
      </c>
      <c r="T11" s="30">
        <v>0</v>
      </c>
      <c r="U11" s="30">
        <v>0</v>
      </c>
      <c r="V11" s="30">
        <v>1</v>
      </c>
      <c r="W11" s="31">
        <f aca="true" t="shared" si="1" ref="W11:W17">ROUND(D11/C11*100,1)</f>
        <v>10.4</v>
      </c>
      <c r="X11" s="31">
        <f aca="true" t="shared" si="2" ref="X11:X17">ROUND((O11+S11+T11+U11+V11)/C11*100,1)</f>
        <v>20.9</v>
      </c>
      <c r="Z11" s="30"/>
      <c r="AA11" s="30"/>
      <c r="AB11" s="30"/>
      <c r="AC11" s="5"/>
      <c r="AD11" s="5"/>
    </row>
    <row r="12" spans="1:30" ht="15" customHeight="1">
      <c r="A12" s="5"/>
      <c r="B12" s="32" t="s">
        <v>20</v>
      </c>
      <c r="C12" s="29">
        <v>80</v>
      </c>
      <c r="D12" s="30">
        <v>8</v>
      </c>
      <c r="E12" s="32">
        <v>6</v>
      </c>
      <c r="F12" s="30">
        <v>0</v>
      </c>
      <c r="G12" s="30">
        <v>2</v>
      </c>
      <c r="H12" s="30">
        <v>0</v>
      </c>
      <c r="I12" s="30">
        <v>0</v>
      </c>
      <c r="J12" s="30">
        <v>0</v>
      </c>
      <c r="K12" s="30">
        <v>0</v>
      </c>
      <c r="L12" s="30">
        <v>7</v>
      </c>
      <c r="M12" s="30">
        <v>2</v>
      </c>
      <c r="N12" s="30">
        <v>1</v>
      </c>
      <c r="O12" s="30">
        <v>15</v>
      </c>
      <c r="P12" s="30">
        <v>47</v>
      </c>
      <c r="Q12" s="30">
        <v>0</v>
      </c>
      <c r="R12" s="30">
        <f>SUM(S12:V12)</f>
        <v>2</v>
      </c>
      <c r="S12" s="30">
        <v>1</v>
      </c>
      <c r="T12" s="30">
        <v>0</v>
      </c>
      <c r="U12" s="30">
        <v>0</v>
      </c>
      <c r="V12" s="30">
        <v>1</v>
      </c>
      <c r="W12" s="31">
        <f t="shared" si="1"/>
        <v>10</v>
      </c>
      <c r="X12" s="31">
        <f t="shared" si="2"/>
        <v>21.3</v>
      </c>
      <c r="Z12" s="30"/>
      <c r="AA12" s="30"/>
      <c r="AB12" s="30"/>
      <c r="AC12" s="5"/>
      <c r="AD12" s="5"/>
    </row>
    <row r="13" spans="1:30" ht="15" customHeight="1">
      <c r="A13" s="5"/>
      <c r="B13" s="32" t="s">
        <v>21</v>
      </c>
      <c r="C13" s="29">
        <f>C11-C12</f>
        <v>102</v>
      </c>
      <c r="D13" s="32">
        <f>D11-D12</f>
        <v>11</v>
      </c>
      <c r="E13" s="32">
        <f aca="true" t="shared" si="3" ref="E13:V13">E11-E12</f>
        <v>3</v>
      </c>
      <c r="F13" s="32">
        <f t="shared" si="3"/>
        <v>3</v>
      </c>
      <c r="G13" s="32">
        <f t="shared" si="3"/>
        <v>5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3</v>
      </c>
      <c r="M13" s="32">
        <f t="shared" si="3"/>
        <v>0</v>
      </c>
      <c r="N13" s="32">
        <f t="shared" si="3"/>
        <v>0</v>
      </c>
      <c r="O13" s="32">
        <f t="shared" si="3"/>
        <v>21</v>
      </c>
      <c r="P13" s="32">
        <f t="shared" si="3"/>
        <v>67</v>
      </c>
      <c r="Q13" s="32">
        <f t="shared" si="3"/>
        <v>0</v>
      </c>
      <c r="R13" s="32">
        <f t="shared" si="3"/>
        <v>0</v>
      </c>
      <c r="S13" s="32">
        <f t="shared" si="3"/>
        <v>0</v>
      </c>
      <c r="T13" s="32">
        <f t="shared" si="3"/>
        <v>0</v>
      </c>
      <c r="U13" s="32">
        <f t="shared" si="3"/>
        <v>0</v>
      </c>
      <c r="V13" s="32">
        <f t="shared" si="3"/>
        <v>0</v>
      </c>
      <c r="W13" s="31">
        <f t="shared" si="1"/>
        <v>10.8</v>
      </c>
      <c r="X13" s="31">
        <f t="shared" si="2"/>
        <v>20.6</v>
      </c>
      <c r="Z13" s="30"/>
      <c r="AA13" s="30"/>
      <c r="AB13" s="30"/>
      <c r="AC13" s="5"/>
      <c r="AD13" s="5"/>
    </row>
    <row r="14" spans="1:30" ht="15" customHeight="1">
      <c r="A14" s="5"/>
      <c r="B14" s="32"/>
      <c r="C14" s="2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1"/>
      <c r="X14" s="31"/>
      <c r="Z14" s="30"/>
      <c r="AA14" s="30"/>
      <c r="AB14" s="30"/>
      <c r="AC14" s="5"/>
      <c r="AD14" s="5"/>
    </row>
    <row r="15" spans="1:30" ht="15" customHeight="1">
      <c r="A15" s="5"/>
      <c r="B15" s="28" t="s">
        <v>22</v>
      </c>
      <c r="C15" s="29">
        <f>D15+K15+L15+M15+N15+O15+P15+Q15</f>
        <v>96</v>
      </c>
      <c r="D15" s="30">
        <f>SUM(E15:J15)</f>
        <v>13</v>
      </c>
      <c r="E15" s="32">
        <v>12</v>
      </c>
      <c r="F15" s="30">
        <v>0</v>
      </c>
      <c r="G15" s="30">
        <v>1</v>
      </c>
      <c r="H15" s="30">
        <v>0</v>
      </c>
      <c r="I15" s="30">
        <v>0</v>
      </c>
      <c r="J15" s="30">
        <v>0</v>
      </c>
      <c r="K15" s="30">
        <v>18</v>
      </c>
      <c r="L15" s="30">
        <v>0</v>
      </c>
      <c r="M15" s="30">
        <v>0</v>
      </c>
      <c r="N15" s="30">
        <v>0</v>
      </c>
      <c r="O15" s="30">
        <v>13</v>
      </c>
      <c r="P15" s="30">
        <v>52</v>
      </c>
      <c r="Q15" s="30">
        <v>0</v>
      </c>
      <c r="R15" s="30">
        <f>SUM(S15:V15)</f>
        <v>0</v>
      </c>
      <c r="S15" s="30">
        <v>0</v>
      </c>
      <c r="T15" s="30">
        <v>0</v>
      </c>
      <c r="U15" s="30">
        <v>0</v>
      </c>
      <c r="V15" s="30">
        <v>0</v>
      </c>
      <c r="W15" s="31">
        <f t="shared" si="1"/>
        <v>13.5</v>
      </c>
      <c r="X15" s="31">
        <f t="shared" si="2"/>
        <v>13.5</v>
      </c>
      <c r="Z15" s="30"/>
      <c r="AA15" s="30"/>
      <c r="AB15" s="30"/>
      <c r="AC15" s="5"/>
      <c r="AD15" s="5"/>
    </row>
    <row r="16" spans="1:30" ht="15" customHeight="1">
      <c r="A16" s="5"/>
      <c r="B16" s="32" t="s">
        <v>23</v>
      </c>
      <c r="C16" s="29">
        <v>40</v>
      </c>
      <c r="D16" s="30">
        <v>4</v>
      </c>
      <c r="E16" s="32">
        <v>4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5</v>
      </c>
      <c r="L16" s="30">
        <v>0</v>
      </c>
      <c r="M16" s="30">
        <v>0</v>
      </c>
      <c r="N16" s="30">
        <v>0</v>
      </c>
      <c r="O16" s="30">
        <v>5</v>
      </c>
      <c r="P16" s="30">
        <v>26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1">
        <f t="shared" si="1"/>
        <v>10</v>
      </c>
      <c r="X16" s="31">
        <f t="shared" si="2"/>
        <v>12.5</v>
      </c>
      <c r="Y16" s="30"/>
      <c r="Z16" s="30"/>
      <c r="AA16" s="30"/>
      <c r="AB16" s="30"/>
      <c r="AC16" s="5"/>
      <c r="AD16" s="5"/>
    </row>
    <row r="17" spans="1:30" ht="15" customHeight="1">
      <c r="A17" s="5"/>
      <c r="B17" s="33" t="s">
        <v>24</v>
      </c>
      <c r="C17" s="27">
        <f>C15-C16</f>
        <v>56</v>
      </c>
      <c r="D17" s="33">
        <f>D15-D16</f>
        <v>9</v>
      </c>
      <c r="E17" s="33">
        <f aca="true" t="shared" si="4" ref="E17:V17">E15-E16</f>
        <v>8</v>
      </c>
      <c r="F17" s="33">
        <f t="shared" si="4"/>
        <v>0</v>
      </c>
      <c r="G17" s="33">
        <f t="shared" si="4"/>
        <v>1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13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8</v>
      </c>
      <c r="P17" s="33">
        <f t="shared" si="4"/>
        <v>26</v>
      </c>
      <c r="Q17" s="33">
        <f t="shared" si="4"/>
        <v>0</v>
      </c>
      <c r="R17" s="33">
        <f t="shared" si="4"/>
        <v>0</v>
      </c>
      <c r="S17" s="33">
        <f t="shared" si="4"/>
        <v>0</v>
      </c>
      <c r="T17" s="33">
        <f t="shared" si="4"/>
        <v>0</v>
      </c>
      <c r="U17" s="33">
        <f t="shared" si="4"/>
        <v>0</v>
      </c>
      <c r="V17" s="33">
        <f t="shared" si="4"/>
        <v>0</v>
      </c>
      <c r="W17" s="31">
        <f t="shared" si="1"/>
        <v>16.1</v>
      </c>
      <c r="X17" s="31">
        <f t="shared" si="2"/>
        <v>14.3</v>
      </c>
      <c r="Y17" s="26"/>
      <c r="Z17" s="26"/>
      <c r="AA17" s="26"/>
      <c r="AB17" s="26"/>
      <c r="AC17" s="5"/>
      <c r="AD17" s="5"/>
    </row>
    <row r="18" spans="1:30" ht="15" customHeight="1">
      <c r="A18" s="34"/>
      <c r="B18" s="34"/>
      <c r="C18" s="3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6"/>
      <c r="X18" s="36"/>
      <c r="Y18" s="5"/>
      <c r="Z18" s="5"/>
      <c r="AA18" s="5"/>
      <c r="AB18" s="5"/>
      <c r="AC18" s="5"/>
      <c r="AD18" s="5"/>
    </row>
    <row r="19" ht="15" customHeight="1" hidden="1">
      <c r="C19" s="2" t="s">
        <v>72</v>
      </c>
    </row>
    <row r="20" ht="15" customHeight="1" hidden="1">
      <c r="C20" s="2" t="s">
        <v>73</v>
      </c>
    </row>
    <row r="21" ht="15" customHeight="1" hidden="1">
      <c r="C21" s="2" t="s">
        <v>74</v>
      </c>
    </row>
    <row r="27" ht="15" customHeight="1" hidden="1">
      <c r="C27" s="2" t="s">
        <v>75</v>
      </c>
    </row>
    <row r="28" ht="15" customHeight="1" hidden="1">
      <c r="C28" s="2" t="s">
        <v>73</v>
      </c>
    </row>
    <row r="29" ht="15" customHeight="1" hidden="1">
      <c r="C29" s="2" t="s">
        <v>74</v>
      </c>
    </row>
    <row r="30" spans="1:17" ht="15" customHeight="1">
      <c r="A30" s="125" t="s">
        <v>86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"/>
      <c r="P30" s="1"/>
      <c r="Q30" s="1"/>
    </row>
    <row r="31" spans="1:25" ht="15" customHeight="1">
      <c r="A31" s="4" t="s">
        <v>25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 t="s">
        <v>76</v>
      </c>
      <c r="O31" s="6"/>
      <c r="Q31" s="7"/>
      <c r="R31" s="7"/>
      <c r="W31" s="8"/>
      <c r="X31" s="9"/>
      <c r="Y31" s="9" t="s">
        <v>2</v>
      </c>
    </row>
    <row r="32" spans="1:25" ht="18.75" customHeight="1">
      <c r="A32" s="126" t="s">
        <v>3</v>
      </c>
      <c r="B32" s="126"/>
      <c r="C32" s="132" t="s">
        <v>4</v>
      </c>
      <c r="D32" s="135" t="s">
        <v>77</v>
      </c>
      <c r="E32" s="136"/>
      <c r="F32" s="136"/>
      <c r="G32" s="136"/>
      <c r="H32" s="136"/>
      <c r="I32" s="136"/>
      <c r="J32" s="145"/>
      <c r="K32" s="146" t="s">
        <v>26</v>
      </c>
      <c r="L32" s="141" t="s">
        <v>58</v>
      </c>
      <c r="M32" s="142"/>
      <c r="N32" s="138" t="s">
        <v>6</v>
      </c>
      <c r="O32" s="146" t="s">
        <v>7</v>
      </c>
      <c r="P32" s="146" t="s">
        <v>27</v>
      </c>
      <c r="Q32" s="157" t="s">
        <v>8</v>
      </c>
      <c r="R32" s="160" t="s">
        <v>9</v>
      </c>
      <c r="S32" s="161"/>
      <c r="T32" s="161"/>
      <c r="U32" s="161"/>
      <c r="V32" s="162"/>
      <c r="W32" s="178" t="s">
        <v>28</v>
      </c>
      <c r="X32" s="122" t="s">
        <v>29</v>
      </c>
      <c r="Y32" s="154" t="s">
        <v>11</v>
      </c>
    </row>
    <row r="33" spans="1:25" ht="19.5" customHeight="1">
      <c r="A33" s="128"/>
      <c r="B33" s="128"/>
      <c r="C33" s="133"/>
      <c r="D33" s="146" t="s">
        <v>12</v>
      </c>
      <c r="E33" s="141" t="s">
        <v>30</v>
      </c>
      <c r="F33" s="149"/>
      <c r="G33" s="150"/>
      <c r="H33" s="146" t="s">
        <v>31</v>
      </c>
      <c r="I33" s="146" t="s">
        <v>32</v>
      </c>
      <c r="J33" s="107" t="s">
        <v>80</v>
      </c>
      <c r="K33" s="147"/>
      <c r="L33" s="143"/>
      <c r="M33" s="144"/>
      <c r="N33" s="139"/>
      <c r="O33" s="147"/>
      <c r="P33" s="147"/>
      <c r="Q33" s="158"/>
      <c r="R33" s="163"/>
      <c r="S33" s="164"/>
      <c r="T33" s="164"/>
      <c r="U33" s="164"/>
      <c r="V33" s="165"/>
      <c r="W33" s="179"/>
      <c r="X33" s="123"/>
      <c r="Y33" s="155"/>
    </row>
    <row r="34" spans="1:25" ht="19.5" customHeight="1">
      <c r="A34" s="128"/>
      <c r="B34" s="128"/>
      <c r="C34" s="133"/>
      <c r="D34" s="147"/>
      <c r="E34" s="151"/>
      <c r="F34" s="152"/>
      <c r="G34" s="153"/>
      <c r="H34" s="147"/>
      <c r="I34" s="147"/>
      <c r="J34" s="105"/>
      <c r="K34" s="147"/>
      <c r="L34" s="108" t="s">
        <v>17</v>
      </c>
      <c r="M34" s="146" t="s">
        <v>18</v>
      </c>
      <c r="N34" s="139"/>
      <c r="O34" s="147"/>
      <c r="P34" s="147"/>
      <c r="Q34" s="158"/>
      <c r="R34" s="166"/>
      <c r="S34" s="167"/>
      <c r="T34" s="167"/>
      <c r="U34" s="167"/>
      <c r="V34" s="168"/>
      <c r="W34" s="179"/>
      <c r="X34" s="123"/>
      <c r="Y34" s="155"/>
    </row>
    <row r="35" spans="1:25" ht="18" customHeight="1">
      <c r="A35" s="130"/>
      <c r="B35" s="130"/>
      <c r="C35" s="134"/>
      <c r="D35" s="148"/>
      <c r="E35" s="12" t="s">
        <v>33</v>
      </c>
      <c r="F35" s="37" t="s">
        <v>34</v>
      </c>
      <c r="G35" s="12" t="s">
        <v>35</v>
      </c>
      <c r="H35" s="148"/>
      <c r="I35" s="148"/>
      <c r="J35" s="117"/>
      <c r="K35" s="148"/>
      <c r="L35" s="106"/>
      <c r="M35" s="148"/>
      <c r="N35" s="140"/>
      <c r="O35" s="148"/>
      <c r="P35" s="148"/>
      <c r="Q35" s="159"/>
      <c r="R35" s="13" t="s">
        <v>12</v>
      </c>
      <c r="S35" s="14" t="s">
        <v>68</v>
      </c>
      <c r="T35" s="13" t="s">
        <v>69</v>
      </c>
      <c r="U35" s="14" t="s">
        <v>70</v>
      </c>
      <c r="V35" s="13" t="s">
        <v>71</v>
      </c>
      <c r="W35" s="180"/>
      <c r="X35" s="124"/>
      <c r="Y35" s="156"/>
    </row>
    <row r="36" spans="1:25" ht="15" customHeight="1">
      <c r="A36" s="10"/>
      <c r="B36" s="10"/>
      <c r="C36" s="15"/>
      <c r="D36" s="11"/>
      <c r="E36" s="11"/>
      <c r="F36" s="11"/>
      <c r="G36" s="11"/>
      <c r="H36" s="11"/>
      <c r="I36" s="11"/>
      <c r="J36" s="11"/>
      <c r="K36" s="16"/>
      <c r="L36" s="16"/>
      <c r="M36" s="16"/>
      <c r="N36" s="16"/>
      <c r="O36" s="11"/>
      <c r="P36" s="11"/>
      <c r="Q36" s="11"/>
      <c r="R36" s="17"/>
      <c r="S36" s="17"/>
      <c r="T36" s="17"/>
      <c r="U36" s="17"/>
      <c r="V36" s="18"/>
      <c r="W36" s="17"/>
      <c r="X36" s="19"/>
      <c r="Y36" s="5"/>
    </row>
    <row r="37" spans="1:25" ht="15" customHeight="1">
      <c r="A37" s="5"/>
      <c r="B37" s="28" t="s">
        <v>79</v>
      </c>
      <c r="C37" s="29">
        <v>65</v>
      </c>
      <c r="D37" s="30">
        <v>65</v>
      </c>
      <c r="E37" s="32">
        <v>1</v>
      </c>
      <c r="F37" s="30">
        <v>0</v>
      </c>
      <c r="G37" s="30">
        <v>0</v>
      </c>
      <c r="H37" s="30">
        <v>64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1">
        <v>100</v>
      </c>
      <c r="Y37" s="30">
        <v>0</v>
      </c>
    </row>
    <row r="38" spans="1:25" s="25" customFormat="1" ht="15" customHeight="1">
      <c r="A38" s="20"/>
      <c r="B38" s="21" t="s">
        <v>85</v>
      </c>
      <c r="C38" s="22">
        <f>SUM(C40)</f>
        <v>69</v>
      </c>
      <c r="D38" s="23">
        <f aca="true" t="shared" si="5" ref="D38:X38">SUM(D40)</f>
        <v>69</v>
      </c>
      <c r="E38" s="23">
        <f t="shared" si="5"/>
        <v>15</v>
      </c>
      <c r="F38" s="23">
        <f t="shared" si="5"/>
        <v>0</v>
      </c>
      <c r="G38" s="23">
        <f t="shared" si="5"/>
        <v>0</v>
      </c>
      <c r="H38" s="23">
        <f t="shared" si="5"/>
        <v>54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3">
        <f t="shared" si="5"/>
        <v>0</v>
      </c>
      <c r="M38" s="23">
        <f t="shared" si="5"/>
        <v>0</v>
      </c>
      <c r="N38" s="23">
        <f t="shared" si="5"/>
        <v>0</v>
      </c>
      <c r="O38" s="23">
        <f t="shared" si="5"/>
        <v>0</v>
      </c>
      <c r="P38" s="23">
        <f t="shared" si="5"/>
        <v>0</v>
      </c>
      <c r="Q38" s="23">
        <f t="shared" si="5"/>
        <v>0</v>
      </c>
      <c r="R38" s="23">
        <f t="shared" si="5"/>
        <v>0</v>
      </c>
      <c r="S38" s="23">
        <f t="shared" si="5"/>
        <v>0</v>
      </c>
      <c r="T38" s="23">
        <f t="shared" si="5"/>
        <v>0</v>
      </c>
      <c r="U38" s="23">
        <f t="shared" si="5"/>
        <v>0</v>
      </c>
      <c r="V38" s="38">
        <f t="shared" si="5"/>
        <v>0</v>
      </c>
      <c r="W38" s="23">
        <f>SUM(W40)</f>
        <v>7</v>
      </c>
      <c r="X38" s="24">
        <f t="shared" si="5"/>
        <v>100</v>
      </c>
      <c r="Y38" s="38">
        <f>SUM(Y40)</f>
        <v>0</v>
      </c>
    </row>
    <row r="39" spans="1:25" ht="15" customHeight="1">
      <c r="A39" s="5"/>
      <c r="B39" s="41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39"/>
      <c r="W39" s="26"/>
      <c r="X39" s="40"/>
      <c r="Y39" s="40"/>
    </row>
    <row r="40" spans="1:25" ht="15" customHeight="1">
      <c r="A40" s="110" t="s">
        <v>36</v>
      </c>
      <c r="B40" s="110"/>
      <c r="C40" s="29">
        <f aca="true" t="shared" si="6" ref="C40:V40">SUM(C41:C42)</f>
        <v>69</v>
      </c>
      <c r="D40" s="32">
        <f t="shared" si="6"/>
        <v>69</v>
      </c>
      <c r="E40" s="32">
        <f t="shared" si="6"/>
        <v>15</v>
      </c>
      <c r="F40" s="32">
        <f t="shared" si="6"/>
        <v>0</v>
      </c>
      <c r="G40" s="32">
        <f t="shared" si="6"/>
        <v>0</v>
      </c>
      <c r="H40" s="32">
        <f t="shared" si="6"/>
        <v>54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  <c r="M40" s="32">
        <f t="shared" si="6"/>
        <v>0</v>
      </c>
      <c r="N40" s="32">
        <f t="shared" si="6"/>
        <v>0</v>
      </c>
      <c r="O40" s="32">
        <f t="shared" si="6"/>
        <v>0</v>
      </c>
      <c r="P40" s="32">
        <f t="shared" si="6"/>
        <v>0</v>
      </c>
      <c r="Q40" s="32">
        <f t="shared" si="6"/>
        <v>0</v>
      </c>
      <c r="R40" s="32">
        <f t="shared" si="6"/>
        <v>0</v>
      </c>
      <c r="S40" s="32">
        <f t="shared" si="6"/>
        <v>0</v>
      </c>
      <c r="T40" s="32">
        <f t="shared" si="6"/>
        <v>0</v>
      </c>
      <c r="U40" s="32">
        <f t="shared" si="6"/>
        <v>0</v>
      </c>
      <c r="V40" s="32">
        <f t="shared" si="6"/>
        <v>0</v>
      </c>
      <c r="W40" s="32">
        <f>SUM(W41:W42)</f>
        <v>7</v>
      </c>
      <c r="X40" s="31">
        <f>ROUND(D40/C40*100,1)</f>
        <v>100</v>
      </c>
      <c r="Y40" s="30">
        <f>ROUND((O40+S40+T40+U40+V40)/C40*100,1)</f>
        <v>0</v>
      </c>
    </row>
    <row r="41" spans="1:25" ht="15" customHeight="1">
      <c r="A41" s="5"/>
      <c r="B41" s="32" t="s">
        <v>20</v>
      </c>
      <c r="C41" s="29">
        <f>D41+K41+L41+M41+N41+O41+P41+Q41</f>
        <v>34</v>
      </c>
      <c r="D41" s="30">
        <f>SUM(E41:J41)</f>
        <v>34</v>
      </c>
      <c r="E41" s="32">
        <v>12</v>
      </c>
      <c r="F41" s="30">
        <v>0</v>
      </c>
      <c r="G41" s="30">
        <v>0</v>
      </c>
      <c r="H41" s="30">
        <v>22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f>SUM(S41:V41)</f>
        <v>0</v>
      </c>
      <c r="S41" s="30">
        <v>0</v>
      </c>
      <c r="T41" s="30">
        <v>0</v>
      </c>
      <c r="U41" s="30">
        <v>0</v>
      </c>
      <c r="V41" s="30">
        <v>0</v>
      </c>
      <c r="W41" s="30">
        <v>4</v>
      </c>
      <c r="X41" s="31">
        <f>ROUND(D41/C41*100,1)</f>
        <v>100</v>
      </c>
      <c r="Y41" s="30">
        <f>ROUND((O41+S41+T41+U41+V41)/C41*100,1)</f>
        <v>0</v>
      </c>
    </row>
    <row r="42" spans="1:25" ht="15" customHeight="1">
      <c r="A42" s="5"/>
      <c r="B42" s="32" t="s">
        <v>21</v>
      </c>
      <c r="C42" s="29">
        <f>D42+K42+L42+M42+N42+O42+P42+Q42</f>
        <v>35</v>
      </c>
      <c r="D42" s="30">
        <f>SUM(E42:J42)</f>
        <v>35</v>
      </c>
      <c r="E42" s="32">
        <v>3</v>
      </c>
      <c r="F42" s="30">
        <v>0</v>
      </c>
      <c r="G42" s="30">
        <v>0</v>
      </c>
      <c r="H42" s="30">
        <v>32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f>SUM(S42:V42)</f>
        <v>0</v>
      </c>
      <c r="S42" s="30">
        <v>0</v>
      </c>
      <c r="T42" s="30">
        <v>0</v>
      </c>
      <c r="U42" s="30">
        <v>0</v>
      </c>
      <c r="V42" s="30">
        <v>0</v>
      </c>
      <c r="W42" s="30">
        <v>3</v>
      </c>
      <c r="X42" s="31">
        <f>ROUND(D42/C42*100,1)</f>
        <v>100</v>
      </c>
      <c r="Y42" s="30">
        <f>ROUND((O42+S42+T42+U42+V42)/C42*100,1)</f>
        <v>0</v>
      </c>
    </row>
    <row r="43" spans="1:25" ht="15" customHeight="1">
      <c r="A43" s="34"/>
      <c r="B43" s="42"/>
      <c r="C43" s="4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ht="15" customHeight="1">
      <c r="A44" s="5"/>
      <c r="B44" s="26"/>
      <c r="C44" s="33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5" customHeight="1">
      <c r="A45" s="5"/>
      <c r="B45" s="26"/>
      <c r="C45" s="3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15" customHeight="1">
      <c r="A46" s="5"/>
      <c r="B46" s="26"/>
      <c r="C46" s="3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5" customHeight="1">
      <c r="A47" s="5"/>
      <c r="B47" s="26"/>
      <c r="C47" s="3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9" spans="1:17" ht="15" customHeight="1">
      <c r="A49" s="125" t="s">
        <v>88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"/>
      <c r="P49" s="1"/>
      <c r="Q49" s="1"/>
    </row>
    <row r="50" spans="1:25" ht="15" customHeight="1">
      <c r="A50" s="4" t="s">
        <v>37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 t="s">
        <v>76</v>
      </c>
      <c r="O50" s="6"/>
      <c r="Q50" s="7"/>
      <c r="R50" s="7"/>
      <c r="W50" s="8"/>
      <c r="X50" s="9"/>
      <c r="Y50" s="9" t="s">
        <v>2</v>
      </c>
    </row>
    <row r="51" spans="1:25" ht="17.25" customHeight="1">
      <c r="A51" s="126" t="s">
        <v>3</v>
      </c>
      <c r="B51" s="127"/>
      <c r="C51" s="132" t="s">
        <v>4</v>
      </c>
      <c r="D51" s="135" t="s">
        <v>5</v>
      </c>
      <c r="E51" s="136"/>
      <c r="F51" s="136"/>
      <c r="G51" s="136"/>
      <c r="H51" s="136"/>
      <c r="I51" s="136"/>
      <c r="J51" s="137"/>
      <c r="K51" s="138" t="s">
        <v>57</v>
      </c>
      <c r="L51" s="141" t="s">
        <v>58</v>
      </c>
      <c r="M51" s="142"/>
      <c r="N51" s="107" t="s">
        <v>6</v>
      </c>
      <c r="O51" s="107" t="s">
        <v>7</v>
      </c>
      <c r="P51" s="107" t="s">
        <v>38</v>
      </c>
      <c r="Q51" s="107" t="s">
        <v>39</v>
      </c>
      <c r="R51" s="181" t="s">
        <v>40</v>
      </c>
      <c r="S51" s="169" t="s">
        <v>41</v>
      </c>
      <c r="T51" s="170"/>
      <c r="U51" s="170"/>
      <c r="V51" s="170"/>
      <c r="W51" s="171"/>
      <c r="X51" s="111" t="s">
        <v>10</v>
      </c>
      <c r="Y51" s="114" t="s">
        <v>87</v>
      </c>
    </row>
    <row r="52" spans="1:25" ht="18" customHeight="1">
      <c r="A52" s="128"/>
      <c r="B52" s="129"/>
      <c r="C52" s="133"/>
      <c r="D52" s="108" t="s">
        <v>12</v>
      </c>
      <c r="E52" s="107" t="s">
        <v>13</v>
      </c>
      <c r="F52" s="118" t="s">
        <v>59</v>
      </c>
      <c r="G52" s="107" t="s">
        <v>14</v>
      </c>
      <c r="H52" s="107" t="s">
        <v>15</v>
      </c>
      <c r="I52" s="107" t="s">
        <v>16</v>
      </c>
      <c r="J52" s="120" t="s">
        <v>78</v>
      </c>
      <c r="K52" s="139"/>
      <c r="L52" s="143"/>
      <c r="M52" s="144"/>
      <c r="N52" s="105"/>
      <c r="O52" s="105"/>
      <c r="P52" s="105"/>
      <c r="Q52" s="105"/>
      <c r="R52" s="182"/>
      <c r="S52" s="172"/>
      <c r="T52" s="173"/>
      <c r="U52" s="173"/>
      <c r="V52" s="173"/>
      <c r="W52" s="174"/>
      <c r="X52" s="112"/>
      <c r="Y52" s="115"/>
    </row>
    <row r="53" spans="1:25" ht="18" customHeight="1">
      <c r="A53" s="128"/>
      <c r="B53" s="129"/>
      <c r="C53" s="133"/>
      <c r="D53" s="109"/>
      <c r="E53" s="105"/>
      <c r="F53" s="118"/>
      <c r="G53" s="105"/>
      <c r="H53" s="105"/>
      <c r="I53" s="105"/>
      <c r="J53" s="120"/>
      <c r="K53" s="139"/>
      <c r="L53" s="108" t="s">
        <v>17</v>
      </c>
      <c r="M53" s="146" t="s">
        <v>18</v>
      </c>
      <c r="N53" s="105"/>
      <c r="O53" s="105"/>
      <c r="P53" s="105"/>
      <c r="Q53" s="105"/>
      <c r="R53" s="182"/>
      <c r="S53" s="175"/>
      <c r="T53" s="176"/>
      <c r="U53" s="176"/>
      <c r="V53" s="176"/>
      <c r="W53" s="177"/>
      <c r="X53" s="112"/>
      <c r="Y53" s="115"/>
    </row>
    <row r="54" spans="1:25" ht="19.5" customHeight="1">
      <c r="A54" s="130"/>
      <c r="B54" s="131"/>
      <c r="C54" s="134"/>
      <c r="D54" s="106"/>
      <c r="E54" s="117"/>
      <c r="F54" s="119"/>
      <c r="G54" s="117"/>
      <c r="H54" s="117"/>
      <c r="I54" s="117"/>
      <c r="J54" s="121"/>
      <c r="K54" s="140"/>
      <c r="L54" s="106"/>
      <c r="M54" s="148"/>
      <c r="N54" s="117"/>
      <c r="O54" s="117"/>
      <c r="P54" s="117"/>
      <c r="Q54" s="117"/>
      <c r="R54" s="183"/>
      <c r="S54" s="44" t="s">
        <v>12</v>
      </c>
      <c r="T54" s="14" t="s">
        <v>68</v>
      </c>
      <c r="U54" s="45" t="s">
        <v>69</v>
      </c>
      <c r="V54" s="14" t="s">
        <v>70</v>
      </c>
      <c r="W54" s="45" t="s">
        <v>71</v>
      </c>
      <c r="X54" s="113"/>
      <c r="Y54" s="116"/>
    </row>
    <row r="55" spans="1:25" ht="15" customHeight="1">
      <c r="A55" s="10"/>
      <c r="B55" s="10"/>
      <c r="C55" s="15"/>
      <c r="D55" s="11"/>
      <c r="E55" s="11"/>
      <c r="F55" s="11"/>
      <c r="G55" s="11"/>
      <c r="H55" s="11"/>
      <c r="I55" s="11"/>
      <c r="J55" s="11"/>
      <c r="K55" s="16"/>
      <c r="L55" s="16"/>
      <c r="M55" s="16"/>
      <c r="N55" s="16"/>
      <c r="O55" s="11"/>
      <c r="P55" s="11"/>
      <c r="Q55" s="11"/>
      <c r="R55" s="11"/>
      <c r="S55" s="17"/>
      <c r="T55" s="17"/>
      <c r="U55" s="17"/>
      <c r="V55" s="17"/>
      <c r="W55" s="17"/>
      <c r="X55" s="18"/>
      <c r="Y55" s="19"/>
    </row>
    <row r="56" spans="1:25" ht="15" customHeight="1">
      <c r="A56" s="5"/>
      <c r="B56" s="28" t="s">
        <v>79</v>
      </c>
      <c r="C56" s="29">
        <v>48</v>
      </c>
      <c r="D56" s="30">
        <v>36</v>
      </c>
      <c r="E56" s="32">
        <v>36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12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1">
        <v>75</v>
      </c>
      <c r="Y56" s="23">
        <v>0</v>
      </c>
    </row>
    <row r="57" spans="1:25" s="25" customFormat="1" ht="15" customHeight="1">
      <c r="A57" s="20"/>
      <c r="B57" s="21" t="s">
        <v>85</v>
      </c>
      <c r="C57" s="22">
        <f>SUM(C59)</f>
        <v>51</v>
      </c>
      <c r="D57" s="23">
        <f aca="true" t="shared" si="7" ref="D57:Y57">SUM(D59)</f>
        <v>40</v>
      </c>
      <c r="E57" s="23">
        <f t="shared" si="7"/>
        <v>40</v>
      </c>
      <c r="F57" s="23">
        <f t="shared" si="7"/>
        <v>0</v>
      </c>
      <c r="G57" s="23">
        <f t="shared" si="7"/>
        <v>0</v>
      </c>
      <c r="H57" s="23">
        <f t="shared" si="7"/>
        <v>0</v>
      </c>
      <c r="I57" s="23">
        <f t="shared" si="7"/>
        <v>0</v>
      </c>
      <c r="J57" s="23">
        <f t="shared" si="7"/>
        <v>0</v>
      </c>
      <c r="K57" s="23">
        <f t="shared" si="7"/>
        <v>0</v>
      </c>
      <c r="L57" s="23">
        <f t="shared" si="7"/>
        <v>10</v>
      </c>
      <c r="M57" s="23">
        <f t="shared" si="7"/>
        <v>0</v>
      </c>
      <c r="N57" s="23">
        <f t="shared" si="7"/>
        <v>0</v>
      </c>
      <c r="O57" s="23">
        <f t="shared" si="7"/>
        <v>1</v>
      </c>
      <c r="P57" s="23">
        <f t="shared" si="7"/>
        <v>0</v>
      </c>
      <c r="Q57" s="23">
        <f t="shared" si="7"/>
        <v>0</v>
      </c>
      <c r="R57" s="23">
        <f t="shared" si="7"/>
        <v>0</v>
      </c>
      <c r="S57" s="23">
        <f t="shared" si="7"/>
        <v>0</v>
      </c>
      <c r="T57" s="23">
        <f t="shared" si="7"/>
        <v>0</v>
      </c>
      <c r="U57" s="23">
        <f t="shared" si="7"/>
        <v>0</v>
      </c>
      <c r="V57" s="23">
        <f t="shared" si="7"/>
        <v>0</v>
      </c>
      <c r="W57" s="23">
        <f t="shared" si="7"/>
        <v>0</v>
      </c>
      <c r="X57" s="24">
        <f t="shared" si="7"/>
        <v>78.4</v>
      </c>
      <c r="Y57" s="24">
        <f t="shared" si="7"/>
        <v>2</v>
      </c>
    </row>
    <row r="58" spans="1:25" ht="15" customHeight="1">
      <c r="A58" s="5"/>
      <c r="B58" s="41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40"/>
      <c r="Y58" s="40"/>
    </row>
    <row r="59" spans="1:25" ht="15" customHeight="1">
      <c r="A59" s="110" t="s">
        <v>36</v>
      </c>
      <c r="B59" s="110"/>
      <c r="C59" s="29">
        <f aca="true" t="shared" si="8" ref="C59:K59">SUM(C60:C61)</f>
        <v>51</v>
      </c>
      <c r="D59" s="32">
        <f>SUM(D60:D61)</f>
        <v>40</v>
      </c>
      <c r="E59" s="32">
        <f t="shared" si="8"/>
        <v>40</v>
      </c>
      <c r="F59" s="32">
        <f t="shared" si="8"/>
        <v>0</v>
      </c>
      <c r="G59" s="32">
        <f t="shared" si="8"/>
        <v>0</v>
      </c>
      <c r="H59" s="32">
        <f t="shared" si="8"/>
        <v>0</v>
      </c>
      <c r="I59" s="32">
        <f t="shared" si="8"/>
        <v>0</v>
      </c>
      <c r="J59" s="32">
        <f t="shared" si="8"/>
        <v>0</v>
      </c>
      <c r="K59" s="32">
        <f t="shared" si="8"/>
        <v>0</v>
      </c>
      <c r="L59" s="32">
        <f aca="true" t="shared" si="9" ref="L59:W59">SUM(L60:L61)</f>
        <v>10</v>
      </c>
      <c r="M59" s="32">
        <f t="shared" si="9"/>
        <v>0</v>
      </c>
      <c r="N59" s="32">
        <f t="shared" si="9"/>
        <v>0</v>
      </c>
      <c r="O59" s="32">
        <f t="shared" si="9"/>
        <v>1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0</v>
      </c>
      <c r="U59" s="32">
        <f t="shared" si="9"/>
        <v>0</v>
      </c>
      <c r="V59" s="32">
        <f t="shared" si="9"/>
        <v>0</v>
      </c>
      <c r="W59" s="32">
        <f t="shared" si="9"/>
        <v>0</v>
      </c>
      <c r="X59" s="31">
        <f>ROUND(D59/C59*100,1)</f>
        <v>78.4</v>
      </c>
      <c r="Y59" s="31">
        <f>ROUND(O59/C59*100,1)</f>
        <v>2</v>
      </c>
    </row>
    <row r="60" spans="1:25" ht="15" customHeight="1">
      <c r="A60" s="5"/>
      <c r="B60" s="32" t="s">
        <v>20</v>
      </c>
      <c r="C60" s="29">
        <f>D60+K60+L60+M60+N60+O60+P60+Q60+R60</f>
        <v>19</v>
      </c>
      <c r="D60" s="30">
        <f>SUM(E60:J60)</f>
        <v>16</v>
      </c>
      <c r="E60" s="32">
        <v>16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3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f>SUM(T60:W60)</f>
        <v>0</v>
      </c>
      <c r="T60" s="30">
        <v>0</v>
      </c>
      <c r="U60" s="30">
        <v>0</v>
      </c>
      <c r="V60" s="30">
        <v>0</v>
      </c>
      <c r="W60" s="30">
        <v>0</v>
      </c>
      <c r="X60" s="31">
        <f>ROUND(D60/C60*100,1)</f>
        <v>84.2</v>
      </c>
      <c r="Y60" s="23">
        <v>0</v>
      </c>
    </row>
    <row r="61" spans="1:25" ht="15" customHeight="1">
      <c r="A61" s="5"/>
      <c r="B61" s="32" t="s">
        <v>21</v>
      </c>
      <c r="C61" s="29">
        <f>D61+K61+L61+M61+N61+O61+P61+Q61+R61</f>
        <v>32</v>
      </c>
      <c r="D61" s="30">
        <f>SUM(E61:J61)</f>
        <v>24</v>
      </c>
      <c r="E61" s="26">
        <v>24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7</v>
      </c>
      <c r="M61" s="26">
        <v>0</v>
      </c>
      <c r="N61" s="26">
        <v>0</v>
      </c>
      <c r="O61" s="26">
        <v>1</v>
      </c>
      <c r="P61" s="26">
        <v>0</v>
      </c>
      <c r="Q61" s="26">
        <v>0</v>
      </c>
      <c r="R61" s="26">
        <v>0</v>
      </c>
      <c r="S61" s="30">
        <f>SUM(T61:W61)</f>
        <v>0</v>
      </c>
      <c r="T61" s="26">
        <v>0</v>
      </c>
      <c r="U61" s="26">
        <v>0</v>
      </c>
      <c r="V61" s="26">
        <v>0</v>
      </c>
      <c r="W61" s="26">
        <v>0</v>
      </c>
      <c r="X61" s="31">
        <f>ROUND(D61/C61*100,1)</f>
        <v>75</v>
      </c>
      <c r="Y61" s="31">
        <f>ROUND(O61/C61*100,1)</f>
        <v>3.1</v>
      </c>
    </row>
    <row r="62" spans="1:25" ht="15" customHeight="1">
      <c r="A62" s="34"/>
      <c r="B62" s="34"/>
      <c r="C62" s="35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6"/>
      <c r="Y62" s="36"/>
    </row>
  </sheetData>
  <sheetProtection sheet="1" objects="1" scenarios="1" selectLockedCells="1" selectUnlockedCells="1"/>
  <mergeCells count="68">
    <mergeCell ref="Y32:Y35"/>
    <mergeCell ref="A3:B6"/>
    <mergeCell ref="H4:H6"/>
    <mergeCell ref="J4:J6"/>
    <mergeCell ref="C3:C6"/>
    <mergeCell ref="D3:J3"/>
    <mergeCell ref="D4:D6"/>
    <mergeCell ref="P51:P54"/>
    <mergeCell ref="Q51:Q54"/>
    <mergeCell ref="R51:R54"/>
    <mergeCell ref="A1:N1"/>
    <mergeCell ref="I33:I35"/>
    <mergeCell ref="J33:J35"/>
    <mergeCell ref="S51:W53"/>
    <mergeCell ref="O32:O35"/>
    <mergeCell ref="P32:P35"/>
    <mergeCell ref="L34:L35"/>
    <mergeCell ref="M34:M35"/>
    <mergeCell ref="Q32:Q35"/>
    <mergeCell ref="R32:V34"/>
    <mergeCell ref="W32:W35"/>
    <mergeCell ref="M53:M54"/>
    <mergeCell ref="O51:O54"/>
    <mergeCell ref="X3:X6"/>
    <mergeCell ref="Q3:Q6"/>
    <mergeCell ref="W3:W6"/>
    <mergeCell ref="N3:N6"/>
    <mergeCell ref="O3:O6"/>
    <mergeCell ref="P3:P6"/>
    <mergeCell ref="R3:V5"/>
    <mergeCell ref="L3:M4"/>
    <mergeCell ref="I4:I6"/>
    <mergeCell ref="E4:E6"/>
    <mergeCell ref="F4:F6"/>
    <mergeCell ref="G4:G6"/>
    <mergeCell ref="M5:M6"/>
    <mergeCell ref="L5:L6"/>
    <mergeCell ref="K3:K6"/>
    <mergeCell ref="A30:N30"/>
    <mergeCell ref="A32:B35"/>
    <mergeCell ref="C32:C35"/>
    <mergeCell ref="D32:J32"/>
    <mergeCell ref="K32:K35"/>
    <mergeCell ref="L32:M33"/>
    <mergeCell ref="N32:N35"/>
    <mergeCell ref="D33:D35"/>
    <mergeCell ref="E33:G34"/>
    <mergeCell ref="H33:H35"/>
    <mergeCell ref="X32:X35"/>
    <mergeCell ref="L53:L54"/>
    <mergeCell ref="A40:B40"/>
    <mergeCell ref="A49:N49"/>
    <mergeCell ref="A51:B54"/>
    <mergeCell ref="C51:C54"/>
    <mergeCell ref="D51:J51"/>
    <mergeCell ref="K51:K54"/>
    <mergeCell ref="L51:M52"/>
    <mergeCell ref="N51:N54"/>
    <mergeCell ref="A59:B59"/>
    <mergeCell ref="X51:X54"/>
    <mergeCell ref="Y51:Y54"/>
    <mergeCell ref="D52:D54"/>
    <mergeCell ref="E52:E54"/>
    <mergeCell ref="F52:F54"/>
    <mergeCell ref="G52:G54"/>
    <mergeCell ref="H52:H54"/>
    <mergeCell ref="I52:I54"/>
    <mergeCell ref="J52:J5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3" r:id="rId1"/>
  <colBreaks count="1" manualBreakCount="1">
    <brk id="1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95"/>
  <sheetViews>
    <sheetView showGridLines="0" workbookViewId="0" topLeftCell="A1">
      <selection activeCell="A1" sqref="A1:IV16384"/>
    </sheetView>
  </sheetViews>
  <sheetFormatPr defaultColWidth="12.75" defaultRowHeight="15" customHeight="1"/>
  <cols>
    <col min="1" max="1" width="8.08203125" style="2" customWidth="1"/>
    <col min="2" max="2" width="8.33203125" style="2" customWidth="1"/>
    <col min="3" max="23" width="6.58203125" style="2" customWidth="1"/>
    <col min="24" max="25" width="6.58203125" style="3" customWidth="1"/>
    <col min="26" max="16384" width="12.75" style="2" customWidth="1"/>
  </cols>
  <sheetData>
    <row r="1" spans="1:17" ht="15" customHeight="1">
      <c r="A1" s="125" t="s">
        <v>130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26" ht="15" customHeight="1">
      <c r="A2" s="4" t="s">
        <v>81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4"/>
      <c r="Q2" s="46" t="s">
        <v>82</v>
      </c>
      <c r="R2" s="7"/>
      <c r="X2" s="8"/>
      <c r="Y2" s="9" t="s">
        <v>2</v>
      </c>
      <c r="Z2" s="5"/>
    </row>
    <row r="3" spans="1:26" ht="15" customHeight="1">
      <c r="A3" s="191" t="s">
        <v>115</v>
      </c>
      <c r="B3" s="126"/>
      <c r="C3" s="132" t="s">
        <v>4</v>
      </c>
      <c r="D3" s="188" t="s">
        <v>132</v>
      </c>
      <c r="E3" s="189"/>
      <c r="F3" s="189"/>
      <c r="G3" s="189"/>
      <c r="H3" s="189"/>
      <c r="I3" s="189"/>
      <c r="J3" s="190"/>
      <c r="K3" s="47" t="s">
        <v>133</v>
      </c>
      <c r="L3" s="141" t="s">
        <v>60</v>
      </c>
      <c r="M3" s="142"/>
      <c r="N3" s="138" t="s">
        <v>61</v>
      </c>
      <c r="O3" s="146" t="s">
        <v>7</v>
      </c>
      <c r="P3" s="146" t="s">
        <v>27</v>
      </c>
      <c r="Q3" s="157" t="s">
        <v>8</v>
      </c>
      <c r="R3" s="194" t="s">
        <v>9</v>
      </c>
      <c r="S3" s="161"/>
      <c r="T3" s="161"/>
      <c r="U3" s="161"/>
      <c r="V3" s="162"/>
      <c r="W3" s="178" t="s">
        <v>62</v>
      </c>
      <c r="X3" s="122" t="s">
        <v>29</v>
      </c>
      <c r="Y3" s="154" t="s">
        <v>11</v>
      </c>
      <c r="Z3" s="5"/>
    </row>
    <row r="4" spans="1:26" ht="15" customHeight="1">
      <c r="A4" s="128"/>
      <c r="B4" s="128"/>
      <c r="C4" s="133"/>
      <c r="D4" s="185" t="s">
        <v>12</v>
      </c>
      <c r="E4" s="141" t="s">
        <v>30</v>
      </c>
      <c r="F4" s="149"/>
      <c r="G4" s="204"/>
      <c r="H4" s="138" t="s">
        <v>63</v>
      </c>
      <c r="I4" s="146" t="s">
        <v>32</v>
      </c>
      <c r="J4" s="199" t="s">
        <v>80</v>
      </c>
      <c r="K4" s="105" t="s">
        <v>64</v>
      </c>
      <c r="L4" s="210"/>
      <c r="M4" s="211"/>
      <c r="N4" s="139"/>
      <c r="O4" s="147"/>
      <c r="P4" s="147"/>
      <c r="Q4" s="158"/>
      <c r="R4" s="195"/>
      <c r="S4" s="164"/>
      <c r="T4" s="164"/>
      <c r="U4" s="164"/>
      <c r="V4" s="165"/>
      <c r="W4" s="179"/>
      <c r="X4" s="123"/>
      <c r="Y4" s="155"/>
      <c r="Z4" s="5"/>
    </row>
    <row r="5" spans="1:26" ht="15" customHeight="1">
      <c r="A5" s="128"/>
      <c r="B5" s="128"/>
      <c r="C5" s="133"/>
      <c r="D5" s="109"/>
      <c r="E5" s="205"/>
      <c r="F5" s="206"/>
      <c r="G5" s="207"/>
      <c r="H5" s="139"/>
      <c r="I5" s="147"/>
      <c r="J5" s="200"/>
      <c r="K5" s="105"/>
      <c r="L5" s="208" t="s">
        <v>65</v>
      </c>
      <c r="M5" s="146" t="s">
        <v>18</v>
      </c>
      <c r="N5" s="139"/>
      <c r="O5" s="147"/>
      <c r="P5" s="147"/>
      <c r="Q5" s="158"/>
      <c r="R5" s="196"/>
      <c r="S5" s="197"/>
      <c r="T5" s="197"/>
      <c r="U5" s="197"/>
      <c r="V5" s="198"/>
      <c r="W5" s="179"/>
      <c r="X5" s="123"/>
      <c r="Y5" s="155"/>
      <c r="Z5" s="5"/>
    </row>
    <row r="6" spans="1:26" ht="15" customHeight="1">
      <c r="A6" s="130"/>
      <c r="B6" s="130"/>
      <c r="C6" s="134"/>
      <c r="D6" s="106"/>
      <c r="E6" s="48" t="s">
        <v>33</v>
      </c>
      <c r="F6" s="37" t="s">
        <v>34</v>
      </c>
      <c r="G6" s="49" t="s">
        <v>35</v>
      </c>
      <c r="H6" s="140"/>
      <c r="I6" s="148"/>
      <c r="J6" s="201"/>
      <c r="K6" s="117"/>
      <c r="L6" s="209"/>
      <c r="M6" s="148"/>
      <c r="N6" s="140"/>
      <c r="O6" s="148"/>
      <c r="P6" s="148"/>
      <c r="Q6" s="159"/>
      <c r="R6" s="44" t="s">
        <v>12</v>
      </c>
      <c r="S6" s="14" t="s">
        <v>68</v>
      </c>
      <c r="T6" s="45" t="s">
        <v>69</v>
      </c>
      <c r="U6" s="14" t="s">
        <v>70</v>
      </c>
      <c r="V6" s="45" t="s">
        <v>71</v>
      </c>
      <c r="W6" s="180"/>
      <c r="X6" s="124"/>
      <c r="Y6" s="156"/>
      <c r="Z6" s="5"/>
    </row>
    <row r="7" spans="1:26" ht="15" customHeight="1">
      <c r="A7" s="10"/>
      <c r="B7" s="10"/>
      <c r="C7" s="15"/>
      <c r="D7" s="11"/>
      <c r="E7" s="11"/>
      <c r="F7" s="11"/>
      <c r="G7" s="11"/>
      <c r="H7" s="11"/>
      <c r="I7" s="11"/>
      <c r="J7" s="11"/>
      <c r="K7" s="16"/>
      <c r="L7" s="16"/>
      <c r="M7" s="16"/>
      <c r="N7" s="16"/>
      <c r="O7" s="11"/>
      <c r="P7" s="11"/>
      <c r="Q7" s="11"/>
      <c r="R7" s="17"/>
      <c r="S7" s="17"/>
      <c r="T7" s="17"/>
      <c r="U7" s="17"/>
      <c r="V7" s="17"/>
      <c r="W7" s="50"/>
      <c r="X7" s="18"/>
      <c r="Y7" s="19"/>
      <c r="Z7" s="5"/>
    </row>
    <row r="8" spans="1:25" ht="15" customHeight="1">
      <c r="A8" s="72" t="s">
        <v>134</v>
      </c>
      <c r="B8" s="73"/>
      <c r="C8" s="60">
        <v>153</v>
      </c>
      <c r="D8" s="51">
        <v>152</v>
      </c>
      <c r="E8" s="51">
        <v>3</v>
      </c>
      <c r="F8" s="51">
        <v>0</v>
      </c>
      <c r="G8" s="51">
        <v>0</v>
      </c>
      <c r="H8" s="51">
        <v>0</v>
      </c>
      <c r="I8" s="51">
        <v>0</v>
      </c>
      <c r="J8" s="51">
        <v>149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1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2">
        <v>99.3</v>
      </c>
      <c r="Y8" s="5">
        <v>0</v>
      </c>
    </row>
    <row r="9" spans="1:25" s="25" customFormat="1" ht="15" customHeight="1">
      <c r="A9" s="53" t="s">
        <v>135</v>
      </c>
      <c r="B9" s="54"/>
      <c r="C9" s="55">
        <f aca="true" t="shared" si="0" ref="C9:W9">SUM(C11:C27)</f>
        <v>128</v>
      </c>
      <c r="D9" s="56">
        <f t="shared" si="0"/>
        <v>123</v>
      </c>
      <c r="E9" s="56">
        <f t="shared" si="0"/>
        <v>2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121</v>
      </c>
      <c r="K9" s="56">
        <f t="shared" si="0"/>
        <v>0</v>
      </c>
      <c r="L9" s="56">
        <f t="shared" si="0"/>
        <v>0</v>
      </c>
      <c r="M9" s="56">
        <f t="shared" si="0"/>
        <v>1</v>
      </c>
      <c r="N9" s="56">
        <f t="shared" si="0"/>
        <v>0</v>
      </c>
      <c r="O9" s="56">
        <f t="shared" si="0"/>
        <v>0</v>
      </c>
      <c r="P9" s="56">
        <f t="shared" si="0"/>
        <v>4</v>
      </c>
      <c r="Q9" s="56">
        <f t="shared" si="0"/>
        <v>0</v>
      </c>
      <c r="R9" s="56">
        <f t="shared" si="0"/>
        <v>0</v>
      </c>
      <c r="S9" s="56">
        <f t="shared" si="0"/>
        <v>0</v>
      </c>
      <c r="T9" s="56">
        <f t="shared" si="0"/>
        <v>0</v>
      </c>
      <c r="U9" s="56">
        <f t="shared" si="0"/>
        <v>0</v>
      </c>
      <c r="V9" s="56">
        <f t="shared" si="0"/>
        <v>0</v>
      </c>
      <c r="W9" s="56">
        <f t="shared" si="0"/>
        <v>1</v>
      </c>
      <c r="X9" s="57">
        <f>ROUND(D9/C9*100,1)</f>
        <v>96.1</v>
      </c>
      <c r="Y9" s="20">
        <v>0</v>
      </c>
    </row>
    <row r="10" spans="1:25" ht="15" customHeight="1">
      <c r="A10" s="5"/>
      <c r="B10" s="5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"/>
      <c r="S10" s="5"/>
      <c r="T10" s="5"/>
      <c r="U10" s="5"/>
      <c r="V10" s="5"/>
      <c r="W10" s="5"/>
      <c r="X10" s="52"/>
      <c r="Y10" s="52"/>
    </row>
    <row r="11" spans="1:25" ht="15" customHeight="1">
      <c r="A11" s="5"/>
      <c r="B11" s="5" t="s">
        <v>42</v>
      </c>
      <c r="C11" s="61">
        <f aca="true" t="shared" si="1" ref="C11:C27">D11+K11+L11+M11+N11+O11+P11+Q11</f>
        <v>9</v>
      </c>
      <c r="D11" s="62">
        <f>SUM(E11:J11)</f>
        <v>9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9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52">
        <f>ROUND(D11/C11*100,1)</f>
        <v>100</v>
      </c>
      <c r="Y11" s="5">
        <v>0</v>
      </c>
    </row>
    <row r="12" spans="1:25" ht="15" customHeight="1">
      <c r="A12" s="63"/>
      <c r="B12" s="64" t="s">
        <v>43</v>
      </c>
      <c r="C12" s="61">
        <f t="shared" si="1"/>
        <v>10</v>
      </c>
      <c r="D12" s="62">
        <f>SUM(E12:J12)</f>
        <v>10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10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52">
        <f aca="true" t="shared" si="2" ref="X12:X26">ROUND(D12/C12*100,1)</f>
        <v>100</v>
      </c>
      <c r="Y12" s="5">
        <v>0</v>
      </c>
    </row>
    <row r="13" spans="1:25" ht="15" customHeight="1">
      <c r="A13" s="65"/>
      <c r="B13" s="64" t="s">
        <v>44</v>
      </c>
      <c r="C13" s="61">
        <f t="shared" si="1"/>
        <v>14</v>
      </c>
      <c r="D13" s="62">
        <f aca="true" t="shared" si="3" ref="D13:D27">SUM(E13:J13)</f>
        <v>14</v>
      </c>
      <c r="E13" s="62">
        <v>1</v>
      </c>
      <c r="F13" s="62">
        <v>0</v>
      </c>
      <c r="G13" s="62">
        <v>0</v>
      </c>
      <c r="H13" s="62">
        <v>0</v>
      </c>
      <c r="I13" s="62">
        <v>0</v>
      </c>
      <c r="J13" s="62">
        <v>13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1</v>
      </c>
      <c r="X13" s="52">
        <f t="shared" si="2"/>
        <v>100</v>
      </c>
      <c r="Y13" s="5">
        <v>0</v>
      </c>
    </row>
    <row r="14" spans="1:25" ht="15" customHeight="1">
      <c r="A14" s="65"/>
      <c r="B14" s="64" t="s">
        <v>45</v>
      </c>
      <c r="C14" s="61">
        <f t="shared" si="1"/>
        <v>22</v>
      </c>
      <c r="D14" s="62">
        <f t="shared" si="3"/>
        <v>21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21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1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52">
        <f t="shared" si="2"/>
        <v>95.5</v>
      </c>
      <c r="Y14" s="5">
        <v>0</v>
      </c>
    </row>
    <row r="15" spans="1:25" ht="15" customHeight="1">
      <c r="A15" s="65"/>
      <c r="B15" s="66" t="s">
        <v>46</v>
      </c>
      <c r="C15" s="61">
        <f t="shared" si="1"/>
        <v>9</v>
      </c>
      <c r="D15" s="62">
        <f t="shared" si="3"/>
        <v>9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9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52">
        <f t="shared" si="2"/>
        <v>100</v>
      </c>
      <c r="Y15" s="5">
        <v>0</v>
      </c>
    </row>
    <row r="16" spans="1:25" ht="15" customHeight="1">
      <c r="A16" s="65"/>
      <c r="B16" s="66" t="s">
        <v>47</v>
      </c>
      <c r="C16" s="61">
        <f t="shared" si="1"/>
        <v>3</v>
      </c>
      <c r="D16" s="62">
        <f t="shared" si="3"/>
        <v>3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3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52">
        <f t="shared" si="2"/>
        <v>100</v>
      </c>
      <c r="Y16" s="5">
        <v>0</v>
      </c>
    </row>
    <row r="17" spans="1:25" ht="15" customHeight="1">
      <c r="A17" s="65"/>
      <c r="B17" s="66" t="s">
        <v>48</v>
      </c>
      <c r="C17" s="61">
        <f t="shared" si="1"/>
        <v>6</v>
      </c>
      <c r="D17" s="62">
        <f t="shared" si="3"/>
        <v>6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6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52">
        <f t="shared" si="2"/>
        <v>100</v>
      </c>
      <c r="Y17" s="5">
        <v>0</v>
      </c>
    </row>
    <row r="18" spans="1:25" ht="15" customHeight="1">
      <c r="A18" s="65"/>
      <c r="B18" s="66" t="s">
        <v>49</v>
      </c>
      <c r="C18" s="61">
        <f t="shared" si="1"/>
        <v>15</v>
      </c>
      <c r="D18" s="62">
        <f t="shared" si="3"/>
        <v>14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14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1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52">
        <f t="shared" si="2"/>
        <v>93.3</v>
      </c>
      <c r="Y18" s="5">
        <v>0</v>
      </c>
    </row>
    <row r="19" spans="1:25" ht="15" customHeight="1">
      <c r="A19" s="65"/>
      <c r="B19" s="66" t="s">
        <v>50</v>
      </c>
      <c r="C19" s="61">
        <f t="shared" si="1"/>
        <v>4</v>
      </c>
      <c r="D19" s="62">
        <f t="shared" si="3"/>
        <v>4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4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52">
        <f t="shared" si="2"/>
        <v>100</v>
      </c>
      <c r="Y19" s="5">
        <v>0</v>
      </c>
    </row>
    <row r="20" spans="1:25" ht="15" customHeight="1">
      <c r="A20" s="65"/>
      <c r="B20" s="66" t="s">
        <v>51</v>
      </c>
      <c r="C20" s="61">
        <f t="shared" si="1"/>
        <v>0</v>
      </c>
      <c r="D20" s="62">
        <f t="shared" si="3"/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5">
        <v>0</v>
      </c>
      <c r="Y20" s="5">
        <v>0</v>
      </c>
    </row>
    <row r="21" spans="1:25" ht="15" customHeight="1">
      <c r="A21" s="65"/>
      <c r="B21" s="66" t="s">
        <v>52</v>
      </c>
      <c r="C21" s="61">
        <f t="shared" si="1"/>
        <v>2</v>
      </c>
      <c r="D21" s="62">
        <f t="shared" si="3"/>
        <v>2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2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52">
        <f t="shared" si="2"/>
        <v>100</v>
      </c>
      <c r="Y21" s="5">
        <v>0</v>
      </c>
    </row>
    <row r="22" spans="1:25" ht="15" customHeight="1">
      <c r="A22" s="65"/>
      <c r="B22" s="66" t="s">
        <v>53</v>
      </c>
      <c r="C22" s="61">
        <f t="shared" si="1"/>
        <v>3</v>
      </c>
      <c r="D22" s="62">
        <f t="shared" si="3"/>
        <v>3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3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52">
        <f t="shared" si="2"/>
        <v>100</v>
      </c>
      <c r="Y22" s="5">
        <v>0</v>
      </c>
    </row>
    <row r="23" spans="1:25" ht="15" customHeight="1">
      <c r="A23" s="65"/>
      <c r="B23" s="66" t="s">
        <v>66</v>
      </c>
      <c r="C23" s="61">
        <f>D23+K23+L23+M23+N23+O23+P23+Q23</f>
        <v>6</v>
      </c>
      <c r="D23" s="62">
        <f>SUM(E23:J23)</f>
        <v>6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6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/>
      <c r="S23" s="62"/>
      <c r="T23" s="62"/>
      <c r="U23" s="62"/>
      <c r="V23" s="62"/>
      <c r="W23" s="62"/>
      <c r="X23" s="52">
        <f t="shared" si="2"/>
        <v>100</v>
      </c>
      <c r="Y23" s="5">
        <v>0</v>
      </c>
    </row>
    <row r="24" spans="1:25" ht="15" customHeight="1">
      <c r="A24" s="65"/>
      <c r="B24" s="66" t="s">
        <v>54</v>
      </c>
      <c r="C24" s="61">
        <f t="shared" si="1"/>
        <v>10</v>
      </c>
      <c r="D24" s="62">
        <f t="shared" si="3"/>
        <v>9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9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1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52">
        <f t="shared" si="2"/>
        <v>90</v>
      </c>
      <c r="Y24" s="5">
        <v>0</v>
      </c>
    </row>
    <row r="25" spans="1:25" ht="15" customHeight="1">
      <c r="A25" s="65"/>
      <c r="B25" s="66" t="s">
        <v>55</v>
      </c>
      <c r="C25" s="61">
        <f t="shared" si="1"/>
        <v>5</v>
      </c>
      <c r="D25" s="62">
        <f t="shared" si="3"/>
        <v>3</v>
      </c>
      <c r="E25" s="62">
        <v>1</v>
      </c>
      <c r="F25" s="62">
        <v>0</v>
      </c>
      <c r="G25" s="62">
        <v>0</v>
      </c>
      <c r="H25" s="62">
        <v>0</v>
      </c>
      <c r="I25" s="62">
        <v>0</v>
      </c>
      <c r="J25" s="62">
        <v>2</v>
      </c>
      <c r="K25" s="62">
        <v>0</v>
      </c>
      <c r="L25" s="62">
        <v>0</v>
      </c>
      <c r="M25" s="62">
        <v>1</v>
      </c>
      <c r="N25" s="62">
        <v>0</v>
      </c>
      <c r="O25" s="62">
        <v>0</v>
      </c>
      <c r="P25" s="62">
        <v>1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52">
        <f t="shared" si="2"/>
        <v>60</v>
      </c>
      <c r="Y25" s="5">
        <v>0</v>
      </c>
    </row>
    <row r="26" spans="1:25" ht="15" customHeight="1">
      <c r="A26" s="65"/>
      <c r="B26" s="66" t="s">
        <v>56</v>
      </c>
      <c r="C26" s="61">
        <f t="shared" si="1"/>
        <v>10</v>
      </c>
      <c r="D26" s="62">
        <f t="shared" si="3"/>
        <v>10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10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52">
        <f t="shared" si="2"/>
        <v>100</v>
      </c>
      <c r="Y26" s="5">
        <v>0</v>
      </c>
    </row>
    <row r="27" spans="1:25" ht="15" customHeight="1">
      <c r="A27" s="67"/>
      <c r="B27" s="68" t="s">
        <v>67</v>
      </c>
      <c r="C27" s="69">
        <f t="shared" si="1"/>
        <v>0</v>
      </c>
      <c r="D27" s="70">
        <f t="shared" si="3"/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4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34">
        <v>0</v>
      </c>
      <c r="Y27" s="34">
        <v>0</v>
      </c>
    </row>
    <row r="28" ht="15" customHeight="1">
      <c r="A28" s="62"/>
    </row>
    <row r="29" ht="15" customHeight="1">
      <c r="A29" s="62"/>
    </row>
    <row r="34" spans="1:26" ht="15" customHeight="1">
      <c r="A34" s="125" t="s">
        <v>131</v>
      </c>
      <c r="B34" s="125"/>
      <c r="C34" s="125"/>
      <c r="D34" s="125"/>
      <c r="E34" s="125"/>
      <c r="F34" s="125"/>
      <c r="G34" s="125"/>
      <c r="H34" s="125"/>
      <c r="Z34" s="5"/>
    </row>
    <row r="35" spans="1:26" ht="15" customHeight="1">
      <c r="A35" s="4" t="s">
        <v>81</v>
      </c>
      <c r="B35" s="4"/>
      <c r="C35" s="5"/>
      <c r="D35" s="5"/>
      <c r="E35" s="5"/>
      <c r="F35" s="5"/>
      <c r="G35" s="5"/>
      <c r="H35" s="9" t="s">
        <v>2</v>
      </c>
      <c r="I35" s="5"/>
      <c r="J35" s="5"/>
      <c r="K35" s="5"/>
      <c r="L35" s="5"/>
      <c r="M35" s="5"/>
      <c r="N35" s="4"/>
      <c r="O35" s="4"/>
      <c r="Q35" s="46"/>
      <c r="R35" s="7"/>
      <c r="X35" s="8"/>
      <c r="Y35" s="9"/>
      <c r="Z35" s="5"/>
    </row>
    <row r="36" spans="1:36" ht="15" customHeight="1">
      <c r="A36" s="191" t="s">
        <v>115</v>
      </c>
      <c r="B36" s="126"/>
      <c r="C36" s="132" t="s">
        <v>4</v>
      </c>
      <c r="D36" s="192" t="s">
        <v>116</v>
      </c>
      <c r="E36" s="193"/>
      <c r="F36" s="193"/>
      <c r="G36" s="193"/>
      <c r="H36" s="193"/>
      <c r="I36" s="97"/>
      <c r="J36" s="97"/>
      <c r="K36" s="98"/>
      <c r="L36" s="118"/>
      <c r="M36" s="187"/>
      <c r="N36" s="118"/>
      <c r="O36" s="118"/>
      <c r="P36" s="118"/>
      <c r="Q36" s="118"/>
      <c r="R36" s="173"/>
      <c r="S36" s="173"/>
      <c r="T36" s="173"/>
      <c r="U36" s="173"/>
      <c r="V36" s="173"/>
      <c r="W36" s="173"/>
      <c r="X36" s="184"/>
      <c r="Y36" s="202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5" customHeight="1">
      <c r="A37" s="128"/>
      <c r="B37" s="128"/>
      <c r="C37" s="133"/>
      <c r="D37" s="146" t="s">
        <v>117</v>
      </c>
      <c r="E37" s="107" t="s">
        <v>118</v>
      </c>
      <c r="F37" s="146" t="s">
        <v>119</v>
      </c>
      <c r="G37" s="185" t="s">
        <v>120</v>
      </c>
      <c r="H37" s="185" t="s">
        <v>121</v>
      </c>
      <c r="I37" s="118"/>
      <c r="J37" s="118"/>
      <c r="K37" s="118"/>
      <c r="L37" s="187"/>
      <c r="M37" s="187"/>
      <c r="N37" s="118"/>
      <c r="O37" s="118"/>
      <c r="P37" s="118"/>
      <c r="Q37" s="118"/>
      <c r="R37" s="173"/>
      <c r="S37" s="173"/>
      <c r="T37" s="173"/>
      <c r="U37" s="173"/>
      <c r="V37" s="173"/>
      <c r="W37" s="173"/>
      <c r="X37" s="184"/>
      <c r="Y37" s="203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5" customHeight="1">
      <c r="A38" s="128"/>
      <c r="B38" s="128"/>
      <c r="C38" s="133"/>
      <c r="D38" s="147"/>
      <c r="E38" s="105"/>
      <c r="F38" s="147"/>
      <c r="G38" s="109"/>
      <c r="H38" s="109"/>
      <c r="I38" s="118"/>
      <c r="J38" s="118"/>
      <c r="K38" s="118"/>
      <c r="L38" s="186"/>
      <c r="M38" s="118"/>
      <c r="N38" s="118"/>
      <c r="O38" s="118"/>
      <c r="P38" s="118"/>
      <c r="Q38" s="118"/>
      <c r="R38" s="173"/>
      <c r="S38" s="173"/>
      <c r="T38" s="173"/>
      <c r="U38" s="173"/>
      <c r="V38" s="173"/>
      <c r="W38" s="173"/>
      <c r="X38" s="184"/>
      <c r="Y38" s="203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5" customHeight="1">
      <c r="A39" s="130"/>
      <c r="B39" s="130"/>
      <c r="C39" s="134"/>
      <c r="D39" s="148"/>
      <c r="E39" s="117"/>
      <c r="F39" s="148"/>
      <c r="G39" s="106"/>
      <c r="H39" s="106"/>
      <c r="I39" s="118"/>
      <c r="J39" s="118"/>
      <c r="K39" s="118"/>
      <c r="L39" s="186"/>
      <c r="M39" s="118"/>
      <c r="N39" s="118"/>
      <c r="O39" s="118"/>
      <c r="P39" s="118"/>
      <c r="Q39" s="118"/>
      <c r="R39" s="17"/>
      <c r="S39" s="17"/>
      <c r="T39" s="17"/>
      <c r="U39" s="17"/>
      <c r="V39" s="17"/>
      <c r="W39" s="173"/>
      <c r="X39" s="184"/>
      <c r="Y39" s="203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" customHeight="1">
      <c r="A40" s="10"/>
      <c r="B40" s="10"/>
      <c r="C40" s="15"/>
      <c r="D40" s="11"/>
      <c r="E40" s="11"/>
      <c r="F40" s="11"/>
      <c r="G40" s="11"/>
      <c r="H40" s="11"/>
      <c r="I40" s="11"/>
      <c r="J40" s="11"/>
      <c r="K40" s="16"/>
      <c r="L40" s="16"/>
      <c r="M40" s="16"/>
      <c r="N40" s="16"/>
      <c r="O40" s="11"/>
      <c r="P40" s="11"/>
      <c r="Q40" s="11"/>
      <c r="R40" s="17"/>
      <c r="S40" s="17"/>
      <c r="T40" s="17"/>
      <c r="U40" s="17"/>
      <c r="V40" s="17"/>
      <c r="W40" s="50"/>
      <c r="X40" s="18"/>
      <c r="Y40" s="19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" customHeight="1">
      <c r="A41" s="72" t="s">
        <v>127</v>
      </c>
      <c r="B41" s="73"/>
      <c r="C41" s="60">
        <v>1</v>
      </c>
      <c r="D41" s="51">
        <v>0</v>
      </c>
      <c r="E41" s="103" t="s">
        <v>128</v>
      </c>
      <c r="F41" s="51">
        <v>0</v>
      </c>
      <c r="G41" s="51">
        <v>0</v>
      </c>
      <c r="H41" s="51">
        <v>1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2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25" customFormat="1" ht="15" customHeight="1">
      <c r="A42" s="53" t="s">
        <v>129</v>
      </c>
      <c r="B42" s="54"/>
      <c r="C42" s="55">
        <f aca="true" t="shared" si="4" ref="C42:H42">SUM(C44:C60)</f>
        <v>2</v>
      </c>
      <c r="D42" s="56">
        <f t="shared" si="4"/>
        <v>0</v>
      </c>
      <c r="E42" s="56">
        <f t="shared" si="4"/>
        <v>0</v>
      </c>
      <c r="F42" s="56">
        <f t="shared" si="4"/>
        <v>0</v>
      </c>
      <c r="G42" s="56">
        <f t="shared" si="4"/>
        <v>0</v>
      </c>
      <c r="H42" s="56">
        <f t="shared" si="4"/>
        <v>2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7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15" customHeight="1">
      <c r="A43" s="5"/>
      <c r="B43" s="5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"/>
      <c r="S43" s="5"/>
      <c r="T43" s="5"/>
      <c r="U43" s="5"/>
      <c r="V43" s="5"/>
      <c r="W43" s="5"/>
      <c r="X43" s="52"/>
      <c r="Y43" s="52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" customHeight="1">
      <c r="A44" s="5"/>
      <c r="B44" s="5" t="s">
        <v>42</v>
      </c>
      <c r="C44" s="61">
        <f aca="true" t="shared" si="5" ref="C44:C60">SUM(D44:I44)</f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/>
      <c r="J44" s="59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52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" customHeight="1">
      <c r="A45" s="63"/>
      <c r="B45" s="64" t="s">
        <v>43</v>
      </c>
      <c r="C45" s="61">
        <f t="shared" si="5"/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52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" customHeight="1">
      <c r="A46" s="65"/>
      <c r="B46" s="64" t="s">
        <v>44</v>
      </c>
      <c r="C46" s="61">
        <f t="shared" si="5"/>
        <v>0</v>
      </c>
      <c r="D46" s="62"/>
      <c r="E46" s="62">
        <v>0</v>
      </c>
      <c r="F46" s="62">
        <v>0</v>
      </c>
      <c r="G46" s="62">
        <v>0</v>
      </c>
      <c r="H46" s="62">
        <v>0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52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" customHeight="1">
      <c r="A47" s="65"/>
      <c r="B47" s="64" t="s">
        <v>45</v>
      </c>
      <c r="C47" s="61">
        <f t="shared" si="5"/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52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5" customHeight="1">
      <c r="A48" s="65"/>
      <c r="B48" s="66" t="s">
        <v>46</v>
      </c>
      <c r="C48" s="61">
        <f t="shared" si="5"/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52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5" customHeight="1">
      <c r="A49" s="65"/>
      <c r="B49" s="66" t="s">
        <v>47</v>
      </c>
      <c r="C49" s="61">
        <f t="shared" si="5"/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52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5" customHeight="1">
      <c r="A50" s="65"/>
      <c r="B50" s="66" t="s">
        <v>48</v>
      </c>
      <c r="C50" s="61">
        <f t="shared" si="5"/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52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5" customHeight="1">
      <c r="A51" s="65"/>
      <c r="B51" s="66" t="s">
        <v>49</v>
      </c>
      <c r="C51" s="61">
        <f t="shared" si="5"/>
        <v>1</v>
      </c>
      <c r="D51" s="62">
        <v>0</v>
      </c>
      <c r="E51" s="62">
        <v>0</v>
      </c>
      <c r="F51" s="62">
        <v>0</v>
      </c>
      <c r="G51" s="62">
        <v>0</v>
      </c>
      <c r="H51" s="62">
        <v>1</v>
      </c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52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5" customHeight="1">
      <c r="A52" s="65"/>
      <c r="B52" s="66" t="s">
        <v>50</v>
      </c>
      <c r="C52" s="61">
        <f t="shared" si="5"/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52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5" customHeight="1">
      <c r="A53" s="65"/>
      <c r="B53" s="66" t="s">
        <v>51</v>
      </c>
      <c r="C53" s="61">
        <f t="shared" si="5"/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5" customHeight="1">
      <c r="A54" s="65"/>
      <c r="B54" s="66" t="s">
        <v>52</v>
      </c>
      <c r="C54" s="61">
        <f t="shared" si="5"/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52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5" customHeight="1">
      <c r="A55" s="65"/>
      <c r="B55" s="66" t="s">
        <v>53</v>
      </c>
      <c r="C55" s="61">
        <f t="shared" si="5"/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52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5" customHeight="1">
      <c r="A56" s="65"/>
      <c r="B56" s="66" t="s">
        <v>66</v>
      </c>
      <c r="C56" s="61">
        <f t="shared" si="5"/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52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5" customHeight="1">
      <c r="A57" s="65"/>
      <c r="B57" s="66" t="s">
        <v>54</v>
      </c>
      <c r="C57" s="61">
        <f t="shared" si="5"/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52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5" customHeight="1">
      <c r="A58" s="65"/>
      <c r="B58" s="66" t="s">
        <v>55</v>
      </c>
      <c r="C58" s="61">
        <f t="shared" si="5"/>
        <v>1</v>
      </c>
      <c r="D58" s="62">
        <v>0</v>
      </c>
      <c r="E58" s="62">
        <v>0</v>
      </c>
      <c r="F58" s="62">
        <v>0</v>
      </c>
      <c r="G58" s="62">
        <v>0</v>
      </c>
      <c r="H58" s="62">
        <v>1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52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5" customHeight="1">
      <c r="A59" s="65"/>
      <c r="B59" s="66" t="s">
        <v>56</v>
      </c>
      <c r="C59" s="61">
        <f t="shared" si="5"/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52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5" customHeight="1">
      <c r="A60" s="67"/>
      <c r="B60" s="68" t="s">
        <v>67</v>
      </c>
      <c r="C60" s="69">
        <f t="shared" si="5"/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62"/>
      <c r="J60" s="104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5" customHeight="1">
      <c r="A61" s="6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2"/>
      <c r="Y61" s="52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5" customHeight="1">
      <c r="A62" s="6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2"/>
      <c r="Y62" s="52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9:36" ht="15" customHeight="1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2"/>
      <c r="Y63" s="52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9:36" ht="15" customHeight="1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2"/>
      <c r="Y64" s="52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9:36" ht="15" customHeight="1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2"/>
      <c r="Y65" s="52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9:36" ht="15" customHeight="1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2"/>
      <c r="Y66" s="52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9:36" ht="15" customHeight="1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2"/>
      <c r="Y67" s="52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9:36" ht="15" customHeight="1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2"/>
      <c r="Y68" s="52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9:36" ht="15" customHeight="1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2"/>
      <c r="Y69" s="52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9:36" ht="15" customHeight="1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2"/>
      <c r="Y70" s="52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9:36" ht="15" customHeight="1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2"/>
      <c r="Y71" s="52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9:36" ht="15" customHeight="1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2"/>
      <c r="Y72" s="52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9:36" ht="15" customHeight="1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2"/>
      <c r="Y73" s="52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9:36" ht="15" customHeight="1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2"/>
      <c r="Y74" s="52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9:36" ht="15" customHeight="1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2"/>
      <c r="Y75" s="52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9:36" ht="15" customHeight="1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2"/>
      <c r="Y76" s="52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9:36" ht="15" customHeight="1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2"/>
      <c r="Y77" s="52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9:36" ht="15" customHeight="1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2"/>
      <c r="Y78" s="52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9:36" ht="15" customHeight="1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2"/>
      <c r="Y79" s="52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9:36" ht="15" customHeight="1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2"/>
      <c r="Y80" s="52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9:36" ht="15" customHeight="1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2"/>
      <c r="Y81" s="52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9:36" ht="15" customHeight="1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2"/>
      <c r="Y82" s="52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9:36" ht="15" customHeight="1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2"/>
      <c r="Y83" s="52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9:36" ht="15" customHeight="1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2"/>
      <c r="Y84" s="52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9:36" ht="15" customHeight="1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2"/>
      <c r="Y85" s="52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9:36" ht="15" customHeight="1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2"/>
      <c r="Y86" s="52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9:36" ht="15" customHeight="1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2"/>
      <c r="Y87" s="52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9:36" ht="15" customHeight="1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2"/>
      <c r="Y88" s="52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9:36" ht="15" customHeight="1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2"/>
      <c r="Y89" s="52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9:36" ht="15" customHeight="1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2"/>
      <c r="Y90" s="52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9:36" ht="15" customHeight="1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2"/>
      <c r="Y91" s="52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9:36" ht="15" customHeight="1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2"/>
      <c r="Y92" s="52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9:36" ht="15" customHeight="1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2"/>
      <c r="Y93" s="52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9:36" ht="15" customHeight="1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2"/>
      <c r="Y94" s="52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9:36" ht="15" customHeight="1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2"/>
      <c r="Y95" s="52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</sheetData>
  <sheetProtection sheet="1" objects="1" scenarios="1" selectLockedCells="1" selectUnlockedCells="1"/>
  <mergeCells count="44">
    <mergeCell ref="Y3:Y6"/>
    <mergeCell ref="Y36:Y39"/>
    <mergeCell ref="D4:D6"/>
    <mergeCell ref="E4:G5"/>
    <mergeCell ref="M5:M6"/>
    <mergeCell ref="L5:L6"/>
    <mergeCell ref="L3:M4"/>
    <mergeCell ref="K4:K6"/>
    <mergeCell ref="X3:X6"/>
    <mergeCell ref="N3:N6"/>
    <mergeCell ref="W3:W6"/>
    <mergeCell ref="R3:V5"/>
    <mergeCell ref="A1:Q1"/>
    <mergeCell ref="O3:O6"/>
    <mergeCell ref="P3:P6"/>
    <mergeCell ref="A3:B6"/>
    <mergeCell ref="H4:H6"/>
    <mergeCell ref="I4:I6"/>
    <mergeCell ref="J4:J6"/>
    <mergeCell ref="C3:C6"/>
    <mergeCell ref="D3:J3"/>
    <mergeCell ref="Q3:Q6"/>
    <mergeCell ref="A34:H34"/>
    <mergeCell ref="A36:B39"/>
    <mergeCell ref="C36:C39"/>
    <mergeCell ref="D36:H36"/>
    <mergeCell ref="D37:D39"/>
    <mergeCell ref="E37:E39"/>
    <mergeCell ref="F37:F39"/>
    <mergeCell ref="G37:G39"/>
    <mergeCell ref="H37:H39"/>
    <mergeCell ref="N36:N39"/>
    <mergeCell ref="O36:O39"/>
    <mergeCell ref="P36:P39"/>
    <mergeCell ref="M38:M39"/>
    <mergeCell ref="I37:I39"/>
    <mergeCell ref="J37:J39"/>
    <mergeCell ref="K37:K39"/>
    <mergeCell ref="L38:L39"/>
    <mergeCell ref="L36:M37"/>
    <mergeCell ref="Q36:Q39"/>
    <mergeCell ref="R36:V38"/>
    <mergeCell ref="W36:W39"/>
    <mergeCell ref="X36:X3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6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87"/>
  <sheetViews>
    <sheetView showGridLines="0" workbookViewId="0" topLeftCell="A1">
      <selection activeCell="A1" sqref="A1:IV16384"/>
    </sheetView>
  </sheetViews>
  <sheetFormatPr defaultColWidth="12.75" defaultRowHeight="15" customHeight="1"/>
  <cols>
    <col min="1" max="1" width="7.5" style="2" customWidth="1"/>
    <col min="2" max="2" width="8.33203125" style="2" customWidth="1"/>
    <col min="3" max="22" width="6.58203125" style="2" customWidth="1"/>
    <col min="23" max="24" width="6.58203125" style="3" customWidth="1"/>
    <col min="25" max="16384" width="12.75" style="2" customWidth="1"/>
  </cols>
  <sheetData>
    <row r="1" spans="1:17" ht="15" customHeight="1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24" ht="15" customHeight="1">
      <c r="A2" s="4" t="s">
        <v>83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4"/>
      <c r="Q2" s="75" t="s">
        <v>82</v>
      </c>
      <c r="R2" s="7"/>
      <c r="W2" s="8"/>
      <c r="X2" s="9" t="s">
        <v>2</v>
      </c>
    </row>
    <row r="3" spans="1:25" ht="17.25" customHeight="1">
      <c r="A3" s="126" t="s">
        <v>3</v>
      </c>
      <c r="B3" s="126"/>
      <c r="C3" s="132" t="s">
        <v>4</v>
      </c>
      <c r="D3" s="135" t="s">
        <v>5</v>
      </c>
      <c r="E3" s="136"/>
      <c r="F3" s="136"/>
      <c r="G3" s="136"/>
      <c r="H3" s="136"/>
      <c r="I3" s="136"/>
      <c r="J3" s="137"/>
      <c r="K3" s="138" t="s">
        <v>57</v>
      </c>
      <c r="L3" s="141" t="s">
        <v>58</v>
      </c>
      <c r="M3" s="142"/>
      <c r="N3" s="138" t="s">
        <v>6</v>
      </c>
      <c r="O3" s="146" t="s">
        <v>7</v>
      </c>
      <c r="P3" s="146" t="s">
        <v>27</v>
      </c>
      <c r="Q3" s="157" t="s">
        <v>8</v>
      </c>
      <c r="R3" s="160" t="s">
        <v>9</v>
      </c>
      <c r="S3" s="161"/>
      <c r="T3" s="161"/>
      <c r="U3" s="161"/>
      <c r="V3" s="162"/>
      <c r="W3" s="122" t="s">
        <v>10</v>
      </c>
      <c r="X3" s="154" t="s">
        <v>11</v>
      </c>
      <c r="Y3" s="5"/>
    </row>
    <row r="4" spans="1:25" ht="18" customHeight="1">
      <c r="A4" s="128"/>
      <c r="B4" s="128"/>
      <c r="C4" s="133"/>
      <c r="D4" s="108" t="s">
        <v>12</v>
      </c>
      <c r="E4" s="107" t="s">
        <v>13</v>
      </c>
      <c r="F4" s="118" t="s">
        <v>59</v>
      </c>
      <c r="G4" s="107" t="s">
        <v>14</v>
      </c>
      <c r="H4" s="107" t="s">
        <v>15</v>
      </c>
      <c r="I4" s="107" t="s">
        <v>16</v>
      </c>
      <c r="J4" s="120" t="s">
        <v>78</v>
      </c>
      <c r="K4" s="139"/>
      <c r="L4" s="143"/>
      <c r="M4" s="144"/>
      <c r="N4" s="139"/>
      <c r="O4" s="147"/>
      <c r="P4" s="147"/>
      <c r="Q4" s="158"/>
      <c r="R4" s="163"/>
      <c r="S4" s="164"/>
      <c r="T4" s="164"/>
      <c r="U4" s="164"/>
      <c r="V4" s="165"/>
      <c r="W4" s="123"/>
      <c r="X4" s="155"/>
      <c r="Y4" s="5"/>
    </row>
    <row r="5" spans="1:30" ht="18" customHeight="1">
      <c r="A5" s="128"/>
      <c r="B5" s="128"/>
      <c r="C5" s="133"/>
      <c r="D5" s="109"/>
      <c r="E5" s="105"/>
      <c r="F5" s="118"/>
      <c r="G5" s="105"/>
      <c r="H5" s="105"/>
      <c r="I5" s="105"/>
      <c r="J5" s="120"/>
      <c r="K5" s="139"/>
      <c r="L5" s="108" t="s">
        <v>17</v>
      </c>
      <c r="M5" s="146" t="s">
        <v>18</v>
      </c>
      <c r="N5" s="139"/>
      <c r="O5" s="147"/>
      <c r="P5" s="147"/>
      <c r="Q5" s="158"/>
      <c r="R5" s="166"/>
      <c r="S5" s="167"/>
      <c r="T5" s="167"/>
      <c r="U5" s="167"/>
      <c r="V5" s="168"/>
      <c r="W5" s="123"/>
      <c r="X5" s="155"/>
      <c r="Y5" s="5"/>
      <c r="Z5" s="5"/>
      <c r="AA5" s="5"/>
      <c r="AB5" s="5"/>
      <c r="AC5" s="5"/>
      <c r="AD5" s="5"/>
    </row>
    <row r="6" spans="1:30" ht="19.5" customHeight="1">
      <c r="A6" s="130"/>
      <c r="B6" s="130"/>
      <c r="C6" s="134"/>
      <c r="D6" s="106"/>
      <c r="E6" s="117"/>
      <c r="F6" s="119"/>
      <c r="G6" s="117"/>
      <c r="H6" s="117"/>
      <c r="I6" s="117"/>
      <c r="J6" s="121"/>
      <c r="K6" s="140"/>
      <c r="L6" s="106"/>
      <c r="M6" s="148"/>
      <c r="N6" s="140"/>
      <c r="O6" s="148"/>
      <c r="P6" s="148"/>
      <c r="Q6" s="159"/>
      <c r="R6" s="13" t="s">
        <v>12</v>
      </c>
      <c r="S6" s="14" t="s">
        <v>68</v>
      </c>
      <c r="T6" s="13" t="s">
        <v>69</v>
      </c>
      <c r="U6" s="14" t="s">
        <v>70</v>
      </c>
      <c r="V6" s="13" t="s">
        <v>71</v>
      </c>
      <c r="W6" s="124"/>
      <c r="X6" s="156"/>
      <c r="Y6" s="5"/>
      <c r="Z6" s="5"/>
      <c r="AA6" s="5"/>
      <c r="AB6" s="5"/>
      <c r="AC6" s="5"/>
      <c r="AD6" s="5"/>
    </row>
    <row r="7" spans="1:25" ht="15" customHeight="1">
      <c r="A7" s="10"/>
      <c r="B7" s="10"/>
      <c r="C7" s="15"/>
      <c r="D7" s="11"/>
      <c r="E7" s="11"/>
      <c r="F7" s="11"/>
      <c r="G7" s="11"/>
      <c r="H7" s="11"/>
      <c r="I7" s="11"/>
      <c r="J7" s="11"/>
      <c r="K7" s="16"/>
      <c r="L7" s="16"/>
      <c r="M7" s="16"/>
      <c r="N7" s="16"/>
      <c r="O7" s="11"/>
      <c r="P7" s="11"/>
      <c r="Q7" s="11"/>
      <c r="R7" s="17"/>
      <c r="S7" s="17"/>
      <c r="T7" s="17"/>
      <c r="U7" s="17"/>
      <c r="V7" s="17"/>
      <c r="W7" s="18"/>
      <c r="X7" s="19"/>
      <c r="Y7" s="5"/>
    </row>
    <row r="8" spans="1:24" ht="15" customHeight="1">
      <c r="A8" s="217" t="s">
        <v>79</v>
      </c>
      <c r="B8" s="217"/>
      <c r="C8" s="60">
        <v>308</v>
      </c>
      <c r="D8" s="51">
        <v>20</v>
      </c>
      <c r="E8" s="51">
        <v>2</v>
      </c>
      <c r="F8" s="51">
        <v>0</v>
      </c>
      <c r="G8" s="51">
        <v>2</v>
      </c>
      <c r="H8" s="51">
        <v>0</v>
      </c>
      <c r="I8" s="51">
        <v>0</v>
      </c>
      <c r="J8" s="51">
        <v>16</v>
      </c>
      <c r="K8" s="51">
        <v>1</v>
      </c>
      <c r="L8" s="51">
        <v>0</v>
      </c>
      <c r="M8" s="51">
        <v>1</v>
      </c>
      <c r="N8" s="51">
        <v>8</v>
      </c>
      <c r="O8" s="51">
        <v>103</v>
      </c>
      <c r="P8" s="51">
        <v>174</v>
      </c>
      <c r="Q8" s="51">
        <v>1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2">
        <v>6.5</v>
      </c>
      <c r="X8" s="52">
        <v>33.4</v>
      </c>
    </row>
    <row r="9" spans="1:24" s="25" customFormat="1" ht="15" customHeight="1">
      <c r="A9" s="216" t="s">
        <v>85</v>
      </c>
      <c r="B9" s="216"/>
      <c r="C9" s="55">
        <f>SUM(C11:C27)</f>
        <v>308</v>
      </c>
      <c r="D9" s="56">
        <f>SUM(D11:D27)</f>
        <v>14</v>
      </c>
      <c r="E9" s="56">
        <f aca="true" t="shared" si="0" ref="E9:V9">SUM(E11:E27)</f>
        <v>2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12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6</v>
      </c>
      <c r="O9" s="56">
        <f t="shared" si="0"/>
        <v>107</v>
      </c>
      <c r="P9" s="56">
        <f t="shared" si="0"/>
        <v>181</v>
      </c>
      <c r="Q9" s="56">
        <f t="shared" si="0"/>
        <v>0</v>
      </c>
      <c r="R9" s="56">
        <f t="shared" si="0"/>
        <v>0</v>
      </c>
      <c r="S9" s="56">
        <f t="shared" si="0"/>
        <v>0</v>
      </c>
      <c r="T9" s="56">
        <f t="shared" si="0"/>
        <v>0</v>
      </c>
      <c r="U9" s="56">
        <f t="shared" si="0"/>
        <v>0</v>
      </c>
      <c r="V9" s="56">
        <f t="shared" si="0"/>
        <v>0</v>
      </c>
      <c r="W9" s="57">
        <f>ROUND(D9/C9*100,1)</f>
        <v>4.5</v>
      </c>
      <c r="X9" s="57">
        <f>ROUND((O9+R9)/C9*100,1)</f>
        <v>34.7</v>
      </c>
    </row>
    <row r="10" spans="1:24" ht="15" customHeight="1">
      <c r="A10" s="5"/>
      <c r="B10" s="5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"/>
      <c r="S10" s="5"/>
      <c r="T10" s="5"/>
      <c r="U10" s="5"/>
      <c r="V10" s="5"/>
      <c r="W10" s="52"/>
      <c r="X10" s="52"/>
    </row>
    <row r="11" spans="1:24" ht="15" customHeight="1">
      <c r="A11" s="5"/>
      <c r="B11" s="5" t="s">
        <v>42</v>
      </c>
      <c r="C11" s="61">
        <f aca="true" t="shared" si="1" ref="C11:C27">D11+K11+L11+M11+N11+O11+P11+Q11</f>
        <v>13</v>
      </c>
      <c r="D11" s="62">
        <f aca="true" t="shared" si="2" ref="D11:D27">SUM(E11:J11)</f>
        <v>1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1</v>
      </c>
      <c r="K11" s="62">
        <v>0</v>
      </c>
      <c r="L11" s="62">
        <v>0</v>
      </c>
      <c r="M11" s="62">
        <v>0</v>
      </c>
      <c r="N11" s="62">
        <v>0</v>
      </c>
      <c r="O11" s="62">
        <v>5</v>
      </c>
      <c r="P11" s="62">
        <v>7</v>
      </c>
      <c r="Q11" s="62">
        <v>0</v>
      </c>
      <c r="R11" s="59">
        <f aca="true" t="shared" si="3" ref="R11:R27">SUM(S11:V11)</f>
        <v>0</v>
      </c>
      <c r="S11" s="62">
        <v>0</v>
      </c>
      <c r="T11" s="62">
        <v>0</v>
      </c>
      <c r="U11" s="62">
        <v>0</v>
      </c>
      <c r="V11" s="62">
        <v>0</v>
      </c>
      <c r="W11" s="52">
        <f>ROUND(D11/C11*100,1)</f>
        <v>7.7</v>
      </c>
      <c r="X11" s="52">
        <f>ROUND((O11+R11)/C11*100,1)</f>
        <v>38.5</v>
      </c>
    </row>
    <row r="12" spans="1:24" ht="15" customHeight="1">
      <c r="A12" s="63"/>
      <c r="B12" s="64" t="s">
        <v>43</v>
      </c>
      <c r="C12" s="61">
        <f t="shared" si="1"/>
        <v>33</v>
      </c>
      <c r="D12" s="62">
        <f t="shared" si="2"/>
        <v>9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9</v>
      </c>
      <c r="K12" s="62">
        <v>0</v>
      </c>
      <c r="L12" s="62">
        <v>0</v>
      </c>
      <c r="M12" s="62">
        <v>0</v>
      </c>
      <c r="N12" s="62">
        <v>0</v>
      </c>
      <c r="O12" s="62">
        <v>4</v>
      </c>
      <c r="P12" s="62">
        <v>20</v>
      </c>
      <c r="Q12" s="62">
        <v>0</v>
      </c>
      <c r="R12" s="59">
        <f t="shared" si="3"/>
        <v>0</v>
      </c>
      <c r="S12" s="62">
        <v>0</v>
      </c>
      <c r="T12" s="62">
        <v>0</v>
      </c>
      <c r="U12" s="62">
        <v>0</v>
      </c>
      <c r="V12" s="62">
        <v>0</v>
      </c>
      <c r="W12" s="52">
        <f>ROUND(D12/C12*100,1)</f>
        <v>27.3</v>
      </c>
      <c r="X12" s="52">
        <f>ROUND((O12+R12)/C12*100,1)</f>
        <v>12.1</v>
      </c>
    </row>
    <row r="13" spans="1:24" ht="15" customHeight="1">
      <c r="A13" s="65"/>
      <c r="B13" s="64" t="s">
        <v>44</v>
      </c>
      <c r="C13" s="61">
        <f t="shared" si="1"/>
        <v>13</v>
      </c>
      <c r="D13" s="62">
        <f t="shared" si="2"/>
        <v>4</v>
      </c>
      <c r="E13" s="62">
        <v>2</v>
      </c>
      <c r="F13" s="62">
        <v>0</v>
      </c>
      <c r="G13" s="62">
        <v>0</v>
      </c>
      <c r="H13" s="62">
        <v>0</v>
      </c>
      <c r="I13" s="62">
        <v>0</v>
      </c>
      <c r="J13" s="62">
        <v>2</v>
      </c>
      <c r="K13" s="62">
        <v>0</v>
      </c>
      <c r="L13" s="62">
        <v>0</v>
      </c>
      <c r="M13" s="62">
        <v>0</v>
      </c>
      <c r="N13" s="62">
        <v>0</v>
      </c>
      <c r="O13" s="62">
        <v>2</v>
      </c>
      <c r="P13" s="62">
        <v>7</v>
      </c>
      <c r="Q13" s="62">
        <v>0</v>
      </c>
      <c r="R13" s="59">
        <f t="shared" si="3"/>
        <v>0</v>
      </c>
      <c r="S13" s="62">
        <v>0</v>
      </c>
      <c r="T13" s="62">
        <v>0</v>
      </c>
      <c r="U13" s="62">
        <v>0</v>
      </c>
      <c r="V13" s="62">
        <v>0</v>
      </c>
      <c r="W13" s="52">
        <f>ROUND(D13/C13*100,1)</f>
        <v>30.8</v>
      </c>
      <c r="X13" s="52">
        <f>ROUND((O13+R13)/C13*100,1)</f>
        <v>15.4</v>
      </c>
    </row>
    <row r="14" spans="1:24" ht="15" customHeight="1">
      <c r="A14" s="65"/>
      <c r="B14" s="64" t="s">
        <v>45</v>
      </c>
      <c r="C14" s="61">
        <f t="shared" si="1"/>
        <v>43</v>
      </c>
      <c r="D14" s="62">
        <f t="shared" si="2"/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10</v>
      </c>
      <c r="P14" s="62">
        <v>33</v>
      </c>
      <c r="Q14" s="62">
        <v>0</v>
      </c>
      <c r="R14" s="59">
        <f t="shared" si="3"/>
        <v>0</v>
      </c>
      <c r="S14" s="62">
        <v>0</v>
      </c>
      <c r="T14" s="62">
        <v>0</v>
      </c>
      <c r="U14" s="62">
        <v>0</v>
      </c>
      <c r="V14" s="62">
        <v>0</v>
      </c>
      <c r="W14" s="5">
        <v>0</v>
      </c>
      <c r="X14" s="52">
        <f>ROUND((O14+R14)/C14*100,1)</f>
        <v>23.3</v>
      </c>
    </row>
    <row r="15" spans="1:24" ht="15" customHeight="1">
      <c r="A15" s="65"/>
      <c r="B15" s="66" t="s">
        <v>46</v>
      </c>
      <c r="C15" s="61">
        <f t="shared" si="1"/>
        <v>18</v>
      </c>
      <c r="D15" s="62">
        <f t="shared" si="2"/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1</v>
      </c>
      <c r="O15" s="62">
        <v>0</v>
      </c>
      <c r="P15" s="62">
        <v>17</v>
      </c>
      <c r="Q15" s="62">
        <v>0</v>
      </c>
      <c r="R15" s="59">
        <f t="shared" si="3"/>
        <v>0</v>
      </c>
      <c r="S15" s="62">
        <v>0</v>
      </c>
      <c r="T15" s="62">
        <v>0</v>
      </c>
      <c r="U15" s="62">
        <v>0</v>
      </c>
      <c r="V15" s="62">
        <v>0</v>
      </c>
      <c r="W15" s="5">
        <v>0</v>
      </c>
      <c r="X15" s="5">
        <v>0</v>
      </c>
    </row>
    <row r="16" spans="1:24" ht="15" customHeight="1">
      <c r="A16" s="65"/>
      <c r="B16" s="66" t="s">
        <v>47</v>
      </c>
      <c r="C16" s="61">
        <f t="shared" si="1"/>
        <v>9</v>
      </c>
      <c r="D16" s="62">
        <f t="shared" si="2"/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1</v>
      </c>
      <c r="P16" s="62">
        <v>8</v>
      </c>
      <c r="Q16" s="62">
        <v>0</v>
      </c>
      <c r="R16" s="59">
        <f t="shared" si="3"/>
        <v>0</v>
      </c>
      <c r="S16" s="62">
        <v>0</v>
      </c>
      <c r="T16" s="62">
        <v>0</v>
      </c>
      <c r="U16" s="62">
        <v>0</v>
      </c>
      <c r="V16" s="62">
        <v>0</v>
      </c>
      <c r="W16" s="5">
        <v>0</v>
      </c>
      <c r="X16" s="52">
        <f>ROUND((O16+R16)/C16*100,1)</f>
        <v>11.1</v>
      </c>
    </row>
    <row r="17" spans="1:24" ht="15" customHeight="1">
      <c r="A17" s="65"/>
      <c r="B17" s="66" t="s">
        <v>48</v>
      </c>
      <c r="C17" s="61">
        <f t="shared" si="1"/>
        <v>0</v>
      </c>
      <c r="D17" s="62">
        <f t="shared" si="2"/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59">
        <f t="shared" si="3"/>
        <v>0</v>
      </c>
      <c r="S17" s="62">
        <v>0</v>
      </c>
      <c r="T17" s="62">
        <v>0</v>
      </c>
      <c r="U17" s="62">
        <v>0</v>
      </c>
      <c r="V17" s="62">
        <v>0</v>
      </c>
      <c r="W17" s="5">
        <v>0</v>
      </c>
      <c r="X17" s="5">
        <v>0</v>
      </c>
    </row>
    <row r="18" spans="1:24" ht="15" customHeight="1">
      <c r="A18" s="65"/>
      <c r="B18" s="66" t="s">
        <v>49</v>
      </c>
      <c r="C18" s="61">
        <f t="shared" si="1"/>
        <v>27</v>
      </c>
      <c r="D18" s="62">
        <f t="shared" si="2"/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6</v>
      </c>
      <c r="P18" s="62">
        <v>21</v>
      </c>
      <c r="Q18" s="62">
        <v>0</v>
      </c>
      <c r="R18" s="59">
        <f t="shared" si="3"/>
        <v>0</v>
      </c>
      <c r="S18" s="62">
        <v>0</v>
      </c>
      <c r="T18" s="62">
        <v>0</v>
      </c>
      <c r="U18" s="62">
        <v>0</v>
      </c>
      <c r="V18" s="62">
        <v>0</v>
      </c>
      <c r="W18" s="5">
        <v>0</v>
      </c>
      <c r="X18" s="52">
        <f aca="true" t="shared" si="4" ref="X18:X24">ROUND((O18+R18)/C18*100,1)</f>
        <v>22.2</v>
      </c>
    </row>
    <row r="19" spans="1:24" ht="15" customHeight="1">
      <c r="A19" s="65"/>
      <c r="B19" s="66" t="s">
        <v>50</v>
      </c>
      <c r="C19" s="61">
        <f t="shared" si="1"/>
        <v>18</v>
      </c>
      <c r="D19" s="62">
        <f t="shared" si="2"/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6</v>
      </c>
      <c r="P19" s="62">
        <v>12</v>
      </c>
      <c r="Q19" s="62">
        <v>0</v>
      </c>
      <c r="R19" s="59">
        <f t="shared" si="3"/>
        <v>0</v>
      </c>
      <c r="S19" s="62">
        <v>0</v>
      </c>
      <c r="T19" s="62">
        <v>0</v>
      </c>
      <c r="U19" s="62">
        <v>0</v>
      </c>
      <c r="V19" s="62">
        <v>0</v>
      </c>
      <c r="W19" s="5">
        <v>0</v>
      </c>
      <c r="X19" s="52">
        <f t="shared" si="4"/>
        <v>33.3</v>
      </c>
    </row>
    <row r="20" spans="1:24" ht="15" customHeight="1">
      <c r="A20" s="65"/>
      <c r="B20" s="66" t="s">
        <v>51</v>
      </c>
      <c r="C20" s="61">
        <f t="shared" si="1"/>
        <v>38</v>
      </c>
      <c r="D20" s="62">
        <f t="shared" si="2"/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38</v>
      </c>
      <c r="P20" s="62">
        <v>0</v>
      </c>
      <c r="Q20" s="62">
        <v>0</v>
      </c>
      <c r="R20" s="59">
        <f t="shared" si="3"/>
        <v>0</v>
      </c>
      <c r="S20" s="62">
        <v>0</v>
      </c>
      <c r="T20" s="62">
        <v>0</v>
      </c>
      <c r="U20" s="62">
        <v>0</v>
      </c>
      <c r="V20" s="62">
        <v>0</v>
      </c>
      <c r="W20" s="5">
        <v>0</v>
      </c>
      <c r="X20" s="52">
        <f t="shared" si="4"/>
        <v>100</v>
      </c>
    </row>
    <row r="21" spans="1:24" ht="15" customHeight="1">
      <c r="A21" s="65"/>
      <c r="B21" s="66" t="s">
        <v>52</v>
      </c>
      <c r="C21" s="61">
        <f t="shared" si="1"/>
        <v>14</v>
      </c>
      <c r="D21" s="62">
        <f t="shared" si="2"/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5</v>
      </c>
      <c r="P21" s="62">
        <v>9</v>
      </c>
      <c r="Q21" s="62">
        <v>0</v>
      </c>
      <c r="R21" s="59">
        <f t="shared" si="3"/>
        <v>0</v>
      </c>
      <c r="S21" s="62">
        <v>0</v>
      </c>
      <c r="T21" s="62">
        <v>0</v>
      </c>
      <c r="U21" s="62">
        <v>0</v>
      </c>
      <c r="V21" s="62">
        <v>0</v>
      </c>
      <c r="W21" s="5">
        <v>0</v>
      </c>
      <c r="X21" s="52">
        <f t="shared" si="4"/>
        <v>35.7</v>
      </c>
    </row>
    <row r="22" spans="1:24" ht="15" customHeight="1">
      <c r="A22" s="65"/>
      <c r="B22" s="66" t="s">
        <v>53</v>
      </c>
      <c r="C22" s="61">
        <f t="shared" si="1"/>
        <v>7</v>
      </c>
      <c r="D22" s="62">
        <f t="shared" si="2"/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3</v>
      </c>
      <c r="P22" s="62">
        <v>4</v>
      </c>
      <c r="Q22" s="62">
        <v>0</v>
      </c>
      <c r="R22" s="59">
        <f t="shared" si="3"/>
        <v>0</v>
      </c>
      <c r="S22" s="62">
        <v>0</v>
      </c>
      <c r="T22" s="62">
        <v>0</v>
      </c>
      <c r="U22" s="62">
        <v>0</v>
      </c>
      <c r="V22" s="62">
        <v>0</v>
      </c>
      <c r="W22" s="5">
        <v>0</v>
      </c>
      <c r="X22" s="52">
        <f t="shared" si="4"/>
        <v>42.9</v>
      </c>
    </row>
    <row r="23" spans="1:24" ht="15" customHeight="1">
      <c r="A23" s="65"/>
      <c r="B23" s="66" t="s">
        <v>66</v>
      </c>
      <c r="C23" s="61">
        <f>D23+K23+L23+M23+N23+O23+P23+Q23</f>
        <v>11</v>
      </c>
      <c r="D23" s="62">
        <f>SUM(E23:J23)</f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1</v>
      </c>
      <c r="P23" s="62">
        <v>10</v>
      </c>
      <c r="Q23" s="62">
        <v>0</v>
      </c>
      <c r="R23" s="59">
        <f t="shared" si="3"/>
        <v>0</v>
      </c>
      <c r="S23" s="62">
        <v>0</v>
      </c>
      <c r="T23" s="62">
        <v>0</v>
      </c>
      <c r="U23" s="62">
        <v>0</v>
      </c>
      <c r="V23" s="62">
        <v>0</v>
      </c>
      <c r="W23" s="5">
        <v>0</v>
      </c>
      <c r="X23" s="52">
        <f t="shared" si="4"/>
        <v>9.1</v>
      </c>
    </row>
    <row r="24" spans="1:24" ht="15" customHeight="1">
      <c r="A24" s="65"/>
      <c r="B24" s="66" t="s">
        <v>54</v>
      </c>
      <c r="C24" s="61">
        <f t="shared" si="1"/>
        <v>11</v>
      </c>
      <c r="D24" s="62">
        <f t="shared" si="2"/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1</v>
      </c>
      <c r="O24" s="62">
        <v>1</v>
      </c>
      <c r="P24" s="62">
        <v>9</v>
      </c>
      <c r="Q24" s="62">
        <v>0</v>
      </c>
      <c r="R24" s="59">
        <f t="shared" si="3"/>
        <v>0</v>
      </c>
      <c r="S24" s="62">
        <v>0</v>
      </c>
      <c r="T24" s="62">
        <v>0</v>
      </c>
      <c r="U24" s="62">
        <v>0</v>
      </c>
      <c r="V24" s="62">
        <v>0</v>
      </c>
      <c r="W24" s="5">
        <v>0</v>
      </c>
      <c r="X24" s="52">
        <f t="shared" si="4"/>
        <v>9.1</v>
      </c>
    </row>
    <row r="25" spans="1:24" ht="15" customHeight="1">
      <c r="A25" s="65"/>
      <c r="B25" s="66" t="s">
        <v>55</v>
      </c>
      <c r="C25" s="61">
        <f t="shared" si="1"/>
        <v>3</v>
      </c>
      <c r="D25" s="62">
        <f t="shared" si="2"/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3</v>
      </c>
      <c r="Q25" s="62">
        <v>0</v>
      </c>
      <c r="R25" s="59">
        <f t="shared" si="3"/>
        <v>0</v>
      </c>
      <c r="S25" s="62">
        <v>0</v>
      </c>
      <c r="T25" s="62">
        <v>0</v>
      </c>
      <c r="U25" s="62">
        <v>0</v>
      </c>
      <c r="V25" s="62">
        <v>0</v>
      </c>
      <c r="W25" s="5">
        <v>0</v>
      </c>
      <c r="X25" s="5">
        <v>0</v>
      </c>
    </row>
    <row r="26" spans="1:24" ht="15" customHeight="1">
      <c r="A26" s="65"/>
      <c r="B26" s="66" t="s">
        <v>56</v>
      </c>
      <c r="C26" s="61">
        <f t="shared" si="1"/>
        <v>30</v>
      </c>
      <c r="D26" s="62">
        <f t="shared" si="2"/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3</v>
      </c>
      <c r="O26" s="62">
        <v>11</v>
      </c>
      <c r="P26" s="62">
        <v>16</v>
      </c>
      <c r="Q26" s="62">
        <v>0</v>
      </c>
      <c r="R26" s="59">
        <f t="shared" si="3"/>
        <v>0</v>
      </c>
      <c r="S26" s="62">
        <v>0</v>
      </c>
      <c r="T26" s="62">
        <v>0</v>
      </c>
      <c r="U26" s="62">
        <v>0</v>
      </c>
      <c r="V26" s="62">
        <v>0</v>
      </c>
      <c r="W26" s="5">
        <v>0</v>
      </c>
      <c r="X26" s="52">
        <f>ROUND((O26+R26)/C26*100,1)</f>
        <v>36.7</v>
      </c>
    </row>
    <row r="27" spans="1:24" ht="15" customHeight="1">
      <c r="A27" s="67"/>
      <c r="B27" s="68" t="s">
        <v>67</v>
      </c>
      <c r="C27" s="69">
        <f t="shared" si="1"/>
        <v>20</v>
      </c>
      <c r="D27" s="70">
        <f t="shared" si="2"/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4">
        <v>0</v>
      </c>
      <c r="K27" s="70">
        <v>0</v>
      </c>
      <c r="L27" s="70">
        <v>0</v>
      </c>
      <c r="M27" s="70">
        <v>0</v>
      </c>
      <c r="N27" s="70">
        <v>1</v>
      </c>
      <c r="O27" s="70">
        <v>14</v>
      </c>
      <c r="P27" s="70">
        <v>5</v>
      </c>
      <c r="Q27" s="70">
        <v>0</v>
      </c>
      <c r="R27" s="76">
        <f t="shared" si="3"/>
        <v>0</v>
      </c>
      <c r="S27" s="70">
        <v>0</v>
      </c>
      <c r="T27" s="70">
        <v>0</v>
      </c>
      <c r="U27" s="70">
        <v>0</v>
      </c>
      <c r="V27" s="70">
        <v>0</v>
      </c>
      <c r="W27" s="34">
        <v>0</v>
      </c>
      <c r="X27" s="36">
        <f>ROUND((O27+R27)/C27*100,1)</f>
        <v>70</v>
      </c>
    </row>
    <row r="28" spans="1:24" ht="15" customHeight="1">
      <c r="A28" s="6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2"/>
      <c r="X28" s="52"/>
    </row>
    <row r="30" spans="1:19" s="78" customFormat="1" ht="14.25" customHeight="1">
      <c r="A30" s="218" t="s">
        <v>122</v>
      </c>
      <c r="B30" s="218"/>
      <c r="C30" s="218"/>
      <c r="D30" s="218"/>
      <c r="E30" s="218"/>
      <c r="F30" s="218"/>
      <c r="G30" s="218"/>
      <c r="H30" s="218"/>
      <c r="I30" s="218"/>
      <c r="J30" s="99"/>
      <c r="K30" s="99"/>
      <c r="L30" s="99"/>
      <c r="M30" s="99"/>
      <c r="N30" s="77"/>
      <c r="O30" s="77"/>
      <c r="P30" s="77"/>
      <c r="Q30" s="77"/>
      <c r="S30" s="77"/>
    </row>
    <row r="31" spans="1:17" s="78" customFormat="1" ht="14.25" customHeight="1">
      <c r="A31" s="4" t="s">
        <v>83</v>
      </c>
      <c r="B31" s="6"/>
      <c r="C31" s="6"/>
      <c r="D31" s="6"/>
      <c r="E31" s="6"/>
      <c r="F31" s="6"/>
      <c r="G31" s="6"/>
      <c r="H31" s="6"/>
      <c r="J31" s="79" t="s">
        <v>90</v>
      </c>
      <c r="K31" s="6"/>
      <c r="L31" s="6"/>
      <c r="M31" s="6"/>
      <c r="N31" s="6"/>
      <c r="O31" s="6"/>
      <c r="P31" s="6"/>
      <c r="Q31" s="6"/>
    </row>
    <row r="32" spans="1:11" s="78" customFormat="1" ht="14.25" customHeight="1">
      <c r="A32" s="219" t="s">
        <v>123</v>
      </c>
      <c r="B32" s="219"/>
      <c r="C32" s="219"/>
      <c r="D32" s="220"/>
      <c r="E32" s="80" t="s">
        <v>91</v>
      </c>
      <c r="F32" s="81"/>
      <c r="G32" s="82"/>
      <c r="H32" s="83" t="s">
        <v>92</v>
      </c>
      <c r="I32" s="81"/>
      <c r="J32" s="82"/>
      <c r="K32" s="6"/>
    </row>
    <row r="33" spans="1:11" s="78" customFormat="1" ht="14.25" customHeight="1">
      <c r="A33" s="221"/>
      <c r="B33" s="221"/>
      <c r="C33" s="221"/>
      <c r="D33" s="222"/>
      <c r="E33" s="85" t="s">
        <v>4</v>
      </c>
      <c r="F33" s="86" t="s">
        <v>23</v>
      </c>
      <c r="G33" s="84" t="s">
        <v>24</v>
      </c>
      <c r="H33" s="85" t="s">
        <v>4</v>
      </c>
      <c r="I33" s="86" t="s">
        <v>23</v>
      </c>
      <c r="J33" s="84" t="s">
        <v>24</v>
      </c>
      <c r="K33" s="6"/>
    </row>
    <row r="34" spans="1:10" s="78" customFormat="1" ht="14.25" customHeight="1">
      <c r="A34" s="6"/>
      <c r="B34" s="6"/>
      <c r="C34" s="6"/>
      <c r="D34" s="6"/>
      <c r="E34" s="87"/>
      <c r="F34" s="100"/>
      <c r="G34" s="100"/>
      <c r="H34" s="6"/>
      <c r="I34" s="6"/>
      <c r="J34" s="6"/>
    </row>
    <row r="35" spans="1:10" s="78" customFormat="1" ht="14.25" customHeight="1">
      <c r="A35" s="223" t="s">
        <v>124</v>
      </c>
      <c r="B35" s="223"/>
      <c r="C35" s="223"/>
      <c r="D35" s="224"/>
      <c r="E35" s="93">
        <v>103</v>
      </c>
      <c r="F35" s="101">
        <v>70</v>
      </c>
      <c r="G35" s="101">
        <v>33</v>
      </c>
      <c r="H35" s="90">
        <v>100</v>
      </c>
      <c r="I35" s="90">
        <v>100</v>
      </c>
      <c r="J35" s="90">
        <v>100</v>
      </c>
    </row>
    <row r="36" spans="1:10" s="91" customFormat="1" ht="14.25" customHeight="1">
      <c r="A36" s="225" t="s">
        <v>125</v>
      </c>
      <c r="B36" s="225"/>
      <c r="C36" s="225"/>
      <c r="D36" s="226"/>
      <c r="E36" s="88">
        <f>F36+G36</f>
        <v>107</v>
      </c>
      <c r="F36" s="89">
        <f>SUM(F38:F57)</f>
        <v>76</v>
      </c>
      <c r="G36" s="89">
        <f>SUM(G38:G57)</f>
        <v>31</v>
      </c>
      <c r="H36" s="90">
        <v>100</v>
      </c>
      <c r="I36" s="90">
        <v>100</v>
      </c>
      <c r="J36" s="90">
        <v>100</v>
      </c>
    </row>
    <row r="37" spans="1:10" s="78" customFormat="1" ht="14.25" customHeight="1">
      <c r="A37" s="6"/>
      <c r="B37" s="6"/>
      <c r="C37" s="6"/>
      <c r="D37" s="6"/>
      <c r="E37" s="87"/>
      <c r="F37" s="6"/>
      <c r="G37" s="6"/>
      <c r="H37" s="92"/>
      <c r="I37" s="92"/>
      <c r="J37" s="92"/>
    </row>
    <row r="38" spans="1:10" s="78" customFormat="1" ht="14.25" customHeight="1">
      <c r="A38" s="214" t="s">
        <v>93</v>
      </c>
      <c r="B38" s="214"/>
      <c r="C38" s="214"/>
      <c r="D38" s="215"/>
      <c r="E38" s="93">
        <f aca="true" t="shared" si="5" ref="E38:E56">F38+G38</f>
        <v>0</v>
      </c>
      <c r="F38" s="102">
        <v>0</v>
      </c>
      <c r="G38" s="102">
        <v>0</v>
      </c>
      <c r="H38" s="92">
        <f>ROUND(E38/E36*100,1)</f>
        <v>0</v>
      </c>
      <c r="I38" s="92">
        <f>ROUND(F38/F36*100,1)</f>
        <v>0</v>
      </c>
      <c r="J38" s="92">
        <f>ROUND(G38/G36*100,1)</f>
        <v>0</v>
      </c>
    </row>
    <row r="39" spans="1:10" s="78" customFormat="1" ht="14.25" customHeight="1">
      <c r="A39" s="214" t="s">
        <v>94</v>
      </c>
      <c r="B39" s="214"/>
      <c r="C39" s="214"/>
      <c r="D39" s="215"/>
      <c r="E39" s="93">
        <f t="shared" si="5"/>
        <v>1</v>
      </c>
      <c r="F39" s="102">
        <v>1</v>
      </c>
      <c r="G39" s="102">
        <v>0</v>
      </c>
      <c r="H39" s="92">
        <f>ROUND(E39/E36*100,1)</f>
        <v>0.9</v>
      </c>
      <c r="I39" s="92">
        <f>ROUND(F39/F36*100,1)</f>
        <v>1.3</v>
      </c>
      <c r="J39" s="92">
        <f>ROUND(G39/G36*100,1)</f>
        <v>0</v>
      </c>
    </row>
    <row r="40" spans="1:10" s="78" customFormat="1" ht="14.25" customHeight="1">
      <c r="A40" s="214" t="s">
        <v>95</v>
      </c>
      <c r="B40" s="214"/>
      <c r="C40" s="214"/>
      <c r="D40" s="215"/>
      <c r="E40" s="93">
        <f t="shared" si="5"/>
        <v>0</v>
      </c>
      <c r="F40" s="102">
        <v>0</v>
      </c>
      <c r="G40" s="102">
        <v>0</v>
      </c>
      <c r="H40" s="92">
        <f>ROUND(E40/E36*100,1)</f>
        <v>0</v>
      </c>
      <c r="I40" s="92">
        <f>ROUND(F40/F36*100,1)</f>
        <v>0</v>
      </c>
      <c r="J40" s="92">
        <f>ROUND(G40/G36*100,1)</f>
        <v>0</v>
      </c>
    </row>
    <row r="41" spans="1:10" s="78" customFormat="1" ht="14.25" customHeight="1">
      <c r="A41" s="214" t="s">
        <v>96</v>
      </c>
      <c r="B41" s="214"/>
      <c r="C41" s="214"/>
      <c r="D41" s="215"/>
      <c r="E41" s="93">
        <f t="shared" si="5"/>
        <v>1</v>
      </c>
      <c r="F41" s="102">
        <v>1</v>
      </c>
      <c r="G41" s="102">
        <v>0</v>
      </c>
      <c r="H41" s="92">
        <f>ROUND(E41/E36*100,1)</f>
        <v>0.9</v>
      </c>
      <c r="I41" s="92">
        <f>ROUND(F41/F36*100,1)</f>
        <v>1.3</v>
      </c>
      <c r="J41" s="92">
        <f>ROUND(G41/G36*100,1)</f>
        <v>0</v>
      </c>
    </row>
    <row r="42" spans="1:10" s="78" customFormat="1" ht="14.25" customHeight="1">
      <c r="A42" s="214" t="s">
        <v>97</v>
      </c>
      <c r="B42" s="214"/>
      <c r="C42" s="214"/>
      <c r="D42" s="215"/>
      <c r="E42" s="93">
        <f t="shared" si="5"/>
        <v>29</v>
      </c>
      <c r="F42" s="102">
        <v>19</v>
      </c>
      <c r="G42" s="102">
        <v>10</v>
      </c>
      <c r="H42" s="92">
        <f>ROUND(E42/E36*100,1)</f>
        <v>27.1</v>
      </c>
      <c r="I42" s="92">
        <f>ROUND(F42/F36*100,1)</f>
        <v>25</v>
      </c>
      <c r="J42" s="92">
        <f>ROUND(G42/G36*100,1)</f>
        <v>32.3</v>
      </c>
    </row>
    <row r="43" spans="1:10" s="78" customFormat="1" ht="14.25" customHeight="1">
      <c r="A43" s="214" t="s">
        <v>98</v>
      </c>
      <c r="B43" s="214"/>
      <c r="C43" s="214"/>
      <c r="D43" s="215"/>
      <c r="E43" s="93">
        <f t="shared" si="5"/>
        <v>0</v>
      </c>
      <c r="F43" s="102">
        <v>0</v>
      </c>
      <c r="G43" s="102">
        <v>0</v>
      </c>
      <c r="H43" s="92">
        <f>ROUND(E43/E36*100,1)</f>
        <v>0</v>
      </c>
      <c r="I43" s="92">
        <f>ROUND(F43/F36*100,1)</f>
        <v>0</v>
      </c>
      <c r="J43" s="92">
        <f>ROUND(G43/G36*100,1)</f>
        <v>0</v>
      </c>
    </row>
    <row r="44" spans="1:10" s="78" customFormat="1" ht="14.25" customHeight="1">
      <c r="A44" s="214" t="s">
        <v>99</v>
      </c>
      <c r="B44" s="214"/>
      <c r="C44" s="214"/>
      <c r="D44" s="215"/>
      <c r="E44" s="93">
        <f t="shared" si="5"/>
        <v>1</v>
      </c>
      <c r="F44" s="102">
        <v>1</v>
      </c>
      <c r="G44" s="102">
        <v>0</v>
      </c>
      <c r="H44" s="92">
        <f>ROUND(E44/E36*100,1)</f>
        <v>0.9</v>
      </c>
      <c r="I44" s="92">
        <f>ROUND(F44/F36*100,1)</f>
        <v>1.3</v>
      </c>
      <c r="J44" s="92">
        <f>ROUND(G44/G36*100,1)</f>
        <v>0</v>
      </c>
    </row>
    <row r="45" spans="1:10" s="78" customFormat="1" ht="14.25" customHeight="1">
      <c r="A45" s="214" t="s">
        <v>100</v>
      </c>
      <c r="B45" s="214"/>
      <c r="C45" s="214"/>
      <c r="D45" s="215"/>
      <c r="E45" s="93">
        <f>F45+G45</f>
        <v>4</v>
      </c>
      <c r="F45" s="102">
        <v>4</v>
      </c>
      <c r="G45" s="102">
        <v>0</v>
      </c>
      <c r="H45" s="92">
        <f>ROUND(E45/E36*100,1)</f>
        <v>3.7</v>
      </c>
      <c r="I45" s="92">
        <f>ROUND(F45/F36*100,1)</f>
        <v>5.3</v>
      </c>
      <c r="J45" s="92">
        <f>ROUND(G45/G36*100,1)</f>
        <v>0</v>
      </c>
    </row>
    <row r="46" spans="1:10" s="78" customFormat="1" ht="14.25" customHeight="1">
      <c r="A46" s="214" t="s">
        <v>101</v>
      </c>
      <c r="B46" s="214"/>
      <c r="C46" s="214"/>
      <c r="D46" s="215"/>
      <c r="E46" s="93">
        <f t="shared" si="5"/>
        <v>14</v>
      </c>
      <c r="F46" s="102">
        <v>11</v>
      </c>
      <c r="G46" s="102">
        <v>3</v>
      </c>
      <c r="H46" s="92">
        <f>ROUND(E46/E36*100,1)</f>
        <v>13.1</v>
      </c>
      <c r="I46" s="92">
        <f>ROUND(F46/F36*100,1)</f>
        <v>14.5</v>
      </c>
      <c r="J46" s="92">
        <f>ROUND(G46/G36*100,1)</f>
        <v>9.7</v>
      </c>
    </row>
    <row r="47" spans="1:10" s="78" customFormat="1" ht="14.25" customHeight="1">
      <c r="A47" s="214" t="s">
        <v>102</v>
      </c>
      <c r="B47" s="214"/>
      <c r="C47" s="214"/>
      <c r="D47" s="215"/>
      <c r="E47" s="93">
        <f t="shared" si="5"/>
        <v>1</v>
      </c>
      <c r="F47" s="102">
        <v>1</v>
      </c>
      <c r="G47" s="102">
        <v>0</v>
      </c>
      <c r="H47" s="92">
        <f>ROUND(E47/E36*100,1)</f>
        <v>0.9</v>
      </c>
      <c r="I47" s="92">
        <f>ROUND(F47/F36*100,1)</f>
        <v>1.3</v>
      </c>
      <c r="J47" s="92">
        <f>ROUND(G47/G36*100,1)</f>
        <v>0</v>
      </c>
    </row>
    <row r="48" spans="1:10" s="78" customFormat="1" ht="14.25" customHeight="1">
      <c r="A48" s="214" t="s">
        <v>103</v>
      </c>
      <c r="B48" s="214"/>
      <c r="C48" s="214"/>
      <c r="D48" s="215"/>
      <c r="E48" s="93">
        <f t="shared" si="5"/>
        <v>0</v>
      </c>
      <c r="F48" s="102">
        <v>0</v>
      </c>
      <c r="G48" s="102">
        <v>0</v>
      </c>
      <c r="H48" s="92">
        <f>ROUND(E48/E36*100,1)</f>
        <v>0</v>
      </c>
      <c r="I48" s="92">
        <f>ROUND(F48/F36*100,1)</f>
        <v>0</v>
      </c>
      <c r="J48" s="92">
        <f>ROUND(G48/G36*100,1)</f>
        <v>0</v>
      </c>
    </row>
    <row r="49" spans="1:10" s="78" customFormat="1" ht="14.25" customHeight="1">
      <c r="A49" s="214" t="s">
        <v>104</v>
      </c>
      <c r="B49" s="214"/>
      <c r="C49" s="214"/>
      <c r="D49" s="215"/>
      <c r="E49" s="93">
        <f t="shared" si="5"/>
        <v>0</v>
      </c>
      <c r="F49" s="102">
        <v>0</v>
      </c>
      <c r="G49" s="102">
        <v>0</v>
      </c>
      <c r="H49" s="92">
        <f>ROUND(E49/E36*100,1)</f>
        <v>0</v>
      </c>
      <c r="I49" s="92">
        <f>ROUND(F49/F36*100,1)</f>
        <v>0</v>
      </c>
      <c r="J49" s="92">
        <f>ROUND(G49/G36*100,1)</f>
        <v>0</v>
      </c>
    </row>
    <row r="50" spans="1:10" s="78" customFormat="1" ht="14.25" customHeight="1">
      <c r="A50" s="214" t="s">
        <v>105</v>
      </c>
      <c r="B50" s="214"/>
      <c r="C50" s="214"/>
      <c r="D50" s="215"/>
      <c r="E50" s="93">
        <f>F50+G50</f>
        <v>8</v>
      </c>
      <c r="F50" s="102">
        <v>6</v>
      </c>
      <c r="G50" s="102">
        <v>2</v>
      </c>
      <c r="H50" s="92">
        <f>ROUND(E50/E36*100,1)</f>
        <v>7.5</v>
      </c>
      <c r="I50" s="92">
        <f>ROUND(F50/F36*100,1)</f>
        <v>7.9</v>
      </c>
      <c r="J50" s="92">
        <f>ROUND(G50/G36*100,1)</f>
        <v>6.5</v>
      </c>
    </row>
    <row r="51" spans="1:10" s="78" customFormat="1" ht="14.25" customHeight="1">
      <c r="A51" s="212" t="s">
        <v>106</v>
      </c>
      <c r="B51" s="212"/>
      <c r="C51" s="212"/>
      <c r="D51" s="213"/>
      <c r="E51" s="93">
        <f>F51+G51</f>
        <v>20</v>
      </c>
      <c r="F51" s="102">
        <v>15</v>
      </c>
      <c r="G51" s="102">
        <v>5</v>
      </c>
      <c r="H51" s="92">
        <f>ROUND(E51/E36*100,1)</f>
        <v>18.7</v>
      </c>
      <c r="I51" s="92">
        <f>ROUND(F51/F36*100,1)</f>
        <v>19.7</v>
      </c>
      <c r="J51" s="92">
        <f>ROUND(G51/G36*100,1)</f>
        <v>16.1</v>
      </c>
    </row>
    <row r="52" spans="1:10" s="78" customFormat="1" ht="14.25" customHeight="1">
      <c r="A52" s="214" t="s">
        <v>107</v>
      </c>
      <c r="B52" s="214"/>
      <c r="C52" s="214"/>
      <c r="D52" s="215"/>
      <c r="E52" s="93">
        <f>F52+G52</f>
        <v>0</v>
      </c>
      <c r="F52" s="102">
        <v>0</v>
      </c>
      <c r="G52" s="102">
        <v>0</v>
      </c>
      <c r="H52" s="92">
        <f>ROUND(E52/E36*100,1)</f>
        <v>0</v>
      </c>
      <c r="I52" s="92">
        <f>ROUND(F52/F36*100,1)</f>
        <v>0</v>
      </c>
      <c r="J52" s="92">
        <f>ROUND(G52/G36*100,1)</f>
        <v>0</v>
      </c>
    </row>
    <row r="53" spans="1:10" s="78" customFormat="1" ht="14.25" customHeight="1">
      <c r="A53" s="214" t="s">
        <v>108</v>
      </c>
      <c r="B53" s="214"/>
      <c r="C53" s="214"/>
      <c r="D53" s="215"/>
      <c r="E53" s="93">
        <f>F53+G53</f>
        <v>11</v>
      </c>
      <c r="F53" s="102">
        <v>3</v>
      </c>
      <c r="G53" s="102">
        <v>8</v>
      </c>
      <c r="H53" s="92">
        <f>ROUND(E53/E36*100,1)</f>
        <v>10.3</v>
      </c>
      <c r="I53" s="92">
        <f>ROUND(F53/F36*100,1)</f>
        <v>3.9</v>
      </c>
      <c r="J53" s="92">
        <f>ROUND(G53/G36*100,1)</f>
        <v>25.8</v>
      </c>
    </row>
    <row r="54" spans="1:10" s="78" customFormat="1" ht="14.25" customHeight="1">
      <c r="A54" s="214" t="s">
        <v>109</v>
      </c>
      <c r="B54" s="214"/>
      <c r="C54" s="214"/>
      <c r="D54" s="215"/>
      <c r="E54" s="93">
        <f>F54+G54</f>
        <v>4</v>
      </c>
      <c r="F54" s="102">
        <v>3</v>
      </c>
      <c r="G54" s="102">
        <v>1</v>
      </c>
      <c r="H54" s="92">
        <f>ROUND(E54/E36*100,1)</f>
        <v>3.7</v>
      </c>
      <c r="I54" s="92">
        <f>ROUND(F54/F36*100,1)</f>
        <v>3.9</v>
      </c>
      <c r="J54" s="92">
        <f>ROUND(G54/G36*100,1)</f>
        <v>3.2</v>
      </c>
    </row>
    <row r="55" spans="1:10" s="78" customFormat="1" ht="14.25" customHeight="1">
      <c r="A55" s="212" t="s">
        <v>110</v>
      </c>
      <c r="B55" s="212"/>
      <c r="C55" s="212"/>
      <c r="D55" s="213"/>
      <c r="E55" s="93">
        <f t="shared" si="5"/>
        <v>12</v>
      </c>
      <c r="F55" s="102">
        <v>10</v>
      </c>
      <c r="G55" s="102">
        <v>2</v>
      </c>
      <c r="H55" s="92">
        <f>ROUND(E55/E36*100,1)</f>
        <v>11.2</v>
      </c>
      <c r="I55" s="92">
        <f>ROUND(F55/F36*100,1)</f>
        <v>13.2</v>
      </c>
      <c r="J55" s="92">
        <f>ROUND(G55/G36*100,1)</f>
        <v>6.5</v>
      </c>
    </row>
    <row r="56" spans="1:10" s="78" customFormat="1" ht="14.25" customHeight="1">
      <c r="A56" s="212" t="s">
        <v>111</v>
      </c>
      <c r="B56" s="212"/>
      <c r="C56" s="212"/>
      <c r="D56" s="213"/>
      <c r="E56" s="93">
        <f t="shared" si="5"/>
        <v>0</v>
      </c>
      <c r="F56" s="102">
        <v>0</v>
      </c>
      <c r="G56" s="102">
        <v>0</v>
      </c>
      <c r="H56" s="92">
        <f>ROUND(E56/E36*100,1)</f>
        <v>0</v>
      </c>
      <c r="I56" s="92">
        <f>ROUND(F56/F36*100,1)</f>
        <v>0</v>
      </c>
      <c r="J56" s="92">
        <f>ROUND(G56/G36*100,1)</f>
        <v>0</v>
      </c>
    </row>
    <row r="57" spans="1:10" s="78" customFormat="1" ht="14.25" customHeight="1">
      <c r="A57" s="214" t="s">
        <v>112</v>
      </c>
      <c r="B57" s="214"/>
      <c r="C57" s="214"/>
      <c r="D57" s="215"/>
      <c r="E57" s="93">
        <f>F57+G57</f>
        <v>1</v>
      </c>
      <c r="F57" s="102">
        <v>1</v>
      </c>
      <c r="G57" s="102">
        <v>0</v>
      </c>
      <c r="H57" s="92">
        <f>ROUND(E57/E36*100,1)</f>
        <v>0.9</v>
      </c>
      <c r="I57" s="92">
        <f>ROUND(F57/F36*100,1)</f>
        <v>1.3</v>
      </c>
      <c r="J57" s="92">
        <f>ROUND(G57/G36*100,1)</f>
        <v>0</v>
      </c>
    </row>
    <row r="58" spans="1:10" s="78" customFormat="1" ht="14.25" customHeight="1">
      <c r="A58" s="94"/>
      <c r="B58" s="94"/>
      <c r="C58" s="94"/>
      <c r="D58" s="94"/>
      <c r="E58" s="95"/>
      <c r="F58" s="96"/>
      <c r="G58" s="96"/>
      <c r="H58" s="96"/>
      <c r="I58" s="96"/>
      <c r="J58" s="96"/>
    </row>
    <row r="59" ht="15" customHeight="1">
      <c r="A59" s="71"/>
    </row>
    <row r="61" spans="1:26" ht="15" customHeight="1">
      <c r="A61" s="125" t="s">
        <v>113</v>
      </c>
      <c r="B61" s="125"/>
      <c r="C61" s="125"/>
      <c r="D61" s="125"/>
      <c r="E61" s="125"/>
      <c r="F61" s="125"/>
      <c r="G61" s="125"/>
      <c r="H61" s="125"/>
      <c r="W61" s="2"/>
      <c r="Y61" s="3"/>
      <c r="Z61" s="5"/>
    </row>
    <row r="62" spans="1:26" ht="15" customHeight="1">
      <c r="A62" s="4" t="s">
        <v>114</v>
      </c>
      <c r="B62" s="4"/>
      <c r="C62" s="5"/>
      <c r="D62" s="5"/>
      <c r="E62" s="5"/>
      <c r="F62" s="5"/>
      <c r="G62" s="5"/>
      <c r="H62" s="79" t="s">
        <v>126</v>
      </c>
      <c r="I62" s="5"/>
      <c r="J62" s="5"/>
      <c r="K62" s="5"/>
      <c r="L62" s="5"/>
      <c r="M62" s="5"/>
      <c r="N62" s="4"/>
      <c r="O62" s="4"/>
      <c r="Q62" s="46"/>
      <c r="R62" s="7"/>
      <c r="W62" s="2"/>
      <c r="X62" s="8"/>
      <c r="Y62" s="9"/>
      <c r="Z62" s="5"/>
    </row>
    <row r="63" spans="1:36" ht="15" customHeight="1">
      <c r="A63" s="191" t="s">
        <v>115</v>
      </c>
      <c r="B63" s="126"/>
      <c r="C63" s="132" t="s">
        <v>4</v>
      </c>
      <c r="D63" s="192" t="s">
        <v>116</v>
      </c>
      <c r="E63" s="193"/>
      <c r="F63" s="193"/>
      <c r="G63" s="193"/>
      <c r="H63" s="193"/>
      <c r="I63" s="97"/>
      <c r="J63" s="97"/>
      <c r="K63" s="98"/>
      <c r="L63" s="118"/>
      <c r="M63" s="187"/>
      <c r="N63" s="118"/>
      <c r="O63" s="118"/>
      <c r="P63" s="118"/>
      <c r="Q63" s="118"/>
      <c r="R63" s="173"/>
      <c r="S63" s="173"/>
      <c r="T63" s="173"/>
      <c r="U63" s="173"/>
      <c r="V63" s="173"/>
      <c r="W63" s="173"/>
      <c r="X63" s="184"/>
      <c r="Y63" s="202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5" customHeight="1">
      <c r="A64" s="128"/>
      <c r="B64" s="128"/>
      <c r="C64" s="133"/>
      <c r="D64" s="146" t="s">
        <v>117</v>
      </c>
      <c r="E64" s="107" t="s">
        <v>118</v>
      </c>
      <c r="F64" s="146" t="s">
        <v>119</v>
      </c>
      <c r="G64" s="185" t="s">
        <v>120</v>
      </c>
      <c r="H64" s="185" t="s">
        <v>121</v>
      </c>
      <c r="I64" s="118"/>
      <c r="J64" s="118"/>
      <c r="K64" s="118"/>
      <c r="L64" s="187"/>
      <c r="M64" s="187"/>
      <c r="N64" s="118"/>
      <c r="O64" s="118"/>
      <c r="P64" s="118"/>
      <c r="Q64" s="118"/>
      <c r="R64" s="173"/>
      <c r="S64" s="173"/>
      <c r="T64" s="173"/>
      <c r="U64" s="173"/>
      <c r="V64" s="173"/>
      <c r="W64" s="173"/>
      <c r="X64" s="184"/>
      <c r="Y64" s="203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5" customHeight="1">
      <c r="A65" s="128"/>
      <c r="B65" s="128"/>
      <c r="C65" s="133"/>
      <c r="D65" s="147"/>
      <c r="E65" s="105"/>
      <c r="F65" s="147"/>
      <c r="G65" s="109"/>
      <c r="H65" s="109"/>
      <c r="I65" s="118"/>
      <c r="J65" s="118"/>
      <c r="K65" s="118"/>
      <c r="L65" s="186"/>
      <c r="M65" s="118"/>
      <c r="N65" s="118"/>
      <c r="O65" s="118"/>
      <c r="P65" s="118"/>
      <c r="Q65" s="118"/>
      <c r="R65" s="173"/>
      <c r="S65" s="173"/>
      <c r="T65" s="173"/>
      <c r="U65" s="173"/>
      <c r="V65" s="173"/>
      <c r="W65" s="173"/>
      <c r="X65" s="184"/>
      <c r="Y65" s="203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5" customHeight="1">
      <c r="A66" s="130"/>
      <c r="B66" s="130"/>
      <c r="C66" s="134"/>
      <c r="D66" s="148"/>
      <c r="E66" s="117"/>
      <c r="F66" s="148"/>
      <c r="G66" s="106"/>
      <c r="H66" s="106"/>
      <c r="I66" s="118"/>
      <c r="J66" s="118"/>
      <c r="K66" s="118"/>
      <c r="L66" s="186"/>
      <c r="M66" s="118"/>
      <c r="N66" s="118"/>
      <c r="O66" s="118"/>
      <c r="P66" s="118"/>
      <c r="Q66" s="118"/>
      <c r="R66" s="17"/>
      <c r="S66" s="17"/>
      <c r="T66" s="17"/>
      <c r="U66" s="17"/>
      <c r="V66" s="17"/>
      <c r="W66" s="173"/>
      <c r="X66" s="184"/>
      <c r="Y66" s="203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5" customHeight="1">
      <c r="A67" s="10"/>
      <c r="B67" s="10"/>
      <c r="C67" s="15"/>
      <c r="D67" s="11"/>
      <c r="E67" s="11"/>
      <c r="F67" s="11"/>
      <c r="G67" s="11"/>
      <c r="H67" s="11"/>
      <c r="I67" s="11"/>
      <c r="J67" s="11"/>
      <c r="K67" s="16"/>
      <c r="L67" s="16"/>
      <c r="M67" s="16"/>
      <c r="N67" s="16"/>
      <c r="O67" s="11"/>
      <c r="P67" s="11"/>
      <c r="Q67" s="11"/>
      <c r="R67" s="17"/>
      <c r="S67" s="17"/>
      <c r="T67" s="17"/>
      <c r="U67" s="17"/>
      <c r="V67" s="17"/>
      <c r="W67" s="50"/>
      <c r="X67" s="18"/>
      <c r="Y67" s="19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5" customHeight="1">
      <c r="A68" s="72" t="s">
        <v>127</v>
      </c>
      <c r="B68" s="73"/>
      <c r="C68" s="60">
        <v>158</v>
      </c>
      <c r="D68" s="51">
        <v>9</v>
      </c>
      <c r="E68" s="103" t="s">
        <v>128</v>
      </c>
      <c r="F68" s="51">
        <v>60</v>
      </c>
      <c r="G68" s="51">
        <v>87</v>
      </c>
      <c r="H68" s="51">
        <v>2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2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s="25" customFormat="1" ht="15" customHeight="1">
      <c r="A69" s="53" t="s">
        <v>129</v>
      </c>
      <c r="B69" s="54"/>
      <c r="C69" s="55">
        <f aca="true" t="shared" si="6" ref="C69:H69">SUM(C71:C87)</f>
        <v>171</v>
      </c>
      <c r="D69" s="56">
        <f t="shared" si="6"/>
        <v>4</v>
      </c>
      <c r="E69" s="56">
        <f t="shared" si="6"/>
        <v>41</v>
      </c>
      <c r="F69" s="56">
        <f t="shared" si="6"/>
        <v>56</v>
      </c>
      <c r="G69" s="56">
        <f t="shared" si="6"/>
        <v>58</v>
      </c>
      <c r="H69" s="56">
        <f t="shared" si="6"/>
        <v>12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7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ht="15" customHeight="1">
      <c r="A70" s="5"/>
      <c r="B70" s="5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"/>
      <c r="S70" s="5"/>
      <c r="T70" s="5"/>
      <c r="U70" s="5"/>
      <c r="V70" s="5"/>
      <c r="W70" s="5"/>
      <c r="X70" s="52"/>
      <c r="Y70" s="52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5" customHeight="1">
      <c r="A71" s="5"/>
      <c r="B71" s="5" t="s">
        <v>42</v>
      </c>
      <c r="C71" s="61">
        <f aca="true" t="shared" si="7" ref="C71:C87">SUM(D71:I71)</f>
        <v>6</v>
      </c>
      <c r="D71" s="59">
        <v>0</v>
      </c>
      <c r="E71" s="59">
        <v>5</v>
      </c>
      <c r="F71" s="59">
        <v>0</v>
      </c>
      <c r="G71" s="59">
        <v>1</v>
      </c>
      <c r="H71" s="59">
        <v>0</v>
      </c>
      <c r="I71" s="59"/>
      <c r="J71" s="59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52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5" customHeight="1">
      <c r="A72" s="63"/>
      <c r="B72" s="64" t="s">
        <v>43</v>
      </c>
      <c r="C72" s="61">
        <f t="shared" si="7"/>
        <v>20</v>
      </c>
      <c r="D72" s="62">
        <v>0</v>
      </c>
      <c r="E72" s="62">
        <v>0</v>
      </c>
      <c r="F72" s="62">
        <v>10</v>
      </c>
      <c r="G72" s="62">
        <v>10</v>
      </c>
      <c r="H72" s="62">
        <v>0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52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5" customHeight="1">
      <c r="A73" s="65"/>
      <c r="B73" s="64" t="s">
        <v>44</v>
      </c>
      <c r="C73" s="61">
        <f t="shared" si="7"/>
        <v>6</v>
      </c>
      <c r="D73" s="62">
        <v>0</v>
      </c>
      <c r="E73" s="62">
        <v>0</v>
      </c>
      <c r="F73" s="62">
        <v>0</v>
      </c>
      <c r="G73" s="62">
        <v>0</v>
      </c>
      <c r="H73" s="62">
        <v>6</v>
      </c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52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5" customHeight="1">
      <c r="A74" s="65"/>
      <c r="B74" s="64" t="s">
        <v>45</v>
      </c>
      <c r="C74" s="61">
        <f t="shared" si="7"/>
        <v>32</v>
      </c>
      <c r="D74" s="62">
        <v>4</v>
      </c>
      <c r="E74" s="62">
        <v>7</v>
      </c>
      <c r="F74" s="62">
        <v>6</v>
      </c>
      <c r="G74" s="62">
        <v>12</v>
      </c>
      <c r="H74" s="62">
        <v>3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52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5" customHeight="1">
      <c r="A75" s="65"/>
      <c r="B75" s="66" t="s">
        <v>46</v>
      </c>
      <c r="C75" s="61">
        <f t="shared" si="7"/>
        <v>14</v>
      </c>
      <c r="D75" s="62">
        <v>0</v>
      </c>
      <c r="E75" s="62">
        <v>1</v>
      </c>
      <c r="F75" s="62">
        <v>4</v>
      </c>
      <c r="G75" s="62">
        <v>9</v>
      </c>
      <c r="H75" s="62">
        <v>0</v>
      </c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52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5" customHeight="1">
      <c r="A76" s="65"/>
      <c r="B76" s="66" t="s">
        <v>47</v>
      </c>
      <c r="C76" s="61">
        <f t="shared" si="7"/>
        <v>8</v>
      </c>
      <c r="D76" s="62">
        <v>0</v>
      </c>
      <c r="E76" s="62">
        <v>0</v>
      </c>
      <c r="F76" s="62">
        <v>6</v>
      </c>
      <c r="G76" s="62">
        <v>2</v>
      </c>
      <c r="H76" s="62">
        <v>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52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5" customHeight="1">
      <c r="A77" s="65"/>
      <c r="B77" s="66" t="s">
        <v>48</v>
      </c>
      <c r="C77" s="61">
        <f t="shared" si="7"/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52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5" customHeight="1">
      <c r="A78" s="65"/>
      <c r="B78" s="66" t="s">
        <v>49</v>
      </c>
      <c r="C78" s="61">
        <f t="shared" si="7"/>
        <v>21</v>
      </c>
      <c r="D78" s="62">
        <v>0</v>
      </c>
      <c r="E78" s="62">
        <v>9</v>
      </c>
      <c r="F78" s="62">
        <v>10</v>
      </c>
      <c r="G78" s="62">
        <v>2</v>
      </c>
      <c r="H78" s="62">
        <v>0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52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5" customHeight="1">
      <c r="A79" s="65"/>
      <c r="B79" s="66" t="s">
        <v>50</v>
      </c>
      <c r="C79" s="61">
        <f t="shared" si="7"/>
        <v>12</v>
      </c>
      <c r="D79" s="62">
        <v>0</v>
      </c>
      <c r="E79" s="62">
        <v>0</v>
      </c>
      <c r="F79" s="62">
        <v>4</v>
      </c>
      <c r="G79" s="62">
        <v>8</v>
      </c>
      <c r="H79" s="62">
        <v>0</v>
      </c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52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5" customHeight="1">
      <c r="A80" s="65"/>
      <c r="B80" s="66" t="s">
        <v>51</v>
      </c>
      <c r="C80" s="61">
        <f t="shared" si="7"/>
        <v>0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5" customHeight="1">
      <c r="A81" s="65"/>
      <c r="B81" s="66" t="s">
        <v>52</v>
      </c>
      <c r="C81" s="61">
        <f t="shared" si="7"/>
        <v>9</v>
      </c>
      <c r="D81" s="62">
        <v>0</v>
      </c>
      <c r="E81" s="62">
        <v>4</v>
      </c>
      <c r="F81" s="62">
        <v>4</v>
      </c>
      <c r="G81" s="62">
        <v>1</v>
      </c>
      <c r="H81" s="62">
        <v>0</v>
      </c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52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5" customHeight="1">
      <c r="A82" s="65"/>
      <c r="B82" s="66" t="s">
        <v>53</v>
      </c>
      <c r="C82" s="61">
        <f t="shared" si="7"/>
        <v>4</v>
      </c>
      <c r="D82" s="62">
        <v>0</v>
      </c>
      <c r="E82" s="62">
        <v>0</v>
      </c>
      <c r="F82" s="62">
        <v>3</v>
      </c>
      <c r="G82" s="62">
        <v>1</v>
      </c>
      <c r="H82" s="62">
        <v>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52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5" customHeight="1">
      <c r="A83" s="65"/>
      <c r="B83" s="66" t="s">
        <v>66</v>
      </c>
      <c r="C83" s="61">
        <f t="shared" si="7"/>
        <v>8</v>
      </c>
      <c r="D83" s="62">
        <v>0</v>
      </c>
      <c r="E83" s="62">
        <v>2</v>
      </c>
      <c r="F83" s="62">
        <v>2</v>
      </c>
      <c r="G83" s="62">
        <v>4</v>
      </c>
      <c r="H83" s="62">
        <v>0</v>
      </c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52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5" customHeight="1">
      <c r="A84" s="65"/>
      <c r="B84" s="66" t="s">
        <v>54</v>
      </c>
      <c r="C84" s="61">
        <f t="shared" si="7"/>
        <v>9</v>
      </c>
      <c r="D84" s="62">
        <v>0</v>
      </c>
      <c r="E84" s="62">
        <v>0</v>
      </c>
      <c r="F84" s="62">
        <v>2</v>
      </c>
      <c r="G84" s="62">
        <v>7</v>
      </c>
      <c r="H84" s="62">
        <v>0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52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5" customHeight="1">
      <c r="A85" s="65"/>
      <c r="B85" s="66" t="s">
        <v>55</v>
      </c>
      <c r="C85" s="61">
        <f t="shared" si="7"/>
        <v>3</v>
      </c>
      <c r="D85" s="62">
        <v>0</v>
      </c>
      <c r="E85" s="62">
        <v>0</v>
      </c>
      <c r="F85" s="62">
        <v>0</v>
      </c>
      <c r="G85" s="62">
        <v>0</v>
      </c>
      <c r="H85" s="62">
        <v>3</v>
      </c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52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5" customHeight="1">
      <c r="A86" s="65"/>
      <c r="B86" s="66" t="s">
        <v>56</v>
      </c>
      <c r="C86" s="61">
        <f t="shared" si="7"/>
        <v>16</v>
      </c>
      <c r="D86" s="62">
        <v>0</v>
      </c>
      <c r="E86" s="62">
        <v>10</v>
      </c>
      <c r="F86" s="62">
        <v>5</v>
      </c>
      <c r="G86" s="62">
        <v>1</v>
      </c>
      <c r="H86" s="62">
        <v>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52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5" customHeight="1">
      <c r="A87" s="67"/>
      <c r="B87" s="68" t="s">
        <v>67</v>
      </c>
      <c r="C87" s="69">
        <f t="shared" si="7"/>
        <v>3</v>
      </c>
      <c r="D87" s="70">
        <v>0</v>
      </c>
      <c r="E87" s="70">
        <v>3</v>
      </c>
      <c r="F87" s="70">
        <v>0</v>
      </c>
      <c r="G87" s="70">
        <v>0</v>
      </c>
      <c r="H87" s="70">
        <v>0</v>
      </c>
      <c r="I87" s="62"/>
      <c r="J87" s="104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</sheetData>
  <sheetProtection sheet="1" objects="1" scenarios="1" selectLockedCells="1" selectUnlockedCells="1"/>
  <mergeCells count="71">
    <mergeCell ref="A50:D50"/>
    <mergeCell ref="A51:D51"/>
    <mergeCell ref="F4:F6"/>
    <mergeCell ref="G4:G6"/>
    <mergeCell ref="A9:B9"/>
    <mergeCell ref="A8:B8"/>
    <mergeCell ref="A30:I30"/>
    <mergeCell ref="A32:D33"/>
    <mergeCell ref="A35:D35"/>
    <mergeCell ref="A36:D36"/>
    <mergeCell ref="X3:X6"/>
    <mergeCell ref="D4:D6"/>
    <mergeCell ref="M5:M6"/>
    <mergeCell ref="L5:L6"/>
    <mergeCell ref="Q3:Q6"/>
    <mergeCell ref="W3:W6"/>
    <mergeCell ref="N3:N6"/>
    <mergeCell ref="O3:O6"/>
    <mergeCell ref="P3:P6"/>
    <mergeCell ref="R3:V5"/>
    <mergeCell ref="A1:Q1"/>
    <mergeCell ref="A3:B6"/>
    <mergeCell ref="H4:H6"/>
    <mergeCell ref="C3:C6"/>
    <mergeCell ref="K3:K6"/>
    <mergeCell ref="L3:M4"/>
    <mergeCell ref="I4:I6"/>
    <mergeCell ref="J4:J6"/>
    <mergeCell ref="D3:J3"/>
    <mergeCell ref="E4:E6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2:D52"/>
    <mergeCell ref="A53:D53"/>
    <mergeCell ref="A54:D54"/>
    <mergeCell ref="A55:D55"/>
    <mergeCell ref="A56:D56"/>
    <mergeCell ref="A57:D57"/>
    <mergeCell ref="A61:H61"/>
    <mergeCell ref="A63:B66"/>
    <mergeCell ref="C63:C66"/>
    <mergeCell ref="D63:H63"/>
    <mergeCell ref="L63:M64"/>
    <mergeCell ref="N63:N66"/>
    <mergeCell ref="O63:O66"/>
    <mergeCell ref="P63:P66"/>
    <mergeCell ref="M65:M66"/>
    <mergeCell ref="Q63:Q66"/>
    <mergeCell ref="R63:V65"/>
    <mergeCell ref="W63:W66"/>
    <mergeCell ref="X63:X66"/>
    <mergeCell ref="Y63:Y66"/>
    <mergeCell ref="D64:D66"/>
    <mergeCell ref="E64:E66"/>
    <mergeCell ref="F64:F66"/>
    <mergeCell ref="G64:G66"/>
    <mergeCell ref="H64:H66"/>
    <mergeCell ref="I64:I66"/>
    <mergeCell ref="J64:J66"/>
    <mergeCell ref="K64:K66"/>
    <mergeCell ref="L65:L6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6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2006-02-17T01:30:56Z</cp:lastPrinted>
  <dcterms:created xsi:type="dcterms:W3CDTF">2006-02-17T01:19:46Z</dcterms:created>
  <dcterms:modified xsi:type="dcterms:W3CDTF">2009-01-16T01:34:50Z</dcterms:modified>
  <cp:category/>
  <cp:version/>
  <cp:contentType/>
  <cp:contentStatus/>
</cp:coreProperties>
</file>