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在学者数の推移" sheetId="1" r:id="rId1"/>
    <sheet name="本務教員数の推移" sheetId="2" r:id="rId2"/>
    <sheet name="中学校卒業者数の推移" sheetId="3" r:id="rId3"/>
    <sheet name="高等学校卒業者数の推移" sheetId="4" r:id="rId4"/>
    <sheet name="大学・短大・高専" sheetId="5" r:id="rId5"/>
    <sheet name="全国との比較" sheetId="6" r:id="rId6"/>
    <sheet name="全国順位" sheetId="7" r:id="rId7"/>
  </sheets>
  <externalReferences>
    <externalReference r:id="rId10"/>
  </externalReferences>
  <definedNames>
    <definedName name="_1NEN">'[1]第３表'!$F$1:$F$104</definedName>
    <definedName name="_xlnm.Print_Area" localSheetId="3">'高等学校卒業者数の推移'!$A$1:$AD$59</definedName>
    <definedName name="_xlnm.Print_Area" localSheetId="0">'在学者数の推移'!$A$1:$V$61</definedName>
    <definedName name="_xlnm.Print_Area" localSheetId="4">'大学・短大・高専'!$A$1:$K$55</definedName>
    <definedName name="_xlnm.Print_Area" localSheetId="2">'中学校卒業者数の推移'!$A$1:$AB$59</definedName>
    <definedName name="_xlnm.Print_Area" localSheetId="1">'本務教員数の推移'!$A$1:$V$61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<sst xmlns="http://schemas.openxmlformats.org/spreadsheetml/2006/main" count="2928" uniqueCount="475">
  <si>
    <t>小学校</t>
  </si>
  <si>
    <t>中学校</t>
  </si>
  <si>
    <t>高等学校</t>
  </si>
  <si>
    <t>幼稚園</t>
  </si>
  <si>
    <t>専修学校</t>
  </si>
  <si>
    <t>各種学校</t>
  </si>
  <si>
    <t>盲学校</t>
  </si>
  <si>
    <t>聾学校</t>
  </si>
  <si>
    <t>養護学校</t>
  </si>
  <si>
    <t>区分</t>
  </si>
  <si>
    <t>年度</t>
  </si>
  <si>
    <t>－</t>
  </si>
  <si>
    <t>　　　24</t>
  </si>
  <si>
    <t>　　24</t>
  </si>
  <si>
    <t>　　　25</t>
  </si>
  <si>
    <t>　　25</t>
  </si>
  <si>
    <t>　　　26</t>
  </si>
  <si>
    <t>　　26</t>
  </si>
  <si>
    <t>　　　27</t>
  </si>
  <si>
    <t>　　27</t>
  </si>
  <si>
    <t>　　　28</t>
  </si>
  <si>
    <t>　　28</t>
  </si>
  <si>
    <t>　　　29</t>
  </si>
  <si>
    <t>　　29</t>
  </si>
  <si>
    <t>　　　30</t>
  </si>
  <si>
    <t>　　30</t>
  </si>
  <si>
    <t>　　　31</t>
  </si>
  <si>
    <t>　　31</t>
  </si>
  <si>
    <t>　　　32</t>
  </si>
  <si>
    <t>　　32</t>
  </si>
  <si>
    <t>　　　33</t>
  </si>
  <si>
    <t>　　33</t>
  </si>
  <si>
    <t>　　　34</t>
  </si>
  <si>
    <t>　　34</t>
  </si>
  <si>
    <t>　　　35</t>
  </si>
  <si>
    <t>　　35</t>
  </si>
  <si>
    <t>　　　36</t>
  </si>
  <si>
    <t>　　36</t>
  </si>
  <si>
    <t>　　　37</t>
  </si>
  <si>
    <t>　　37</t>
  </si>
  <si>
    <t>　　　38</t>
  </si>
  <si>
    <t>　　38</t>
  </si>
  <si>
    <t>　　　39</t>
  </si>
  <si>
    <t>　　39</t>
  </si>
  <si>
    <t>　　　40</t>
  </si>
  <si>
    <t>　　40</t>
  </si>
  <si>
    <t>　　　41</t>
  </si>
  <si>
    <t>　　41</t>
  </si>
  <si>
    <t>　　　42</t>
  </si>
  <si>
    <t>　　42</t>
  </si>
  <si>
    <t>　　　43</t>
  </si>
  <si>
    <t>　　43</t>
  </si>
  <si>
    <t>　　　44</t>
  </si>
  <si>
    <t>　　44</t>
  </si>
  <si>
    <t>　　　45</t>
  </si>
  <si>
    <t>　　45</t>
  </si>
  <si>
    <t>　　　46</t>
  </si>
  <si>
    <t>　　46</t>
  </si>
  <si>
    <t>　　　47</t>
  </si>
  <si>
    <t>　　47</t>
  </si>
  <si>
    <t>　　　48</t>
  </si>
  <si>
    <t>　　48</t>
  </si>
  <si>
    <t>　　　49</t>
  </si>
  <si>
    <t>　　49</t>
  </si>
  <si>
    <t>　　　50</t>
  </si>
  <si>
    <t>　　50</t>
  </si>
  <si>
    <t>　　　51</t>
  </si>
  <si>
    <t>　　51</t>
  </si>
  <si>
    <t>　　　52</t>
  </si>
  <si>
    <t>　　52</t>
  </si>
  <si>
    <t>　　　53</t>
  </si>
  <si>
    <t>　　53</t>
  </si>
  <si>
    <t>　　　54</t>
  </si>
  <si>
    <t>　　54</t>
  </si>
  <si>
    <t>　　　55</t>
  </si>
  <si>
    <t>　　55</t>
  </si>
  <si>
    <t>　　　56</t>
  </si>
  <si>
    <t>　　56</t>
  </si>
  <si>
    <t>　　　57</t>
  </si>
  <si>
    <t>　　57</t>
  </si>
  <si>
    <t>　　　58</t>
  </si>
  <si>
    <t>　　58</t>
  </si>
  <si>
    <t>　　　59</t>
  </si>
  <si>
    <t>　　59</t>
  </si>
  <si>
    <t>　　　60</t>
  </si>
  <si>
    <t>　　60</t>
  </si>
  <si>
    <t>　　　61</t>
  </si>
  <si>
    <t>　　61</t>
  </si>
  <si>
    <t>　　　62</t>
  </si>
  <si>
    <t>　　62</t>
  </si>
  <si>
    <t>　　　63</t>
  </si>
  <si>
    <t>　　63</t>
  </si>
  <si>
    <t>　平成元年</t>
  </si>
  <si>
    <t>平成元年</t>
  </si>
  <si>
    <t>　　　２</t>
  </si>
  <si>
    <t>　　２</t>
  </si>
  <si>
    <t>　　　３</t>
  </si>
  <si>
    <t>　　３</t>
  </si>
  <si>
    <t>　　　４</t>
  </si>
  <si>
    <t>　　４</t>
  </si>
  <si>
    <t>　　　５</t>
  </si>
  <si>
    <t>　　５</t>
  </si>
  <si>
    <t>　　　６</t>
  </si>
  <si>
    <t>　　６</t>
  </si>
  <si>
    <t>　　　７</t>
  </si>
  <si>
    <t>　　７</t>
  </si>
  <si>
    <t>　　　８</t>
  </si>
  <si>
    <t>　　８</t>
  </si>
  <si>
    <t>　　　９</t>
  </si>
  <si>
    <t>　　９</t>
  </si>
  <si>
    <t>　　　17</t>
  </si>
  <si>
    <t>　　17</t>
  </si>
  <si>
    <t>不明</t>
  </si>
  <si>
    <t>-</t>
  </si>
  <si>
    <t xml:space="preserve"> 卒業者総数</t>
  </si>
  <si>
    <t>進学者</t>
  </si>
  <si>
    <t>就職者</t>
  </si>
  <si>
    <t>（Ａ）</t>
  </si>
  <si>
    <t>（Ｂ）</t>
  </si>
  <si>
    <t>（Ｃ）</t>
  </si>
  <si>
    <t>進学率</t>
  </si>
  <si>
    <t>就職率</t>
  </si>
  <si>
    <t>ポイント差</t>
  </si>
  <si>
    <t>2.9</t>
  </si>
  <si>
    <t>1.8</t>
  </si>
  <si>
    <t>1.1</t>
  </si>
  <si>
    <t>△16.3</t>
  </si>
  <si>
    <t>2.3</t>
  </si>
  <si>
    <t>△2.3</t>
  </si>
  <si>
    <t>0.3</t>
  </si>
  <si>
    <t>5.2</t>
  </si>
  <si>
    <t>△0.6</t>
  </si>
  <si>
    <t>0.8</t>
  </si>
  <si>
    <t>△0.5</t>
  </si>
  <si>
    <t>△1.0</t>
  </si>
  <si>
    <t>△4.7</t>
  </si>
  <si>
    <t>0.5</t>
  </si>
  <si>
    <t>△1.3</t>
  </si>
  <si>
    <t>2.7</t>
  </si>
  <si>
    <t>5.8</t>
  </si>
  <si>
    <t>△0.7</t>
  </si>
  <si>
    <t>△1.1</t>
  </si>
  <si>
    <t>1.7</t>
  </si>
  <si>
    <t>△3.5</t>
  </si>
  <si>
    <t>1.9</t>
  </si>
  <si>
    <t>△1.8</t>
  </si>
  <si>
    <t>1.2</t>
  </si>
  <si>
    <t>△2.4</t>
  </si>
  <si>
    <t>2.1</t>
  </si>
  <si>
    <t>3.1</t>
  </si>
  <si>
    <t>△2.1</t>
  </si>
  <si>
    <t>3.8</t>
  </si>
  <si>
    <t>△2.0</t>
  </si>
  <si>
    <t>△3.0</t>
  </si>
  <si>
    <t>3.2</t>
  </si>
  <si>
    <t>△2.2</t>
  </si>
  <si>
    <t>2.4</t>
  </si>
  <si>
    <t>△1.7</t>
  </si>
  <si>
    <t>△1.4</t>
  </si>
  <si>
    <t>△0.4</t>
  </si>
  <si>
    <t>0.7</t>
  </si>
  <si>
    <t>0.1</t>
  </si>
  <si>
    <t>△0.2</t>
  </si>
  <si>
    <t>△0.1</t>
  </si>
  <si>
    <t>0.2</t>
  </si>
  <si>
    <t>△0.8</t>
  </si>
  <si>
    <t>△0.3</t>
  </si>
  <si>
    <t>0.4</t>
  </si>
  <si>
    <t>1.3</t>
  </si>
  <si>
    <t>1.0</t>
  </si>
  <si>
    <t>0.9</t>
  </si>
  <si>
    <t>　　16</t>
  </si>
  <si>
    <t>2.8</t>
  </si>
  <si>
    <t>6.8</t>
  </si>
  <si>
    <t>△702</t>
  </si>
  <si>
    <t>△814</t>
  </si>
  <si>
    <t>△6.6</t>
  </si>
  <si>
    <t>△7.9</t>
  </si>
  <si>
    <t>△8</t>
  </si>
  <si>
    <t>△5</t>
  </si>
  <si>
    <t>△6</t>
  </si>
  <si>
    <t>1.5</t>
  </si>
  <si>
    <t>△508</t>
  </si>
  <si>
    <t>△96</t>
  </si>
  <si>
    <t>△4.3</t>
  </si>
  <si>
    <t>△336</t>
  </si>
  <si>
    <t>△207</t>
  </si>
  <si>
    <t>△869</t>
  </si>
  <si>
    <t>△0.9</t>
  </si>
  <si>
    <t>△116</t>
  </si>
  <si>
    <t>△19</t>
  </si>
  <si>
    <t>△1</t>
  </si>
  <si>
    <t>△561</t>
  </si>
  <si>
    <t>0.6</t>
  </si>
  <si>
    <t>4.7</t>
  </si>
  <si>
    <t>△840</t>
  </si>
  <si>
    <t>△33</t>
  </si>
  <si>
    <t>4.5</t>
  </si>
  <si>
    <t>△233</t>
  </si>
  <si>
    <t>△265</t>
  </si>
  <si>
    <t>△12</t>
  </si>
  <si>
    <t>△1,996</t>
  </si>
  <si>
    <t>△824</t>
  </si>
  <si>
    <t>△1,243</t>
  </si>
  <si>
    <t>2.5</t>
  </si>
  <si>
    <t>2.6</t>
  </si>
  <si>
    <t>△39</t>
  </si>
  <si>
    <t>△4.1</t>
  </si>
  <si>
    <t>△3.4</t>
  </si>
  <si>
    <t>△28</t>
  </si>
  <si>
    <t>△29</t>
  </si>
  <si>
    <t>△70</t>
  </si>
  <si>
    <t>△257</t>
  </si>
  <si>
    <t>△140</t>
  </si>
  <si>
    <t>△260</t>
  </si>
  <si>
    <t>△133</t>
  </si>
  <si>
    <t>△3</t>
  </si>
  <si>
    <t>△2,157</t>
  </si>
  <si>
    <t>△136</t>
  </si>
  <si>
    <t>△1,256</t>
  </si>
  <si>
    <t>△765</t>
  </si>
  <si>
    <t>△295</t>
  </si>
  <si>
    <t>△549</t>
  </si>
  <si>
    <t>△79</t>
  </si>
  <si>
    <t>1.4</t>
  </si>
  <si>
    <t>△647</t>
  </si>
  <si>
    <t>△790</t>
  </si>
  <si>
    <t>△98</t>
  </si>
  <si>
    <t>△510</t>
  </si>
  <si>
    <t>△1.6</t>
  </si>
  <si>
    <t>△261</t>
  </si>
  <si>
    <t>△69</t>
  </si>
  <si>
    <t>△807</t>
  </si>
  <si>
    <t>△3.1</t>
  </si>
  <si>
    <t>△452</t>
  </si>
  <si>
    <t>△279</t>
  </si>
  <si>
    <t>△741</t>
  </si>
  <si>
    <t>△3,964</t>
  </si>
  <si>
    <t>△45</t>
  </si>
  <si>
    <t>△292</t>
  </si>
  <si>
    <t>△1,208</t>
  </si>
  <si>
    <t>△2</t>
  </si>
  <si>
    <t>△52</t>
  </si>
  <si>
    <t>△692</t>
  </si>
  <si>
    <t>△213</t>
  </si>
  <si>
    <t>△559</t>
  </si>
  <si>
    <t>△679</t>
  </si>
  <si>
    <t>△4</t>
  </si>
  <si>
    <t>△344</t>
  </si>
  <si>
    <t>△311</t>
  </si>
  <si>
    <t>△27</t>
  </si>
  <si>
    <t>△303</t>
  </si>
  <si>
    <t>△66</t>
  </si>
  <si>
    <t>△24</t>
  </si>
  <si>
    <t>△837</t>
  </si>
  <si>
    <t>△23</t>
  </si>
  <si>
    <t>△17</t>
  </si>
  <si>
    <t>△367</t>
  </si>
  <si>
    <t>△185</t>
  </si>
  <si>
    <t>△777</t>
  </si>
  <si>
    <t>△177</t>
  </si>
  <si>
    <t>△211</t>
  </si>
  <si>
    <t>△131</t>
  </si>
  <si>
    <t>△15</t>
  </si>
  <si>
    <t>△30</t>
  </si>
  <si>
    <t>△144</t>
  </si>
  <si>
    <t>△13</t>
  </si>
  <si>
    <t>△62</t>
  </si>
  <si>
    <t>△1.9</t>
  </si>
  <si>
    <t>△1,259</t>
  </si>
  <si>
    <t>△198</t>
  </si>
  <si>
    <t>△234</t>
  </si>
  <si>
    <t>△145</t>
  </si>
  <si>
    <t>△11</t>
  </si>
  <si>
    <t>△1,372</t>
  </si>
  <si>
    <t>△187</t>
  </si>
  <si>
    <t>△119</t>
  </si>
  <si>
    <t>△537</t>
  </si>
  <si>
    <t>△264</t>
  </si>
  <si>
    <t>△25</t>
  </si>
  <si>
    <t>△42</t>
  </si>
  <si>
    <t>△834</t>
  </si>
  <si>
    <t>△219</t>
  </si>
  <si>
    <t>△22</t>
  </si>
  <si>
    <t>△183</t>
  </si>
  <si>
    <t>△58</t>
  </si>
  <si>
    <t>△64</t>
  </si>
  <si>
    <t>△461</t>
  </si>
  <si>
    <t>△196</t>
  </si>
  <si>
    <t>△355</t>
  </si>
  <si>
    <t>△31</t>
  </si>
  <si>
    <t>△14</t>
  </si>
  <si>
    <t>△663</t>
  </si>
  <si>
    <t>△61</t>
  </si>
  <si>
    <t>△215</t>
  </si>
  <si>
    <t>△645</t>
  </si>
  <si>
    <t>△364</t>
  </si>
  <si>
    <t>△521</t>
  </si>
  <si>
    <t>△1,044</t>
  </si>
  <si>
    <t>△190</t>
  </si>
  <si>
    <t>△882</t>
  </si>
  <si>
    <t>△2.7</t>
  </si>
  <si>
    <t>△148</t>
  </si>
  <si>
    <t>△1.2</t>
  </si>
  <si>
    <t>△394</t>
  </si>
  <si>
    <t>１１</t>
  </si>
  <si>
    <t>１２</t>
  </si>
  <si>
    <t>１３</t>
  </si>
  <si>
    <t>１４</t>
  </si>
  <si>
    <t>１５</t>
  </si>
  <si>
    <t>１７</t>
  </si>
  <si>
    <t>教員数</t>
  </si>
  <si>
    <t>（つづき）</t>
  </si>
  <si>
    <t>(単位：人）</t>
  </si>
  <si>
    <t>区分</t>
  </si>
  <si>
    <t>中等教育</t>
  </si>
  <si>
    <t>年度</t>
  </si>
  <si>
    <t>学校</t>
  </si>
  <si>
    <t>　昭和23年度</t>
  </si>
  <si>
    <t>昭和23年度</t>
  </si>
  <si>
    <t>(単位：人)</t>
  </si>
  <si>
    <t xml:space="preserve"> 専修学校（高等課程）</t>
  </si>
  <si>
    <t xml:space="preserve"> 専修学校（一般課程）</t>
  </si>
  <si>
    <t>公共職業能力</t>
  </si>
  <si>
    <t>　　左記以外の者</t>
  </si>
  <si>
    <t>　　 進　学　者</t>
  </si>
  <si>
    <t>　 等　入　学　者</t>
  </si>
  <si>
    <t>開発施設等入学者</t>
  </si>
  <si>
    <t>　　死亡・不詳の者</t>
  </si>
  <si>
    <t>昭和26年度</t>
  </si>
  <si>
    <t xml:space="preserve">       (単位：人)</t>
  </si>
  <si>
    <t>一時的な仕事に
就いた者</t>
  </si>
  <si>
    <t>（単位：校，人）</t>
  </si>
  <si>
    <t>区　分</t>
  </si>
  <si>
    <t>大学</t>
  </si>
  <si>
    <t>学校数</t>
  </si>
  <si>
    <t>学生数</t>
  </si>
  <si>
    <t>教員数（本務者）</t>
  </si>
  <si>
    <t>年　度</t>
  </si>
  <si>
    <t>計</t>
  </si>
  <si>
    <t>国立</t>
  </si>
  <si>
    <t>公立</t>
  </si>
  <si>
    <t>私立</t>
  </si>
  <si>
    <t>男</t>
  </si>
  <si>
    <t>女</t>
  </si>
  <si>
    <t>対前年度増減数</t>
  </si>
  <si>
    <t>学校数</t>
  </si>
  <si>
    <t>　計</t>
  </si>
  <si>
    <t>　女</t>
  </si>
  <si>
    <t>学生数</t>
  </si>
  <si>
    <t>(本務者）</t>
  </si>
  <si>
    <t>（単位：校，人，％）</t>
  </si>
  <si>
    <t>小学校</t>
  </si>
  <si>
    <t>中学校</t>
  </si>
  <si>
    <t>高等学校</t>
  </si>
  <si>
    <t>児童数</t>
  </si>
  <si>
    <t>生徒数</t>
  </si>
  <si>
    <t>進学率</t>
  </si>
  <si>
    <t>就職率</t>
  </si>
  <si>
    <t>全国</t>
  </si>
  <si>
    <t>宮城県</t>
  </si>
  <si>
    <t>北海道</t>
  </si>
  <si>
    <t>埼玉県</t>
  </si>
  <si>
    <t>千葉県</t>
  </si>
  <si>
    <t>東京都</t>
  </si>
  <si>
    <t>愛知県</t>
  </si>
  <si>
    <t>京都府</t>
  </si>
  <si>
    <t>大阪府</t>
  </si>
  <si>
    <t>兵庫県</t>
  </si>
  <si>
    <t>広島県</t>
  </si>
  <si>
    <t>福岡県</t>
  </si>
  <si>
    <t>中等教育学校</t>
  </si>
  <si>
    <t>在学者数</t>
  </si>
  <si>
    <t>幼稚園</t>
  </si>
  <si>
    <t>専修学校</t>
  </si>
  <si>
    <t>各種学校</t>
  </si>
  <si>
    <t>園数</t>
  </si>
  <si>
    <t>在園者数</t>
  </si>
  <si>
    <t>就園率</t>
  </si>
  <si>
    <t>3歳児入園率</t>
  </si>
  <si>
    <t>[中学校卒業者]</t>
  </si>
  <si>
    <t>進学率の高い都道府県上位５位</t>
  </si>
  <si>
    <t>就職率の高い都道府県上位５位</t>
  </si>
  <si>
    <t>県</t>
  </si>
  <si>
    <t>進学率（％）</t>
  </si>
  <si>
    <t>就職率（％）</t>
  </si>
  <si>
    <t>新潟県</t>
  </si>
  <si>
    <t>岩手県</t>
  </si>
  <si>
    <t>山形県</t>
  </si>
  <si>
    <t>[高等学校卒業者]</t>
  </si>
  <si>
    <t xml:space="preserve"> 専修学校（専門課程）</t>
  </si>
  <si>
    <t>静岡県</t>
  </si>
  <si>
    <t>（つづき）</t>
  </si>
  <si>
    <t xml:space="preserve"> </t>
  </si>
  <si>
    <t>増減数</t>
  </si>
  <si>
    <t>増減数</t>
  </si>
  <si>
    <t xml:space="preserve"> </t>
  </si>
  <si>
    <t>…</t>
  </si>
  <si>
    <t>－</t>
  </si>
  <si>
    <t>　　　10</t>
  </si>
  <si>
    <t>　　10</t>
  </si>
  <si>
    <t>　　　11</t>
  </si>
  <si>
    <t>　　11</t>
  </si>
  <si>
    <t>　　　12</t>
  </si>
  <si>
    <t>　　12</t>
  </si>
  <si>
    <t>　　　13</t>
  </si>
  <si>
    <t>　　13</t>
  </si>
  <si>
    <t>　　　14</t>
  </si>
  <si>
    <t>　　14</t>
  </si>
  <si>
    <t>　　　15</t>
  </si>
  <si>
    <t>　　15</t>
  </si>
  <si>
    <t>　　　16</t>
  </si>
  <si>
    <t>　　16</t>
  </si>
  <si>
    <t>　　　18</t>
  </si>
  <si>
    <t>　　18</t>
  </si>
  <si>
    <t>(A)(B)(C)(D) のうち就職しているもの（再掲）</t>
  </si>
  <si>
    <t>（Ｄ）</t>
  </si>
  <si>
    <t xml:space="preserve"> </t>
  </si>
  <si>
    <t>増減数</t>
  </si>
  <si>
    <t>（Ａ）</t>
  </si>
  <si>
    <t>（Ｂ）</t>
  </si>
  <si>
    <t>（Ｃ）</t>
  </si>
  <si>
    <t>（Ｅ）</t>
  </si>
  <si>
    <t>（Ｆ）</t>
  </si>
  <si>
    <t xml:space="preserve">     （％）</t>
  </si>
  <si>
    <t>1.7</t>
  </si>
  <si>
    <t>△0.7</t>
  </si>
  <si>
    <t>△0.2</t>
  </si>
  <si>
    <t>-</t>
  </si>
  <si>
    <t xml:space="preserve"> （％）</t>
  </si>
  <si>
    <t>ﾎﾟｲﾝﾄ差</t>
  </si>
  <si>
    <t>△499</t>
  </si>
  <si>
    <t>△2.0</t>
  </si>
  <si>
    <t>1.1</t>
  </si>
  <si>
    <t>△4.4</t>
  </si>
  <si>
    <t>1.4</t>
  </si>
  <si>
    <t>特別支援</t>
  </si>
  <si>
    <t>　　　19</t>
  </si>
  <si>
    <t>　　19</t>
  </si>
  <si>
    <t xml:space="preserve"> </t>
  </si>
  <si>
    <t>増減数</t>
  </si>
  <si>
    <t>神奈川県</t>
  </si>
  <si>
    <t>新潟県</t>
  </si>
  <si>
    <t>特別支援学校</t>
  </si>
  <si>
    <t>前期課程</t>
  </si>
  <si>
    <t>後期課程</t>
  </si>
  <si>
    <t>（公立のみ）</t>
  </si>
  <si>
    <t>順位</t>
  </si>
  <si>
    <t>愛媛県</t>
  </si>
  <si>
    <t>佐賀県</t>
  </si>
  <si>
    <t>青森県</t>
  </si>
  <si>
    <t>宮崎県</t>
  </si>
  <si>
    <t>第７５表      　学 校 種 別 在 学 者 数 の 推 移</t>
  </si>
  <si>
    <t>　　　20</t>
  </si>
  <si>
    <t>　　20</t>
  </si>
  <si>
    <t>第７６表　　    学 校 種 別 本 務 教 員 数 の 推 移</t>
  </si>
  <si>
    <t>第７７表　　　 中 学 校 の 進 路 別 卒 業 者 数 の 推 移</t>
  </si>
  <si>
    <t>第７８表　　  高 等 学 校 の 進 路 別 卒 業 者 数 の 推 移</t>
  </si>
  <si>
    <t>　　第７９表　　大学・短期大学･高等専門学校の学校数，学生数及び本務教員数</t>
  </si>
  <si>
    <t>平成10年度</t>
  </si>
  <si>
    <t>１６</t>
  </si>
  <si>
    <t>１８</t>
  </si>
  <si>
    <t>１９</t>
  </si>
  <si>
    <t>２０</t>
  </si>
  <si>
    <t>短期大学（私立）</t>
  </si>
  <si>
    <t>高等専門学校（国立）</t>
  </si>
  <si>
    <t>第８０表　　全国との比較　（平成２０年度）</t>
  </si>
  <si>
    <t>（つづき）</t>
  </si>
  <si>
    <t>-</t>
  </si>
  <si>
    <t>-</t>
  </si>
  <si>
    <t>香川県</t>
  </si>
  <si>
    <t>石川県</t>
  </si>
  <si>
    <t>島根県</t>
  </si>
  <si>
    <t>沖縄県</t>
  </si>
  <si>
    <t>長崎県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</si>
</sst>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2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書院細明朝体"/>
      <family val="1"/>
    </font>
    <font>
      <b/>
      <sz val="12"/>
      <name val="ＭＳ 明朝"/>
      <family val="1"/>
    </font>
    <font>
      <b/>
      <sz val="11"/>
      <name val="書院細明朝体"/>
      <family val="1"/>
    </font>
    <font>
      <b/>
      <sz val="14"/>
      <name val="書院細明朝体"/>
      <family val="1"/>
    </font>
    <font>
      <b/>
      <sz val="11"/>
      <name val="ＭＳ Ｐゴシック"/>
      <family val="3"/>
    </font>
    <font>
      <b/>
      <sz val="14"/>
      <name val="Terminal"/>
      <family val="0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7"/>
      <name val="ＭＳ Ｐ明朝"/>
      <family val="1"/>
    </font>
    <font>
      <b/>
      <sz val="11"/>
      <name val="Terminal"/>
      <family val="0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1" fillId="0" borderId="1" xfId="25" applyFont="1" applyBorder="1" applyAlignment="1">
      <alignment horizontal="center" vertical="center"/>
      <protection/>
    </xf>
    <xf numFmtId="0" fontId="12" fillId="0" borderId="0" xfId="25" applyFont="1">
      <alignment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1" fillId="0" borderId="0" xfId="25" applyFont="1" applyAlignment="1">
      <alignment horizontal="right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left" vertic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5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8" xfId="25" applyFont="1" applyBorder="1" applyAlignment="1">
      <alignment horizontal="center" vertical="center"/>
      <protection/>
    </xf>
    <xf numFmtId="0" fontId="11" fillId="0" borderId="8" xfId="25" applyFont="1" applyBorder="1" applyAlignment="1">
      <alignment horizontal="center"/>
      <protection/>
    </xf>
    <xf numFmtId="0" fontId="13" fillId="0" borderId="9" xfId="25" applyFont="1" applyBorder="1" applyAlignment="1">
      <alignment horizontal="left"/>
      <protection/>
    </xf>
    <xf numFmtId="38" fontId="11" fillId="0" borderId="0" xfId="17" applyFont="1" applyAlignment="1">
      <alignment/>
    </xf>
    <xf numFmtId="0" fontId="11" fillId="0" borderId="10" xfId="25" applyFont="1" applyBorder="1">
      <alignment/>
      <protection/>
    </xf>
    <xf numFmtId="0" fontId="11" fillId="0" borderId="9" xfId="25" applyFont="1" applyBorder="1" quotePrefix="1">
      <alignment/>
      <protection/>
    </xf>
    <xf numFmtId="190" fontId="11" fillId="0" borderId="0" xfId="17" applyNumberFormat="1" applyFont="1" applyBorder="1" applyAlignment="1">
      <alignment/>
    </xf>
    <xf numFmtId="0" fontId="11" fillId="0" borderId="10" xfId="25" applyFont="1" applyBorder="1" quotePrefix="1">
      <alignment/>
      <protection/>
    </xf>
    <xf numFmtId="0" fontId="11" fillId="0" borderId="11" xfId="25" applyFont="1" applyBorder="1" quotePrefix="1">
      <alignment/>
      <protection/>
    </xf>
    <xf numFmtId="38" fontId="11" fillId="0" borderId="12" xfId="17" applyFont="1" applyBorder="1" applyAlignment="1">
      <alignment/>
    </xf>
    <xf numFmtId="190" fontId="11" fillId="0" borderId="12" xfId="17" applyNumberFormat="1" applyFont="1" applyBorder="1" applyAlignment="1">
      <alignment/>
    </xf>
    <xf numFmtId="0" fontId="11" fillId="0" borderId="13" xfId="25" applyFont="1" applyBorder="1" quotePrefix="1">
      <alignment/>
      <protection/>
    </xf>
    <xf numFmtId="38" fontId="11" fillId="0" borderId="14" xfId="17" applyFont="1" applyBorder="1" applyAlignment="1">
      <alignment/>
    </xf>
    <xf numFmtId="0" fontId="13" fillId="0" borderId="9" xfId="25" applyFont="1" applyBorder="1">
      <alignment/>
      <protection/>
    </xf>
    <xf numFmtId="38" fontId="11" fillId="0" borderId="0" xfId="17" applyFont="1" applyBorder="1" applyAlignment="1">
      <alignment/>
    </xf>
    <xf numFmtId="190" fontId="11" fillId="0" borderId="14" xfId="17" applyNumberFormat="1" applyFont="1" applyBorder="1" applyAlignment="1">
      <alignment/>
    </xf>
    <xf numFmtId="38" fontId="11" fillId="0" borderId="10" xfId="17" applyFont="1" applyBorder="1" applyAlignment="1">
      <alignment/>
    </xf>
    <xf numFmtId="0" fontId="11" fillId="0" borderId="0" xfId="25" applyFont="1" applyBorder="1">
      <alignment/>
      <protection/>
    </xf>
    <xf numFmtId="0" fontId="11" fillId="0" borderId="10" xfId="25" applyFont="1" applyBorder="1" applyAlignment="1" quotePrefix="1">
      <alignment/>
      <protection/>
    </xf>
    <xf numFmtId="190" fontId="11" fillId="0" borderId="10" xfId="25" applyNumberFormat="1" applyFont="1" applyBorder="1">
      <alignment/>
      <protection/>
    </xf>
    <xf numFmtId="190" fontId="11" fillId="0" borderId="0" xfId="25" applyNumberFormat="1" applyFont="1" applyBorder="1">
      <alignment/>
      <protection/>
    </xf>
    <xf numFmtId="0" fontId="12" fillId="0" borderId="0" xfId="25" applyFont="1" applyBorder="1">
      <alignment/>
      <protection/>
    </xf>
    <xf numFmtId="0" fontId="11" fillId="0" borderId="0" xfId="21" applyFont="1" applyBorder="1" quotePrefix="1">
      <alignment/>
      <protection/>
    </xf>
    <xf numFmtId="190" fontId="11" fillId="0" borderId="10" xfId="21" applyNumberFormat="1" applyFont="1" applyBorder="1">
      <alignment/>
      <protection/>
    </xf>
    <xf numFmtId="190" fontId="11" fillId="0" borderId="0" xfId="21" applyNumberFormat="1" applyFont="1" applyBorder="1">
      <alignment/>
      <protection/>
    </xf>
    <xf numFmtId="0" fontId="11" fillId="0" borderId="10" xfId="21" applyFont="1" applyBorder="1" applyAlignment="1" quotePrefix="1">
      <alignment horizontal="left"/>
      <protection/>
    </xf>
    <xf numFmtId="0" fontId="12" fillId="0" borderId="0" xfId="21" applyFont="1">
      <alignment/>
      <protection/>
    </xf>
    <xf numFmtId="190" fontId="11" fillId="0" borderId="10" xfId="17" applyNumberFormat="1" applyFont="1" applyBorder="1" applyAlignment="1">
      <alignment/>
    </xf>
    <xf numFmtId="190" fontId="11" fillId="0" borderId="0" xfId="17" applyNumberFormat="1" applyFont="1" applyAlignment="1">
      <alignment/>
    </xf>
    <xf numFmtId="190" fontId="12" fillId="0" borderId="0" xfId="17" applyNumberFormat="1" applyFont="1" applyAlignment="1">
      <alignment/>
    </xf>
    <xf numFmtId="0" fontId="11" fillId="0" borderId="14" xfId="21" applyFont="1" applyBorder="1" quotePrefix="1">
      <alignment/>
      <protection/>
    </xf>
    <xf numFmtId="190" fontId="11" fillId="0" borderId="15" xfId="17" applyNumberFormat="1" applyFont="1" applyBorder="1" applyAlignment="1">
      <alignment/>
    </xf>
    <xf numFmtId="0" fontId="11" fillId="0" borderId="15" xfId="21" applyFont="1" applyBorder="1" applyAlignment="1" quotePrefix="1">
      <alignment horizontal="left"/>
      <protection/>
    </xf>
    <xf numFmtId="190" fontId="11" fillId="0" borderId="8" xfId="17" applyNumberFormat="1" applyFont="1" applyBorder="1" applyAlignment="1">
      <alignment/>
    </xf>
    <xf numFmtId="190" fontId="11" fillId="0" borderId="1" xfId="17" applyNumberFormat="1" applyFont="1" applyBorder="1" applyAlignment="1">
      <alignment/>
    </xf>
    <xf numFmtId="0" fontId="11" fillId="0" borderId="8" xfId="21" applyFont="1" applyBorder="1" applyAlignment="1" quotePrefix="1">
      <alignment horizontal="left"/>
      <protection/>
    </xf>
    <xf numFmtId="178" fontId="11" fillId="0" borderId="3" xfId="25" applyNumberFormat="1" applyFont="1" applyBorder="1" applyAlignment="1" applyProtection="1">
      <alignment horizontal="right" vertical="center"/>
      <protection locked="0"/>
    </xf>
    <xf numFmtId="178" fontId="11" fillId="0" borderId="0" xfId="25" applyNumberFormat="1" applyFont="1" applyBorder="1" applyAlignment="1" applyProtection="1">
      <alignment horizontal="right" vertical="center"/>
      <protection locked="0"/>
    </xf>
    <xf numFmtId="178" fontId="11" fillId="0" borderId="9" xfId="25" applyNumberFormat="1" applyFont="1" applyBorder="1" applyAlignment="1" applyProtection="1">
      <alignment horizontal="right" vertical="center"/>
      <protection locked="0"/>
    </xf>
    <xf numFmtId="178" fontId="11" fillId="0" borderId="14" xfId="25" applyNumberFormat="1" applyFont="1" applyBorder="1" applyAlignment="1" applyProtection="1">
      <alignment horizontal="right" vertical="center"/>
      <protection locked="0"/>
    </xf>
    <xf numFmtId="178" fontId="11" fillId="0" borderId="16" xfId="25" applyNumberFormat="1" applyFont="1" applyBorder="1" applyAlignment="1" applyProtection="1">
      <alignment horizontal="right" vertical="center"/>
      <protection locked="0"/>
    </xf>
    <xf numFmtId="178" fontId="11" fillId="0" borderId="12" xfId="25" applyNumberFormat="1" applyFont="1" applyBorder="1" applyAlignment="1" applyProtection="1">
      <alignment horizontal="right" vertical="center"/>
      <protection locked="0"/>
    </xf>
    <xf numFmtId="178" fontId="11" fillId="0" borderId="11" xfId="25" applyNumberFormat="1" applyFont="1" applyBorder="1" applyAlignment="1" applyProtection="1">
      <alignment horizontal="right" vertical="center"/>
      <protection locked="0"/>
    </xf>
    <xf numFmtId="178" fontId="11" fillId="0" borderId="1" xfId="25" applyNumberFormat="1" applyFont="1" applyBorder="1" applyAlignment="1" applyProtection="1">
      <alignment horizontal="right" vertical="center"/>
      <protection locked="0"/>
    </xf>
    <xf numFmtId="0" fontId="11" fillId="0" borderId="1" xfId="26" applyFont="1" applyBorder="1" applyAlignment="1">
      <alignment horizontal="center" vertical="center"/>
      <protection/>
    </xf>
    <xf numFmtId="0" fontId="12" fillId="0" borderId="0" xfId="26" applyFont="1">
      <alignment/>
      <protection/>
    </xf>
    <xf numFmtId="0" fontId="11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1" fillId="0" borderId="0" xfId="26" applyFont="1" applyAlignment="1">
      <alignment horizontal="right"/>
      <protection/>
    </xf>
    <xf numFmtId="0" fontId="11" fillId="0" borderId="2" xfId="26" applyFont="1" applyBorder="1" applyAlignment="1">
      <alignment horizontal="center"/>
      <protection/>
    </xf>
    <xf numFmtId="0" fontId="11" fillId="0" borderId="3" xfId="26" applyFont="1" applyBorder="1" applyAlignment="1">
      <alignment horizontal="center" vertical="center"/>
      <protection/>
    </xf>
    <xf numFmtId="0" fontId="11" fillId="0" borderId="2" xfId="26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/>
      <protection/>
    </xf>
    <xf numFmtId="0" fontId="11" fillId="0" borderId="5" xfId="26" applyFont="1" applyBorder="1" applyAlignment="1">
      <alignment horizontal="center"/>
      <protection/>
    </xf>
    <xf numFmtId="0" fontId="11" fillId="0" borderId="6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/>
      <protection/>
    </xf>
    <xf numFmtId="0" fontId="11" fillId="0" borderId="9" xfId="26" applyFont="1" applyBorder="1">
      <alignment/>
      <protection/>
    </xf>
    <xf numFmtId="0" fontId="11" fillId="0" borderId="10" xfId="26" applyFont="1" applyBorder="1">
      <alignment/>
      <protection/>
    </xf>
    <xf numFmtId="0" fontId="11" fillId="0" borderId="9" xfId="26" applyFont="1" applyBorder="1" quotePrefix="1">
      <alignment/>
      <protection/>
    </xf>
    <xf numFmtId="0" fontId="11" fillId="0" borderId="10" xfId="26" applyFont="1" applyBorder="1" quotePrefix="1">
      <alignment/>
      <protection/>
    </xf>
    <xf numFmtId="0" fontId="11" fillId="0" borderId="11" xfId="26" applyFont="1" applyBorder="1" quotePrefix="1">
      <alignment/>
      <protection/>
    </xf>
    <xf numFmtId="0" fontId="11" fillId="0" borderId="13" xfId="26" applyFont="1" applyBorder="1" quotePrefix="1">
      <alignment/>
      <protection/>
    </xf>
    <xf numFmtId="38" fontId="11" fillId="0" borderId="0" xfId="17" applyFont="1" applyAlignment="1">
      <alignment horizontal="right"/>
    </xf>
    <xf numFmtId="38" fontId="11" fillId="0" borderId="0" xfId="17" applyFont="1" applyAlignment="1" quotePrefix="1">
      <alignment horizontal="right"/>
    </xf>
    <xf numFmtId="38" fontId="11" fillId="0" borderId="0" xfId="17" applyNumberFormat="1" applyFont="1" applyBorder="1" applyAlignment="1">
      <alignment/>
    </xf>
    <xf numFmtId="0" fontId="11" fillId="0" borderId="0" xfId="26" applyFont="1" applyBorder="1">
      <alignment/>
      <protection/>
    </xf>
    <xf numFmtId="0" fontId="12" fillId="0" borderId="0" xfId="26" applyFont="1" applyBorder="1">
      <alignment/>
      <protection/>
    </xf>
    <xf numFmtId="190" fontId="11" fillId="0" borderId="10" xfId="26" applyNumberFormat="1" applyFont="1" applyBorder="1">
      <alignment/>
      <protection/>
    </xf>
    <xf numFmtId="191" fontId="11" fillId="0" borderId="0" xfId="17" applyNumberFormat="1" applyFont="1" applyBorder="1" applyAlignment="1">
      <alignment/>
    </xf>
    <xf numFmtId="190" fontId="11" fillId="0" borderId="0" xfId="26" applyNumberFormat="1" applyFont="1" applyBorder="1">
      <alignment/>
      <protection/>
    </xf>
    <xf numFmtId="191" fontId="11" fillId="0" borderId="10" xfId="26" applyNumberFormat="1" applyFont="1" applyBorder="1" quotePrefix="1">
      <alignment/>
      <protection/>
    </xf>
    <xf numFmtId="3" fontId="11" fillId="0" borderId="0" xfId="26" applyNumberFormat="1" applyFont="1" applyBorder="1">
      <alignment/>
      <protection/>
    </xf>
    <xf numFmtId="190" fontId="11" fillId="0" borderId="9" xfId="17" applyNumberFormat="1" applyFont="1" applyBorder="1" applyAlignment="1" quotePrefix="1">
      <alignment/>
    </xf>
    <xf numFmtId="190" fontId="11" fillId="0" borderId="10" xfId="17" applyNumberFormat="1" applyFont="1" applyBorder="1" applyAlignment="1" quotePrefix="1">
      <alignment/>
    </xf>
    <xf numFmtId="190" fontId="11" fillId="0" borderId="16" xfId="17" applyNumberFormat="1" applyFont="1" applyBorder="1" applyAlignment="1" quotePrefix="1">
      <alignment/>
    </xf>
    <xf numFmtId="190" fontId="11" fillId="0" borderId="15" xfId="17" applyNumberFormat="1" applyFont="1" applyBorder="1" applyAlignment="1" quotePrefix="1">
      <alignment/>
    </xf>
    <xf numFmtId="190" fontId="11" fillId="0" borderId="5" xfId="17" applyNumberFormat="1" applyFont="1" applyBorder="1" applyAlignment="1" quotePrefix="1">
      <alignment/>
    </xf>
    <xf numFmtId="190" fontId="11" fillId="0" borderId="8" xfId="17" applyNumberFormat="1" applyFont="1" applyBorder="1" applyAlignment="1" quotePrefix="1">
      <alignment/>
    </xf>
    <xf numFmtId="178" fontId="11" fillId="0" borderId="3" xfId="26" applyNumberFormat="1" applyFont="1" applyBorder="1" applyAlignment="1" applyProtection="1">
      <alignment horizontal="right" vertical="center"/>
      <protection locked="0"/>
    </xf>
    <xf numFmtId="178" fontId="11" fillId="0" borderId="0" xfId="26" applyNumberFormat="1" applyFont="1" applyBorder="1" applyAlignment="1" applyProtection="1">
      <alignment horizontal="right" vertical="center"/>
      <protection locked="0"/>
    </xf>
    <xf numFmtId="178" fontId="11" fillId="0" borderId="12" xfId="26" applyNumberFormat="1" applyFont="1" applyBorder="1" applyAlignment="1" applyProtection="1">
      <alignment horizontal="right" vertical="center"/>
      <protection locked="0"/>
    </xf>
    <xf numFmtId="178" fontId="11" fillId="0" borderId="14" xfId="26" applyNumberFormat="1" applyFont="1" applyBorder="1" applyAlignment="1" applyProtection="1">
      <alignment horizontal="right" vertical="center"/>
      <protection locked="0"/>
    </xf>
    <xf numFmtId="0" fontId="12" fillId="0" borderId="0" xfId="27" applyFont="1" applyAlignment="1">
      <alignment vertical="center"/>
      <protection/>
    </xf>
    <xf numFmtId="0" fontId="14" fillId="0" borderId="1" xfId="27" applyFont="1" applyBorder="1" applyAlignment="1">
      <alignment vertical="center"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>
      <alignment horizontal="centerContinuous" vertical="center"/>
      <protection/>
    </xf>
    <xf numFmtId="0" fontId="11" fillId="0" borderId="0" xfId="27" applyFont="1" applyAlignment="1">
      <alignment vertical="center"/>
      <protection/>
    </xf>
    <xf numFmtId="0" fontId="11" fillId="0" borderId="2" xfId="27" applyFont="1" applyBorder="1" applyAlignment="1">
      <alignment vertical="center"/>
      <protection/>
    </xf>
    <xf numFmtId="0" fontId="11" fillId="0" borderId="3" xfId="27" applyFont="1" applyBorder="1" applyAlignment="1">
      <alignment vertical="center"/>
      <protection/>
    </xf>
    <xf numFmtId="0" fontId="11" fillId="0" borderId="4" xfId="27" applyFont="1" applyBorder="1" applyAlignment="1">
      <alignment vertical="center"/>
      <protection/>
    </xf>
    <xf numFmtId="0" fontId="11" fillId="0" borderId="17" xfId="27" applyFont="1" applyBorder="1" applyAlignment="1">
      <alignment vertical="center"/>
      <protection/>
    </xf>
    <xf numFmtId="0" fontId="11" fillId="0" borderId="18" xfId="27" applyFont="1" applyBorder="1" applyAlignment="1">
      <alignment horizontal="centerContinuous" vertical="center"/>
      <protection/>
    </xf>
    <xf numFmtId="0" fontId="11" fillId="0" borderId="19" xfId="27" applyFont="1" applyBorder="1" applyAlignment="1">
      <alignment horizontal="centerContinuous" vertical="center"/>
      <protection/>
    </xf>
    <xf numFmtId="0" fontId="11" fillId="0" borderId="20" xfId="27" applyFont="1" applyBorder="1" applyAlignment="1">
      <alignment horizontal="centerContinuous" vertical="center"/>
      <protection/>
    </xf>
    <xf numFmtId="0" fontId="11" fillId="0" borderId="7" xfId="27" applyFont="1" applyBorder="1" applyAlignment="1">
      <alignment horizontal="centerContinuous" vertical="center"/>
      <protection/>
    </xf>
    <xf numFmtId="0" fontId="11" fillId="0" borderId="9" xfId="27" applyFont="1" applyBorder="1" applyAlignment="1">
      <alignment horizontal="center" vertical="center"/>
      <protection/>
    </xf>
    <xf numFmtId="0" fontId="11" fillId="0" borderId="9" xfId="27" applyFont="1" applyBorder="1" applyAlignment="1">
      <alignment vertical="center"/>
      <protection/>
    </xf>
    <xf numFmtId="0" fontId="11" fillId="0" borderId="0" xfId="27" applyFont="1" applyAlignment="1">
      <alignment horizontal="center" vertical="center"/>
      <protection/>
    </xf>
    <xf numFmtId="0" fontId="11" fillId="0" borderId="10" xfId="27" applyFont="1" applyBorder="1" applyAlignment="1">
      <alignment vertical="center"/>
      <protection/>
    </xf>
    <xf numFmtId="0" fontId="11" fillId="0" borderId="10" xfId="27" applyFont="1" applyBorder="1" applyAlignment="1">
      <alignment horizontal="center" vertical="center"/>
      <protection/>
    </xf>
    <xf numFmtId="0" fontId="11" fillId="0" borderId="21" xfId="27" applyFont="1" applyBorder="1" applyAlignment="1">
      <alignment vertical="center"/>
      <protection/>
    </xf>
    <xf numFmtId="0" fontId="11" fillId="0" borderId="22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1" xfId="27" applyFont="1" applyBorder="1" applyAlignment="1">
      <alignment horizontal="center" vertical="center"/>
      <protection/>
    </xf>
    <xf numFmtId="0" fontId="11" fillId="0" borderId="6" xfId="27" applyFont="1" applyBorder="1" applyAlignment="1">
      <alignment horizontal="center" vertical="center"/>
      <protection/>
    </xf>
    <xf numFmtId="0" fontId="11" fillId="0" borderId="8" xfId="27" applyFont="1" applyBorder="1" applyAlignment="1">
      <alignment horizontal="center" vertical="center"/>
      <protection/>
    </xf>
    <xf numFmtId="0" fontId="11" fillId="0" borderId="23" xfId="27" applyFont="1" applyBorder="1" applyAlignment="1">
      <alignment horizontal="center" vertical="center"/>
      <protection/>
    </xf>
    <xf numFmtId="0" fontId="11" fillId="0" borderId="24" xfId="27" applyFont="1" applyBorder="1" applyAlignment="1">
      <alignment horizontal="center" vertical="center"/>
      <protection/>
    </xf>
    <xf numFmtId="0" fontId="11" fillId="0" borderId="25" xfId="27" applyFont="1" applyBorder="1" applyAlignment="1">
      <alignment vertical="center"/>
      <protection/>
    </xf>
    <xf numFmtId="0" fontId="11" fillId="0" borderId="9" xfId="27" applyFont="1" applyBorder="1">
      <alignment/>
      <protection/>
    </xf>
    <xf numFmtId="192" fontId="11" fillId="0" borderId="0" xfId="17" applyNumberFormat="1" applyFont="1" applyAlignment="1">
      <alignment/>
    </xf>
    <xf numFmtId="193" fontId="11" fillId="0" borderId="0" xfId="17" applyNumberFormat="1" applyFont="1" applyAlignment="1">
      <alignment/>
    </xf>
    <xf numFmtId="0" fontId="11" fillId="0" borderId="10" xfId="27" applyFont="1" applyBorder="1">
      <alignment/>
      <protection/>
    </xf>
    <xf numFmtId="0" fontId="11" fillId="0" borderId="0" xfId="27" applyFont="1">
      <alignment/>
      <protection/>
    </xf>
    <xf numFmtId="0" fontId="12" fillId="0" borderId="0" xfId="27" applyFont="1">
      <alignment/>
      <protection/>
    </xf>
    <xf numFmtId="0" fontId="11" fillId="0" borderId="9" xfId="27" applyFont="1" applyBorder="1" quotePrefix="1">
      <alignment/>
      <protection/>
    </xf>
    <xf numFmtId="195" fontId="11" fillId="0" borderId="0" xfId="17" applyNumberFormat="1" applyFont="1" applyAlignment="1" quotePrefix="1">
      <alignment horizontal="right"/>
    </xf>
    <xf numFmtId="193" fontId="11" fillId="0" borderId="0" xfId="17" applyNumberFormat="1" applyFont="1" applyAlignment="1" quotePrefix="1">
      <alignment horizontal="right"/>
    </xf>
    <xf numFmtId="0" fontId="11" fillId="0" borderId="10" xfId="27" applyFont="1" applyBorder="1" quotePrefix="1">
      <alignment/>
      <protection/>
    </xf>
    <xf numFmtId="193" fontId="11" fillId="0" borderId="0" xfId="17" applyNumberFormat="1" applyFont="1" applyAlignment="1">
      <alignment horizontal="right"/>
    </xf>
    <xf numFmtId="0" fontId="11" fillId="0" borderId="11" xfId="27" applyFont="1" applyBorder="1" quotePrefix="1">
      <alignment/>
      <protection/>
    </xf>
    <xf numFmtId="192" fontId="11" fillId="0" borderId="12" xfId="17" applyNumberFormat="1" applyFont="1" applyBorder="1" applyAlignment="1">
      <alignment/>
    </xf>
    <xf numFmtId="193" fontId="11" fillId="0" borderId="12" xfId="17" applyNumberFormat="1" applyFont="1" applyBorder="1" applyAlignment="1" quotePrefix="1">
      <alignment horizontal="right"/>
    </xf>
    <xf numFmtId="193" fontId="11" fillId="0" borderId="12" xfId="17" applyNumberFormat="1" applyFont="1" applyBorder="1" applyAlignment="1">
      <alignment/>
    </xf>
    <xf numFmtId="0" fontId="11" fillId="0" borderId="13" xfId="27" applyFont="1" applyBorder="1" quotePrefix="1">
      <alignment/>
      <protection/>
    </xf>
    <xf numFmtId="193" fontId="11" fillId="0" borderId="12" xfId="17" applyNumberFormat="1" applyFont="1" applyBorder="1" applyAlignment="1">
      <alignment horizontal="right"/>
    </xf>
    <xf numFmtId="190" fontId="11" fillId="0" borderId="0" xfId="22" applyNumberFormat="1" applyFont="1" applyBorder="1" applyAlignment="1">
      <alignment horizontal="right"/>
      <protection/>
    </xf>
    <xf numFmtId="193" fontId="11" fillId="0" borderId="14" xfId="17" applyNumberFormat="1" applyFont="1" applyBorder="1" applyAlignment="1">
      <alignment/>
    </xf>
    <xf numFmtId="193" fontId="11" fillId="0" borderId="0" xfId="17" applyNumberFormat="1" applyFont="1" applyBorder="1" applyAlignment="1" quotePrefix="1">
      <alignment horizontal="right"/>
    </xf>
    <xf numFmtId="193" fontId="11" fillId="0" borderId="9" xfId="17" applyNumberFormat="1" applyFont="1" applyBorder="1" applyAlignment="1">
      <alignment horizontal="right"/>
    </xf>
    <xf numFmtId="0" fontId="13" fillId="0" borderId="4" xfId="29" applyFont="1" applyBorder="1" applyAlignment="1">
      <alignment horizontal="center"/>
      <protection/>
    </xf>
    <xf numFmtId="228" fontId="11" fillId="0" borderId="0" xfId="17" applyNumberFormat="1" applyFont="1" applyBorder="1" applyAlignment="1">
      <alignment/>
    </xf>
    <xf numFmtId="228" fontId="11" fillId="0" borderId="0" xfId="17" applyNumberFormat="1" applyFont="1" applyAlignment="1">
      <alignment/>
    </xf>
    <xf numFmtId="228" fontId="11" fillId="0" borderId="12" xfId="17" applyNumberFormat="1" applyFont="1" applyBorder="1" applyAlignment="1">
      <alignment/>
    </xf>
    <xf numFmtId="193" fontId="11" fillId="0" borderId="0" xfId="17" applyNumberFormat="1" applyFont="1" applyBorder="1" applyAlignment="1">
      <alignment horizontal="right"/>
    </xf>
    <xf numFmtId="195" fontId="11" fillId="0" borderId="0" xfId="17" applyNumberFormat="1" applyFont="1" applyBorder="1" applyAlignment="1">
      <alignment horizontal="right"/>
    </xf>
    <xf numFmtId="0" fontId="11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192" fontId="11" fillId="0" borderId="0" xfId="17" applyNumberFormat="1" applyFont="1" applyBorder="1" applyAlignment="1">
      <alignment/>
    </xf>
    <xf numFmtId="193" fontId="11" fillId="0" borderId="0" xfId="17" applyNumberFormat="1" applyFont="1" applyBorder="1" applyAlignment="1">
      <alignment/>
    </xf>
    <xf numFmtId="228" fontId="11" fillId="0" borderId="0" xfId="27" applyNumberFormat="1" applyFont="1" applyBorder="1">
      <alignment/>
      <protection/>
    </xf>
    <xf numFmtId="196" fontId="11" fillId="0" borderId="0" xfId="17" applyNumberFormat="1" applyFont="1" applyBorder="1" applyAlignment="1">
      <alignment horizontal="right"/>
    </xf>
    <xf numFmtId="38" fontId="11" fillId="0" borderId="0" xfId="17" applyFont="1" applyFill="1" applyBorder="1" applyAlignment="1">
      <alignment/>
    </xf>
    <xf numFmtId="228" fontId="11" fillId="0" borderId="0" xfId="17" applyNumberFormat="1" applyFont="1" applyFill="1" applyBorder="1" applyAlignment="1">
      <alignment/>
    </xf>
    <xf numFmtId="192" fontId="11" fillId="0" borderId="0" xfId="17" applyNumberFormat="1" applyFont="1" applyFill="1" applyBorder="1" applyAlignment="1">
      <alignment/>
    </xf>
    <xf numFmtId="0" fontId="11" fillId="0" borderId="9" xfId="22" applyFont="1" applyBorder="1" quotePrefix="1">
      <alignment/>
      <protection/>
    </xf>
    <xf numFmtId="3" fontId="11" fillId="0" borderId="0" xfId="22" applyNumberFormat="1" applyFont="1" applyBorder="1">
      <alignment/>
      <protection/>
    </xf>
    <xf numFmtId="0" fontId="11" fillId="0" borderId="0" xfId="22" applyFont="1" applyBorder="1">
      <alignment/>
      <protection/>
    </xf>
    <xf numFmtId="228" fontId="11" fillId="0" borderId="0" xfId="22" applyNumberFormat="1" applyFont="1" applyBorder="1">
      <alignment/>
      <protection/>
    </xf>
    <xf numFmtId="192" fontId="11" fillId="0" borderId="0" xfId="22" applyNumberFormat="1" applyFont="1" applyBorder="1">
      <alignment/>
      <protection/>
    </xf>
    <xf numFmtId="0" fontId="11" fillId="0" borderId="10" xfId="22" applyFont="1" applyBorder="1" quotePrefix="1">
      <alignment/>
      <protection/>
    </xf>
    <xf numFmtId="0" fontId="12" fillId="0" borderId="0" xfId="22" applyFont="1">
      <alignment/>
      <protection/>
    </xf>
    <xf numFmtId="190" fontId="11" fillId="0" borderId="0" xfId="22" applyNumberFormat="1" applyFont="1" applyBorder="1">
      <alignment/>
      <protection/>
    </xf>
    <xf numFmtId="190" fontId="11" fillId="0" borderId="0" xfId="17" applyNumberFormat="1" applyFont="1" applyBorder="1" applyAlignment="1">
      <alignment horizontal="right"/>
    </xf>
    <xf numFmtId="198" fontId="11" fillId="0" borderId="0" xfId="22" applyNumberFormat="1" applyFont="1" applyBorder="1">
      <alignment/>
      <protection/>
    </xf>
    <xf numFmtId="198" fontId="11" fillId="0" borderId="0" xfId="17" applyNumberFormat="1" applyFont="1" applyBorder="1" applyAlignment="1">
      <alignment/>
    </xf>
    <xf numFmtId="214" fontId="11" fillId="0" borderId="0" xfId="17" applyNumberFormat="1" applyFont="1" applyBorder="1" applyAlignment="1">
      <alignment/>
    </xf>
    <xf numFmtId="38" fontId="12" fillId="0" borderId="0" xfId="17" applyFont="1" applyAlignment="1">
      <alignment/>
    </xf>
    <xf numFmtId="214" fontId="11" fillId="0" borderId="0" xfId="17" applyNumberFormat="1" applyFont="1" applyBorder="1" applyAlignment="1">
      <alignment horizontal="right"/>
    </xf>
    <xf numFmtId="0" fontId="11" fillId="0" borderId="16" xfId="22" applyFont="1" applyBorder="1" quotePrefix="1">
      <alignment/>
      <protection/>
    </xf>
    <xf numFmtId="228" fontId="11" fillId="0" borderId="14" xfId="17" applyNumberFormat="1" applyFont="1" applyBorder="1" applyAlignment="1">
      <alignment/>
    </xf>
    <xf numFmtId="198" fontId="11" fillId="0" borderId="14" xfId="22" applyNumberFormat="1" applyFont="1" applyBorder="1">
      <alignment/>
      <protection/>
    </xf>
    <xf numFmtId="195" fontId="11" fillId="0" borderId="14" xfId="17" applyNumberFormat="1" applyFont="1" applyBorder="1" applyAlignment="1">
      <alignment horizontal="right"/>
    </xf>
    <xf numFmtId="198" fontId="11" fillId="0" borderId="14" xfId="17" applyNumberFormat="1" applyFont="1" applyBorder="1" applyAlignment="1">
      <alignment/>
    </xf>
    <xf numFmtId="190" fontId="11" fillId="0" borderId="16" xfId="22" applyNumberFormat="1" applyFont="1" applyBorder="1" applyAlignment="1">
      <alignment horizontal="right"/>
      <protection/>
    </xf>
    <xf numFmtId="0" fontId="11" fillId="0" borderId="15" xfId="22" applyFont="1" applyBorder="1" quotePrefix="1">
      <alignment/>
      <protection/>
    </xf>
    <xf numFmtId="0" fontId="11" fillId="0" borderId="5" xfId="22" applyFont="1" applyBorder="1" quotePrefix="1">
      <alignment/>
      <protection/>
    </xf>
    <xf numFmtId="228" fontId="11" fillId="0" borderId="1" xfId="17" applyNumberFormat="1" applyFont="1" applyBorder="1" applyAlignment="1">
      <alignment/>
    </xf>
    <xf numFmtId="198" fontId="11" fillId="0" borderId="1" xfId="22" applyNumberFormat="1" applyFont="1" applyBorder="1">
      <alignment/>
      <protection/>
    </xf>
    <xf numFmtId="195" fontId="11" fillId="0" borderId="1" xfId="17" applyNumberFormat="1" applyFont="1" applyBorder="1" applyAlignment="1">
      <alignment horizontal="right"/>
    </xf>
    <xf numFmtId="198" fontId="11" fillId="0" borderId="1" xfId="17" applyNumberFormat="1" applyFont="1" applyBorder="1" applyAlignment="1">
      <alignment/>
    </xf>
    <xf numFmtId="0" fontId="11" fillId="0" borderId="8" xfId="22" applyFont="1" applyBorder="1" quotePrefix="1">
      <alignment/>
      <protection/>
    </xf>
    <xf numFmtId="178" fontId="11" fillId="0" borderId="3" xfId="27" applyNumberFormat="1" applyFont="1" applyBorder="1" applyAlignment="1" applyProtection="1">
      <alignment horizontal="right" vertical="center"/>
      <protection locked="0"/>
    </xf>
    <xf numFmtId="178" fontId="11" fillId="0" borderId="0" xfId="27" applyNumberFormat="1" applyFont="1" applyBorder="1" applyAlignment="1" applyProtection="1">
      <alignment horizontal="right" vertical="center"/>
      <protection locked="0"/>
    </xf>
    <xf numFmtId="178" fontId="11" fillId="0" borderId="14" xfId="27" applyNumberFormat="1" applyFont="1" applyBorder="1" applyAlignment="1" applyProtection="1">
      <alignment horizontal="right" vertical="center"/>
      <protection locked="0"/>
    </xf>
    <xf numFmtId="178" fontId="11" fillId="0" borderId="12" xfId="27" applyNumberFormat="1" applyFont="1" applyBorder="1" applyAlignment="1" applyProtection="1">
      <alignment horizontal="right" vertical="center"/>
      <protection locked="0"/>
    </xf>
    <xf numFmtId="228" fontId="11" fillId="0" borderId="0" xfId="27" applyNumberFormat="1" applyFont="1" applyBorder="1" applyAlignment="1" applyProtection="1">
      <alignment horizontal="right" vertical="center"/>
      <protection locked="0"/>
    </xf>
    <xf numFmtId="228" fontId="11" fillId="0" borderId="12" xfId="27" applyNumberFormat="1" applyFont="1" applyBorder="1" applyAlignment="1" applyProtection="1">
      <alignment horizontal="right" vertical="center"/>
      <protection locked="0"/>
    </xf>
    <xf numFmtId="0" fontId="14" fillId="0" borderId="1" xfId="28" applyFont="1" applyBorder="1" applyAlignment="1">
      <alignment horizontal="center" vertical="center"/>
      <protection/>
    </xf>
    <xf numFmtId="0" fontId="11" fillId="0" borderId="0" xfId="28" applyFont="1" applyAlignment="1">
      <alignment/>
      <protection/>
    </xf>
    <xf numFmtId="0" fontId="12" fillId="0" borderId="0" xfId="28" applyFont="1">
      <alignment/>
      <protection/>
    </xf>
    <xf numFmtId="0" fontId="11" fillId="0" borderId="0" xfId="28" applyFont="1" applyAlignment="1">
      <alignment horizontal="centerContinuous" vertical="center"/>
      <protection/>
    </xf>
    <xf numFmtId="0" fontId="11" fillId="0" borderId="0" xfId="28" applyFont="1">
      <alignment/>
      <protection/>
    </xf>
    <xf numFmtId="0" fontId="11" fillId="0" borderId="2" xfId="28" applyFont="1" applyBorder="1" applyAlignment="1">
      <alignment vertical="center"/>
      <protection/>
    </xf>
    <xf numFmtId="0" fontId="11" fillId="0" borderId="3" xfId="28" applyFont="1" applyBorder="1" applyAlignment="1">
      <alignment vertical="center"/>
      <protection/>
    </xf>
    <xf numFmtId="0" fontId="13" fillId="0" borderId="0" xfId="28" applyFont="1" applyAlignment="1">
      <alignment vertical="center"/>
      <protection/>
    </xf>
    <xf numFmtId="0" fontId="13" fillId="0" borderId="2" xfId="28" applyFont="1" applyBorder="1" applyAlignment="1">
      <alignment vertical="center"/>
      <protection/>
    </xf>
    <xf numFmtId="0" fontId="11" fillId="0" borderId="4" xfId="28" applyFont="1" applyBorder="1" applyAlignment="1">
      <alignment vertical="center"/>
      <protection/>
    </xf>
    <xf numFmtId="0" fontId="13" fillId="0" borderId="20" xfId="29" applyFont="1" applyBorder="1" applyAlignment="1">
      <alignment horizontal="center"/>
      <protection/>
    </xf>
    <xf numFmtId="0" fontId="13" fillId="0" borderId="0" xfId="29" applyFont="1" applyAlignment="1">
      <alignment horizontal="center"/>
      <protection/>
    </xf>
    <xf numFmtId="0" fontId="11" fillId="0" borderId="17" xfId="28" applyFont="1" applyBorder="1" applyAlignment="1">
      <alignment vertical="center"/>
      <protection/>
    </xf>
    <xf numFmtId="0" fontId="11" fillId="0" borderId="19" xfId="28" applyFont="1" applyBorder="1" applyAlignment="1">
      <alignment horizontal="centerContinuous" vertical="center"/>
      <protection/>
    </xf>
    <xf numFmtId="0" fontId="11" fillId="0" borderId="20" xfId="28" applyFont="1" applyBorder="1" applyAlignment="1">
      <alignment horizontal="centerContinuous" vertical="center"/>
      <protection/>
    </xf>
    <xf numFmtId="0" fontId="11" fillId="0" borderId="7" xfId="28" applyFont="1" applyBorder="1" applyAlignment="1">
      <alignment horizontal="centerContinuous" vertical="center"/>
      <protection/>
    </xf>
    <xf numFmtId="0" fontId="11" fillId="0" borderId="9" xfId="28" applyFont="1" applyBorder="1" applyAlignment="1">
      <alignment horizontal="center" vertical="center"/>
      <protection/>
    </xf>
    <xf numFmtId="0" fontId="11" fillId="0" borderId="0" xfId="28" applyFont="1" applyBorder="1" applyAlignment="1">
      <alignment vertical="center"/>
      <protection/>
    </xf>
    <xf numFmtId="0" fontId="11" fillId="0" borderId="9" xfId="28" applyFont="1" applyBorder="1" applyAlignment="1">
      <alignment vertical="center"/>
      <protection/>
    </xf>
    <xf numFmtId="0" fontId="11" fillId="0" borderId="0" xfId="28" applyFont="1" applyBorder="1" applyAlignment="1">
      <alignment horizontal="center" vertical="center"/>
      <protection/>
    </xf>
    <xf numFmtId="0" fontId="11" fillId="0" borderId="5" xfId="28" applyFont="1" applyBorder="1" applyAlignment="1">
      <alignment horizontal="center" vertical="center"/>
      <protection/>
    </xf>
    <xf numFmtId="0" fontId="11" fillId="0" borderId="0" xfId="28" applyFont="1" applyAlignment="1">
      <alignment horizontal="center" vertical="center"/>
      <protection/>
    </xf>
    <xf numFmtId="0" fontId="11" fillId="0" borderId="10" xfId="28" applyFont="1" applyBorder="1" applyAlignment="1">
      <alignment vertical="center"/>
      <protection/>
    </xf>
    <xf numFmtId="0" fontId="11" fillId="0" borderId="21" xfId="28" applyFont="1" applyBorder="1" applyAlignment="1">
      <alignment vertical="center"/>
      <protection/>
    </xf>
    <xf numFmtId="0" fontId="11" fillId="0" borderId="5" xfId="28" applyFont="1" applyBorder="1" applyAlignment="1">
      <alignment vertical="center"/>
      <protection/>
    </xf>
    <xf numFmtId="0" fontId="11" fillId="0" borderId="10" xfId="28" applyFont="1" applyBorder="1" applyAlignment="1">
      <alignment horizontal="center" vertical="center"/>
      <protection/>
    </xf>
    <xf numFmtId="0" fontId="11" fillId="0" borderId="1" xfId="28" applyFont="1" applyBorder="1" applyAlignment="1">
      <alignment horizontal="center" vertical="center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25" xfId="28" applyFont="1" applyBorder="1" applyAlignment="1">
      <alignment horizontal="center" vertical="center"/>
      <protection/>
    </xf>
    <xf numFmtId="0" fontId="11" fillId="0" borderId="8" xfId="28" applyFont="1" applyBorder="1" applyAlignment="1">
      <alignment horizontal="center" vertical="center"/>
      <protection/>
    </xf>
    <xf numFmtId="0" fontId="11" fillId="0" borderId="23" xfId="28" applyFont="1" applyBorder="1" applyAlignment="1">
      <alignment horizontal="center" vertical="center"/>
      <protection/>
    </xf>
    <xf numFmtId="0" fontId="13" fillId="0" borderId="6" xfId="28" applyFont="1" applyBorder="1" applyAlignment="1">
      <alignment horizontal="center" vertical="center"/>
      <protection/>
    </xf>
    <xf numFmtId="0" fontId="11" fillId="0" borderId="25" xfId="28" applyFont="1" applyBorder="1" applyAlignment="1">
      <alignment vertical="center"/>
      <protection/>
    </xf>
    <xf numFmtId="0" fontId="11" fillId="0" borderId="9" xfId="28" applyFont="1" applyBorder="1">
      <alignment/>
      <protection/>
    </xf>
    <xf numFmtId="192" fontId="11" fillId="0" borderId="3" xfId="17" applyNumberFormat="1" applyFont="1" applyBorder="1" applyAlignment="1">
      <alignment/>
    </xf>
    <xf numFmtId="0" fontId="11" fillId="0" borderId="10" xfId="28" applyFont="1" applyBorder="1">
      <alignment/>
      <protection/>
    </xf>
    <xf numFmtId="0" fontId="11" fillId="0" borderId="9" xfId="28" applyFont="1" applyBorder="1" quotePrefix="1">
      <alignment/>
      <protection/>
    </xf>
    <xf numFmtId="0" fontId="11" fillId="0" borderId="10" xfId="28" applyFont="1" applyBorder="1" quotePrefix="1">
      <alignment/>
      <protection/>
    </xf>
    <xf numFmtId="38" fontId="11" fillId="0" borderId="0" xfId="17" applyFont="1" applyBorder="1" applyAlignment="1">
      <alignment horizontal="right"/>
    </xf>
    <xf numFmtId="0" fontId="11" fillId="0" borderId="11" xfId="28" applyFont="1" applyBorder="1" quotePrefix="1">
      <alignment/>
      <protection/>
    </xf>
    <xf numFmtId="38" fontId="11" fillId="0" borderId="12" xfId="17" applyFont="1" applyBorder="1" applyAlignment="1">
      <alignment horizontal="right"/>
    </xf>
    <xf numFmtId="0" fontId="11" fillId="0" borderId="13" xfId="28" applyFont="1" applyBorder="1" quotePrefix="1">
      <alignment/>
      <protection/>
    </xf>
    <xf numFmtId="228" fontId="11" fillId="0" borderId="0" xfId="17" applyNumberFormat="1" applyFont="1" applyBorder="1" applyAlignment="1">
      <alignment horizontal="right"/>
    </xf>
    <xf numFmtId="0" fontId="11" fillId="0" borderId="0" xfId="28" applyFont="1" applyBorder="1">
      <alignment/>
      <protection/>
    </xf>
    <xf numFmtId="0" fontId="12" fillId="0" borderId="0" xfId="28" applyFont="1" applyBorder="1">
      <alignment/>
      <protection/>
    </xf>
    <xf numFmtId="228" fontId="11" fillId="0" borderId="0" xfId="28" applyNumberFormat="1" applyFont="1" applyBorder="1">
      <alignment/>
      <protection/>
    </xf>
    <xf numFmtId="195" fontId="11" fillId="0" borderId="0" xfId="17" applyNumberFormat="1" applyFont="1" applyBorder="1" applyAlignment="1">
      <alignment/>
    </xf>
    <xf numFmtId="0" fontId="11" fillId="0" borderId="9" xfId="23" applyFont="1" applyBorder="1" quotePrefix="1">
      <alignment/>
      <protection/>
    </xf>
    <xf numFmtId="190" fontId="11" fillId="0" borderId="0" xfId="23" applyNumberFormat="1" applyFont="1">
      <alignment/>
      <protection/>
    </xf>
    <xf numFmtId="38" fontId="11" fillId="0" borderId="0" xfId="23" applyNumberFormat="1" applyFont="1">
      <alignment/>
      <protection/>
    </xf>
    <xf numFmtId="0" fontId="11" fillId="0" borderId="0" xfId="23" applyFont="1">
      <alignment/>
      <protection/>
    </xf>
    <xf numFmtId="228" fontId="11" fillId="0" borderId="0" xfId="23" applyNumberFormat="1" applyFont="1">
      <alignment/>
      <protection/>
    </xf>
    <xf numFmtId="195" fontId="11" fillId="0" borderId="0" xfId="23" applyNumberFormat="1" applyFont="1">
      <alignment/>
      <protection/>
    </xf>
    <xf numFmtId="0" fontId="11" fillId="0" borderId="10" xfId="23" applyFont="1" applyBorder="1" quotePrefix="1">
      <alignment/>
      <protection/>
    </xf>
    <xf numFmtId="0" fontId="12" fillId="0" borderId="0" xfId="23" applyFont="1">
      <alignment/>
      <protection/>
    </xf>
    <xf numFmtId="0" fontId="11" fillId="0" borderId="0" xfId="23" applyFont="1" applyBorder="1" quotePrefix="1">
      <alignment/>
      <protection/>
    </xf>
    <xf numFmtId="38" fontId="11" fillId="0" borderId="10" xfId="17" applyFont="1" applyFill="1" applyBorder="1" applyAlignment="1">
      <alignment/>
    </xf>
    <xf numFmtId="190" fontId="11" fillId="0" borderId="0" xfId="23" applyNumberFormat="1" applyFont="1" applyBorder="1">
      <alignment/>
      <protection/>
    </xf>
    <xf numFmtId="38" fontId="11" fillId="0" borderId="0" xfId="23" applyNumberFormat="1" applyFont="1" applyBorder="1">
      <alignment/>
      <protection/>
    </xf>
    <xf numFmtId="0" fontId="11" fillId="0" borderId="0" xfId="23" applyFont="1" applyBorder="1">
      <alignment/>
      <protection/>
    </xf>
    <xf numFmtId="228" fontId="11" fillId="0" borderId="0" xfId="23" applyNumberFormat="1" applyFont="1" applyBorder="1">
      <alignment/>
      <protection/>
    </xf>
    <xf numFmtId="195" fontId="11" fillId="0" borderId="0" xfId="23" applyNumberFormat="1" applyFont="1" applyBorder="1">
      <alignment/>
      <protection/>
    </xf>
    <xf numFmtId="195" fontId="11" fillId="0" borderId="9" xfId="23" applyNumberFormat="1" applyFont="1" applyBorder="1">
      <alignment/>
      <protection/>
    </xf>
    <xf numFmtId="38" fontId="11" fillId="0" borderId="9" xfId="17" applyFont="1" applyBorder="1" applyAlignment="1" quotePrefix="1">
      <alignment/>
    </xf>
    <xf numFmtId="190" fontId="11" fillId="0" borderId="10" xfId="17" applyNumberFormat="1" applyFont="1" applyFill="1" applyBorder="1" applyAlignment="1">
      <alignment/>
    </xf>
    <xf numFmtId="190" fontId="11" fillId="0" borderId="0" xfId="17" applyNumberFormat="1" applyFont="1" applyFill="1" applyBorder="1" applyAlignment="1">
      <alignment/>
    </xf>
    <xf numFmtId="195" fontId="11" fillId="0" borderId="9" xfId="17" applyNumberFormat="1" applyFont="1" applyBorder="1" applyAlignment="1">
      <alignment/>
    </xf>
    <xf numFmtId="38" fontId="11" fillId="0" borderId="10" xfId="17" applyFont="1" applyBorder="1" applyAlignment="1" quotePrefix="1">
      <alignment/>
    </xf>
    <xf numFmtId="190" fontId="11" fillId="0" borderId="0" xfId="17" applyNumberFormat="1" applyFont="1" applyBorder="1" applyAlignment="1" applyProtection="1">
      <alignment horizontal="right" vertical="center"/>
      <protection locked="0"/>
    </xf>
    <xf numFmtId="38" fontId="11" fillId="0" borderId="16" xfId="17" applyFont="1" applyBorder="1" applyAlignment="1" quotePrefix="1">
      <alignment/>
    </xf>
    <xf numFmtId="190" fontId="11" fillId="0" borderId="15" xfId="17" applyNumberFormat="1" applyFont="1" applyFill="1" applyBorder="1" applyAlignment="1">
      <alignment/>
    </xf>
    <xf numFmtId="190" fontId="11" fillId="0" borderId="14" xfId="17" applyNumberFormat="1" applyFont="1" applyFill="1" applyBorder="1" applyAlignment="1">
      <alignment/>
    </xf>
    <xf numFmtId="228" fontId="11" fillId="0" borderId="14" xfId="17" applyNumberFormat="1" applyFont="1" applyFill="1" applyBorder="1" applyAlignment="1">
      <alignment/>
    </xf>
    <xf numFmtId="192" fontId="11" fillId="0" borderId="14" xfId="17" applyNumberFormat="1" applyFont="1" applyFill="1" applyBorder="1" applyAlignment="1">
      <alignment/>
    </xf>
    <xf numFmtId="195" fontId="11" fillId="0" borderId="14" xfId="17" applyNumberFormat="1" applyFont="1" applyBorder="1" applyAlignment="1">
      <alignment/>
    </xf>
    <xf numFmtId="195" fontId="11" fillId="0" borderId="16" xfId="17" applyNumberFormat="1" applyFont="1" applyBorder="1" applyAlignment="1">
      <alignment/>
    </xf>
    <xf numFmtId="38" fontId="11" fillId="0" borderId="15" xfId="17" applyFont="1" applyBorder="1" applyAlignment="1" quotePrefix="1">
      <alignment/>
    </xf>
    <xf numFmtId="38" fontId="11" fillId="0" borderId="5" xfId="17" applyFont="1" applyBorder="1" applyAlignment="1" quotePrefix="1">
      <alignment/>
    </xf>
    <xf numFmtId="190" fontId="11" fillId="0" borderId="1" xfId="17" applyNumberFormat="1" applyFont="1" applyFill="1" applyBorder="1" applyAlignment="1">
      <alignment/>
    </xf>
    <xf numFmtId="228" fontId="11" fillId="0" borderId="1" xfId="17" applyNumberFormat="1" applyFont="1" applyFill="1" applyBorder="1" applyAlignment="1">
      <alignment/>
    </xf>
    <xf numFmtId="192" fontId="11" fillId="0" borderId="1" xfId="17" applyNumberFormat="1" applyFont="1" applyFill="1" applyBorder="1" applyAlignment="1">
      <alignment/>
    </xf>
    <xf numFmtId="195" fontId="11" fillId="0" borderId="1" xfId="17" applyNumberFormat="1" applyFont="1" applyBorder="1" applyAlignment="1">
      <alignment/>
    </xf>
    <xf numFmtId="193" fontId="11" fillId="0" borderId="1" xfId="17" applyNumberFormat="1" applyFont="1" applyBorder="1" applyAlignment="1">
      <alignment/>
    </xf>
    <xf numFmtId="195" fontId="11" fillId="0" borderId="5" xfId="17" applyNumberFormat="1" applyFont="1" applyBorder="1" applyAlignment="1">
      <alignment/>
    </xf>
    <xf numFmtId="38" fontId="11" fillId="0" borderId="8" xfId="17" applyFont="1" applyBorder="1" applyAlignment="1" quotePrefix="1">
      <alignment/>
    </xf>
    <xf numFmtId="178" fontId="11" fillId="0" borderId="3" xfId="28" applyNumberFormat="1" applyFont="1" applyBorder="1" applyAlignment="1" applyProtection="1">
      <alignment horizontal="right" vertical="center"/>
      <protection locked="0"/>
    </xf>
    <xf numFmtId="178" fontId="11" fillId="0" borderId="0" xfId="28" applyNumberFormat="1" applyFont="1" applyBorder="1" applyAlignment="1" applyProtection="1">
      <alignment horizontal="right" vertical="center"/>
      <protection locked="0"/>
    </xf>
    <xf numFmtId="178" fontId="11" fillId="0" borderId="12" xfId="28" applyNumberFormat="1" applyFont="1" applyBorder="1" applyAlignment="1" applyProtection="1">
      <alignment horizontal="right" vertical="center"/>
      <protection locked="0"/>
    </xf>
    <xf numFmtId="228" fontId="11" fillId="0" borderId="0" xfId="28" applyNumberFormat="1" applyFont="1" applyBorder="1" applyAlignment="1" applyProtection="1">
      <alignment horizontal="right" vertical="center"/>
      <protection locked="0"/>
    </xf>
    <xf numFmtId="228" fontId="11" fillId="0" borderId="12" xfId="28" applyNumberFormat="1" applyFont="1" applyBorder="1" applyAlignment="1" applyProtection="1">
      <alignment horizontal="right" vertical="center"/>
      <protection locked="0"/>
    </xf>
    <xf numFmtId="0" fontId="15" fillId="0" borderId="0" xfId="29" applyFont="1">
      <alignment/>
      <protection/>
    </xf>
    <xf numFmtId="0" fontId="13" fillId="0" borderId="0" xfId="29" applyFont="1">
      <alignment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horizontal="right"/>
      <protection/>
    </xf>
    <xf numFmtId="0" fontId="13" fillId="0" borderId="26" xfId="29" applyFont="1" applyBorder="1" applyAlignment="1">
      <alignment horizontal="center"/>
      <protection/>
    </xf>
    <xf numFmtId="0" fontId="13" fillId="0" borderId="27" xfId="29" applyFont="1" applyBorder="1" applyAlignment="1">
      <alignment horizontal="center"/>
      <protection/>
    </xf>
    <xf numFmtId="0" fontId="13" fillId="0" borderId="25" xfId="29" applyFont="1" applyBorder="1" applyAlignment="1">
      <alignment horizontal="center"/>
      <protection/>
    </xf>
    <xf numFmtId="0" fontId="13" fillId="0" borderId="7" xfId="29" applyFont="1" applyBorder="1" applyAlignment="1">
      <alignment horizontal="center"/>
      <protection/>
    </xf>
    <xf numFmtId="0" fontId="13" fillId="0" borderId="6" xfId="29" applyFont="1" applyBorder="1" applyAlignment="1">
      <alignment horizontal="center"/>
      <protection/>
    </xf>
    <xf numFmtId="0" fontId="13" fillId="0" borderId="7" xfId="29" applyFont="1" applyFill="1" applyBorder="1" applyAlignment="1">
      <alignment horizontal="center"/>
      <protection/>
    </xf>
    <xf numFmtId="0" fontId="13" fillId="0" borderId="6" xfId="29" applyFont="1" applyFill="1" applyBorder="1" applyAlignment="1">
      <alignment horizontal="center"/>
      <protection/>
    </xf>
    <xf numFmtId="0" fontId="13" fillId="0" borderId="20" xfId="29" applyFont="1" applyFill="1" applyBorder="1" applyAlignment="1">
      <alignment horizontal="center"/>
      <protection/>
    </xf>
    <xf numFmtId="0" fontId="17" fillId="0" borderId="10" xfId="29" applyFont="1" applyBorder="1" applyAlignment="1">
      <alignment horizontal="right"/>
      <protection/>
    </xf>
    <xf numFmtId="197" fontId="18" fillId="0" borderId="10" xfId="29" applyNumberFormat="1" applyFont="1" applyBorder="1" applyAlignment="1">
      <alignment horizontal="right"/>
      <protection/>
    </xf>
    <xf numFmtId="197" fontId="18" fillId="0" borderId="0" xfId="29" applyNumberFormat="1" applyFont="1" applyBorder="1" applyAlignment="1">
      <alignment horizontal="right"/>
      <protection/>
    </xf>
    <xf numFmtId="197" fontId="18" fillId="0" borderId="9" xfId="29" applyNumberFormat="1" applyFont="1" applyBorder="1" applyAlignment="1">
      <alignment horizontal="right"/>
      <protection/>
    </xf>
    <xf numFmtId="0" fontId="17" fillId="0" borderId="10" xfId="29" applyFont="1" applyBorder="1" applyAlignment="1" quotePrefix="1">
      <alignment horizontal="right"/>
      <protection/>
    </xf>
    <xf numFmtId="0" fontId="19" fillId="0" borderId="28" xfId="29" applyFont="1" applyBorder="1" applyAlignment="1">
      <alignment horizontal="center" vertical="center"/>
      <protection/>
    </xf>
    <xf numFmtId="176" fontId="18" fillId="0" borderId="28" xfId="29" applyNumberFormat="1" applyFont="1" applyBorder="1" applyAlignment="1">
      <alignment horizontal="right"/>
      <protection/>
    </xf>
    <xf numFmtId="176" fontId="18" fillId="0" borderId="29" xfId="29" applyNumberFormat="1" applyFont="1" applyBorder="1" applyAlignment="1">
      <alignment horizontal="right"/>
      <protection/>
    </xf>
    <xf numFmtId="197" fontId="18" fillId="0" borderId="29" xfId="29" applyNumberFormat="1" applyFont="1" applyBorder="1" applyAlignment="1">
      <alignment horizontal="right"/>
      <protection/>
    </xf>
    <xf numFmtId="197" fontId="18" fillId="0" borderId="30" xfId="29" applyNumberFormat="1" applyFont="1" applyBorder="1" applyAlignment="1">
      <alignment horizontal="right"/>
      <protection/>
    </xf>
    <xf numFmtId="0" fontId="15" fillId="0" borderId="0" xfId="29" applyFont="1" applyBorder="1">
      <alignment/>
      <protection/>
    </xf>
    <xf numFmtId="0" fontId="18" fillId="0" borderId="0" xfId="29" applyFont="1" applyBorder="1" applyAlignment="1">
      <alignment horizontal="center"/>
      <protection/>
    </xf>
    <xf numFmtId="0" fontId="13" fillId="0" borderId="8" xfId="29" applyFont="1" applyBorder="1" applyAlignment="1">
      <alignment horizontal="center"/>
      <protection/>
    </xf>
    <xf numFmtId="0" fontId="13" fillId="0" borderId="5" xfId="29" applyFont="1" applyBorder="1" applyAlignment="1">
      <alignment horizontal="center"/>
      <protection/>
    </xf>
    <xf numFmtId="0" fontId="13" fillId="0" borderId="1" xfId="29" applyFont="1" applyFill="1" applyBorder="1" applyAlignment="1">
      <alignment horizontal="center"/>
      <protection/>
    </xf>
    <xf numFmtId="0" fontId="13" fillId="0" borderId="5" xfId="29" applyFont="1" applyFill="1" applyBorder="1" applyAlignment="1">
      <alignment horizontal="center"/>
      <protection/>
    </xf>
    <xf numFmtId="0" fontId="18" fillId="0" borderId="0" xfId="29" applyFont="1" applyFill="1" applyBorder="1" applyAlignment="1">
      <alignment horizontal="center"/>
      <protection/>
    </xf>
    <xf numFmtId="190" fontId="18" fillId="0" borderId="29" xfId="29" applyNumberFormat="1" applyFont="1" applyBorder="1" applyAlignment="1">
      <alignment horizontal="right"/>
      <protection/>
    </xf>
    <xf numFmtId="190" fontId="18" fillId="0" borderId="30" xfId="29" applyNumberFormat="1" applyFont="1" applyBorder="1" applyAlignment="1">
      <alignment horizontal="right"/>
      <protection/>
    </xf>
    <xf numFmtId="228" fontId="21" fillId="0" borderId="0" xfId="0" applyNumberFormat="1" applyFont="1" applyBorder="1" applyAlignment="1" applyProtection="1">
      <alignment horizontal="right"/>
      <protection locked="0"/>
    </xf>
    <xf numFmtId="0" fontId="15" fillId="0" borderId="0" xfId="29" applyFont="1" applyBorder="1" applyAlignment="1">
      <alignment horizontal="distributed"/>
      <protection/>
    </xf>
    <xf numFmtId="0" fontId="13" fillId="0" borderId="10" xfId="29" applyFont="1" applyBorder="1" applyAlignment="1">
      <alignment horizontal="center"/>
      <protection/>
    </xf>
    <xf numFmtId="0" fontId="18" fillId="0" borderId="9" xfId="29" applyFont="1" applyBorder="1" applyAlignment="1">
      <alignment horizontal="right"/>
      <protection/>
    </xf>
    <xf numFmtId="0" fontId="22" fillId="0" borderId="0" xfId="29" applyFont="1" applyBorder="1">
      <alignment/>
      <protection/>
    </xf>
    <xf numFmtId="191" fontId="18" fillId="0" borderId="29" xfId="29" applyNumberFormat="1" applyFont="1" applyBorder="1" applyAlignment="1">
      <alignment horizontal="right"/>
      <protection/>
    </xf>
    <xf numFmtId="191" fontId="18" fillId="0" borderId="30" xfId="29" applyNumberFormat="1" applyFont="1" applyBorder="1" applyAlignment="1">
      <alignment horizontal="right"/>
      <protection/>
    </xf>
    <xf numFmtId="38" fontId="24" fillId="0" borderId="0" xfId="17" applyFont="1" applyAlignment="1">
      <alignment/>
    </xf>
    <xf numFmtId="38" fontId="25" fillId="0" borderId="0" xfId="17" applyFont="1" applyAlignment="1">
      <alignment/>
    </xf>
    <xf numFmtId="196" fontId="24" fillId="0" borderId="0" xfId="17" applyNumberFormat="1" applyFont="1" applyAlignment="1">
      <alignment/>
    </xf>
    <xf numFmtId="38" fontId="24" fillId="0" borderId="0" xfId="17" applyFont="1" applyAlignment="1">
      <alignment horizontal="right"/>
    </xf>
    <xf numFmtId="38" fontId="24" fillId="0" borderId="7" xfId="17" applyFont="1" applyBorder="1" applyAlignment="1">
      <alignment horizontal="center"/>
    </xf>
    <xf numFmtId="38" fontId="24" fillId="0" borderId="18" xfId="17" applyFont="1" applyBorder="1" applyAlignment="1">
      <alignment horizontal="center"/>
    </xf>
    <xf numFmtId="38" fontId="24" fillId="0" borderId="6" xfId="17" applyFont="1" applyBorder="1" applyAlignment="1">
      <alignment horizontal="center"/>
    </xf>
    <xf numFmtId="196" fontId="24" fillId="0" borderId="19" xfId="17" applyNumberFormat="1" applyFont="1" applyBorder="1" applyAlignment="1">
      <alignment horizontal="center"/>
    </xf>
    <xf numFmtId="196" fontId="24" fillId="0" borderId="23" xfId="17" applyNumberFormat="1" applyFont="1" applyBorder="1" applyAlignment="1">
      <alignment horizontal="center"/>
    </xf>
    <xf numFmtId="38" fontId="24" fillId="0" borderId="19" xfId="17" applyFont="1" applyBorder="1" applyAlignment="1">
      <alignment horizontal="center"/>
    </xf>
    <xf numFmtId="38" fontId="24" fillId="0" borderId="20" xfId="17" applyFont="1" applyBorder="1" applyAlignment="1">
      <alignment horizontal="center"/>
    </xf>
    <xf numFmtId="38" fontId="24" fillId="0" borderId="10" xfId="17" applyFont="1" applyBorder="1" applyAlignment="1">
      <alignment/>
    </xf>
    <xf numFmtId="38" fontId="24" fillId="0" borderId="22" xfId="17" applyFont="1" applyBorder="1" applyAlignment="1">
      <alignment/>
    </xf>
    <xf numFmtId="38" fontId="24" fillId="0" borderId="27" xfId="17" applyFont="1" applyBorder="1" applyAlignment="1">
      <alignment/>
    </xf>
    <xf numFmtId="196" fontId="24" fillId="0" borderId="0" xfId="17" applyNumberFormat="1" applyFont="1" applyBorder="1" applyAlignment="1">
      <alignment/>
    </xf>
    <xf numFmtId="196" fontId="24" fillId="0" borderId="31" xfId="17" applyNumberFormat="1" applyFont="1" applyBorder="1" applyAlignment="1">
      <alignment/>
    </xf>
    <xf numFmtId="38" fontId="24" fillId="0" borderId="0" xfId="17" applyFont="1" applyBorder="1" applyAlignment="1">
      <alignment/>
    </xf>
    <xf numFmtId="193" fontId="24" fillId="0" borderId="27" xfId="17" applyNumberFormat="1" applyFont="1" applyBorder="1" applyAlignment="1">
      <alignment/>
    </xf>
    <xf numFmtId="193" fontId="24" fillId="0" borderId="9" xfId="17" applyNumberFormat="1" applyFont="1" applyBorder="1" applyAlignment="1">
      <alignment/>
    </xf>
    <xf numFmtId="38" fontId="24" fillId="0" borderId="8" xfId="17" applyFont="1" applyBorder="1" applyAlignment="1">
      <alignment/>
    </xf>
    <xf numFmtId="38" fontId="24" fillId="0" borderId="24" xfId="17" applyFont="1" applyBorder="1" applyAlignment="1">
      <alignment/>
    </xf>
    <xf numFmtId="38" fontId="24" fillId="0" borderId="25" xfId="17" applyFont="1" applyBorder="1" applyAlignment="1">
      <alignment/>
    </xf>
    <xf numFmtId="196" fontId="24" fillId="0" borderId="1" xfId="17" applyNumberFormat="1" applyFont="1" applyBorder="1" applyAlignment="1">
      <alignment/>
    </xf>
    <xf numFmtId="196" fontId="24" fillId="0" borderId="32" xfId="17" applyNumberFormat="1" applyFont="1" applyBorder="1" applyAlignment="1">
      <alignment/>
    </xf>
    <xf numFmtId="38" fontId="24" fillId="0" borderId="1" xfId="17" applyFont="1" applyBorder="1" applyAlignment="1">
      <alignment/>
    </xf>
    <xf numFmtId="193" fontId="24" fillId="0" borderId="25" xfId="17" applyNumberFormat="1" applyFont="1" applyBorder="1" applyAlignment="1">
      <alignment/>
    </xf>
    <xf numFmtId="193" fontId="24" fillId="0" borderId="5" xfId="17" applyNumberFormat="1" applyFont="1" applyBorder="1" applyAlignment="1">
      <alignment/>
    </xf>
    <xf numFmtId="38" fontId="26" fillId="0" borderId="0" xfId="17" applyFont="1" applyAlignment="1">
      <alignment/>
    </xf>
    <xf numFmtId="193" fontId="24" fillId="0" borderId="9" xfId="17" applyNumberFormat="1" applyFont="1" applyBorder="1" applyAlignment="1">
      <alignment horizontal="right"/>
    </xf>
    <xf numFmtId="38" fontId="24" fillId="0" borderId="9" xfId="17" applyFont="1" applyBorder="1" applyAlignment="1">
      <alignment/>
    </xf>
    <xf numFmtId="193" fontId="24" fillId="0" borderId="0" xfId="17" applyNumberFormat="1" applyFont="1" applyBorder="1" applyAlignment="1">
      <alignment/>
    </xf>
    <xf numFmtId="193" fontId="24" fillId="0" borderId="0" xfId="17" applyNumberFormat="1" applyFont="1" applyBorder="1" applyAlignment="1">
      <alignment horizontal="right"/>
    </xf>
    <xf numFmtId="38" fontId="24" fillId="0" borderId="10" xfId="17" applyFont="1" applyBorder="1" applyAlignment="1">
      <alignment horizontal="right"/>
    </xf>
    <xf numFmtId="38" fontId="24" fillId="0" borderId="27" xfId="17" applyFont="1" applyBorder="1" applyAlignment="1">
      <alignment horizontal="right"/>
    </xf>
    <xf numFmtId="193" fontId="24" fillId="0" borderId="27" xfId="17" applyNumberFormat="1" applyFont="1" applyBorder="1" applyAlignment="1">
      <alignment horizontal="right"/>
    </xf>
    <xf numFmtId="38" fontId="24" fillId="0" borderId="9" xfId="17" applyFont="1" applyBorder="1" applyAlignment="1">
      <alignment horizontal="right"/>
    </xf>
    <xf numFmtId="193" fontId="24" fillId="0" borderId="25" xfId="17" applyNumberFormat="1" applyFont="1" applyBorder="1" applyAlignment="1">
      <alignment horizontal="right"/>
    </xf>
    <xf numFmtId="38" fontId="24" fillId="0" borderId="5" xfId="17" applyFont="1" applyBorder="1" applyAlignment="1">
      <alignment horizontal="right"/>
    </xf>
    <xf numFmtId="193" fontId="24" fillId="0" borderId="32" xfId="17" applyNumberFormat="1" applyFont="1" applyBorder="1" applyAlignment="1">
      <alignment horizontal="right"/>
    </xf>
    <xf numFmtId="38" fontId="24" fillId="0" borderId="0" xfId="17" applyFont="1" applyBorder="1" applyAlignment="1">
      <alignment horizontal="right"/>
    </xf>
    <xf numFmtId="196" fontId="24" fillId="0" borderId="7" xfId="17" applyNumberFormat="1" applyFont="1" applyBorder="1" applyAlignment="1">
      <alignment horizontal="center"/>
    </xf>
    <xf numFmtId="38" fontId="24" fillId="0" borderId="23" xfId="17" applyFont="1" applyBorder="1" applyAlignment="1">
      <alignment horizontal="center"/>
    </xf>
    <xf numFmtId="196" fontId="24" fillId="0" borderId="10" xfId="17" applyNumberFormat="1" applyFont="1" applyBorder="1" applyAlignment="1">
      <alignment/>
    </xf>
    <xf numFmtId="38" fontId="24" fillId="0" borderId="31" xfId="17" applyFont="1" applyBorder="1" applyAlignment="1">
      <alignment/>
    </xf>
    <xf numFmtId="196" fontId="24" fillId="0" borderId="8" xfId="17" applyNumberFormat="1" applyFont="1" applyBorder="1" applyAlignment="1">
      <alignment/>
    </xf>
    <xf numFmtId="38" fontId="24" fillId="0" borderId="32" xfId="17" applyFont="1" applyBorder="1" applyAlignment="1">
      <alignment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192" fontId="24" fillId="0" borderId="0" xfId="24" applyNumberFormat="1" applyFont="1">
      <alignment/>
      <protection/>
    </xf>
    <xf numFmtId="0" fontId="27" fillId="0" borderId="0" xfId="24" applyFont="1">
      <alignment/>
      <protection/>
    </xf>
    <xf numFmtId="0" fontId="24" fillId="0" borderId="6" xfId="24" applyFont="1" applyBorder="1" applyAlignment="1">
      <alignment horizontal="center" vertical="center"/>
      <protection/>
    </xf>
    <xf numFmtId="0" fontId="24" fillId="0" borderId="19" xfId="24" applyFont="1" applyBorder="1" applyAlignment="1">
      <alignment horizontal="center" vertical="center"/>
      <protection/>
    </xf>
    <xf numFmtId="192" fontId="24" fillId="0" borderId="6" xfId="24" applyNumberFormat="1" applyFont="1" applyBorder="1" applyAlignment="1">
      <alignment horizontal="center" vertical="center"/>
      <protection/>
    </xf>
    <xf numFmtId="0" fontId="24" fillId="0" borderId="26" xfId="24" applyFont="1" applyBorder="1" applyAlignment="1">
      <alignment horizontal="center" vertical="center"/>
      <protection/>
    </xf>
    <xf numFmtId="0" fontId="24" fillId="0" borderId="4" xfId="24" applyFont="1" applyBorder="1" applyAlignment="1">
      <alignment horizontal="center" vertical="center"/>
      <protection/>
    </xf>
    <xf numFmtId="192" fontId="24" fillId="0" borderId="26" xfId="24" applyNumberFormat="1" applyFont="1" applyBorder="1" applyAlignment="1">
      <alignment horizontal="center" vertical="center"/>
      <protection/>
    </xf>
    <xf numFmtId="0" fontId="24" fillId="0" borderId="0" xfId="24" applyFont="1" applyAlignment="1">
      <alignment horizontal="center" vertical="center"/>
      <protection/>
    </xf>
    <xf numFmtId="0" fontId="24" fillId="0" borderId="27" xfId="24" applyFont="1" applyBorder="1" applyAlignment="1">
      <alignment horizontal="center" vertical="center"/>
      <protection/>
    </xf>
    <xf numFmtId="0" fontId="24" fillId="0" borderId="10" xfId="24" applyFont="1" applyBorder="1" applyAlignment="1">
      <alignment horizontal="center" vertical="center"/>
      <protection/>
    </xf>
    <xf numFmtId="192" fontId="24" fillId="0" borderId="27" xfId="24" applyNumberFormat="1" applyFont="1" applyBorder="1" applyAlignment="1">
      <alignment horizontal="center" vertical="center"/>
      <protection/>
    </xf>
    <xf numFmtId="0" fontId="24" fillId="0" borderId="25" xfId="24" applyFont="1" applyBorder="1" applyAlignment="1">
      <alignment horizontal="center" vertical="center"/>
      <protection/>
    </xf>
    <xf numFmtId="192" fontId="24" fillId="0" borderId="25" xfId="24" applyNumberFormat="1" applyFont="1" applyBorder="1" applyAlignment="1">
      <alignment horizontal="center" vertical="center"/>
      <protection/>
    </xf>
    <xf numFmtId="0" fontId="24" fillId="0" borderId="0" xfId="24" applyFont="1" applyBorder="1" applyAlignment="1">
      <alignment horizontal="center" vertical="center"/>
      <protection/>
    </xf>
    <xf numFmtId="192" fontId="24" fillId="0" borderId="0" xfId="24" applyNumberFormat="1" applyFont="1" applyBorder="1" applyAlignment="1">
      <alignment horizontal="center" vertical="center"/>
      <protection/>
    </xf>
    <xf numFmtId="0" fontId="24" fillId="0" borderId="27" xfId="24" applyFont="1" applyBorder="1">
      <alignment/>
      <protection/>
    </xf>
    <xf numFmtId="192" fontId="24" fillId="0" borderId="27" xfId="24" applyNumberFormat="1" applyFont="1" applyBorder="1">
      <alignment/>
      <protection/>
    </xf>
    <xf numFmtId="0" fontId="24" fillId="0" borderId="25" xfId="24" applyFont="1" applyBorder="1">
      <alignment/>
      <protection/>
    </xf>
    <xf numFmtId="0" fontId="24" fillId="0" borderId="8" xfId="24" applyFont="1" applyBorder="1" applyAlignment="1">
      <alignment horizontal="center" vertical="center"/>
      <protection/>
    </xf>
    <xf numFmtId="0" fontId="11" fillId="0" borderId="5" xfId="21" applyFont="1" applyBorder="1" quotePrefix="1">
      <alignment/>
      <protection/>
    </xf>
    <xf numFmtId="190" fontId="11" fillId="0" borderId="5" xfId="17" applyNumberFormat="1" applyFont="1" applyBorder="1" applyAlignment="1">
      <alignment/>
    </xf>
    <xf numFmtId="190" fontId="11" fillId="0" borderId="1" xfId="17" applyNumberFormat="1" applyFont="1" applyBorder="1" applyAlignment="1">
      <alignment horizontal="right"/>
    </xf>
    <xf numFmtId="190" fontId="11" fillId="0" borderId="9" xfId="22" applyNumberFormat="1" applyFont="1" applyBorder="1" applyAlignment="1">
      <alignment horizontal="right"/>
      <protection/>
    </xf>
    <xf numFmtId="214" fontId="11" fillId="0" borderId="5" xfId="17" applyNumberFormat="1" applyFont="1" applyBorder="1" applyAlignment="1">
      <alignment/>
    </xf>
    <xf numFmtId="0" fontId="17" fillId="0" borderId="26" xfId="29" applyFont="1" applyBorder="1" applyAlignment="1">
      <alignment horizontal="center"/>
      <protection/>
    </xf>
    <xf numFmtId="0" fontId="17" fillId="0" borderId="25" xfId="29" applyFont="1" applyBorder="1" applyAlignment="1">
      <alignment horizontal="center"/>
      <protection/>
    </xf>
    <xf numFmtId="0" fontId="24" fillId="0" borderId="25" xfId="24" applyFont="1" applyBorder="1" applyAlignment="1">
      <alignment horizontal="center"/>
      <protection/>
    </xf>
    <xf numFmtId="0" fontId="13" fillId="0" borderId="0" xfId="29" applyFont="1" applyAlignment="1">
      <alignment horizontal="center"/>
      <protection/>
    </xf>
    <xf numFmtId="0" fontId="13" fillId="0" borderId="4" xfId="29" applyFont="1" applyBorder="1" applyAlignment="1">
      <alignment horizontal="center"/>
      <protection/>
    </xf>
    <xf numFmtId="0" fontId="13" fillId="0" borderId="3" xfId="29" applyFont="1" applyBorder="1" applyAlignment="1">
      <alignment horizontal="center"/>
      <protection/>
    </xf>
    <xf numFmtId="192" fontId="24" fillId="0" borderId="25" xfId="24" applyNumberFormat="1" applyFont="1" applyBorder="1" applyAlignment="1">
      <alignment horizontal="center"/>
      <protection/>
    </xf>
    <xf numFmtId="0" fontId="24" fillId="0" borderId="3" xfId="24" applyFont="1" applyBorder="1" applyAlignment="1">
      <alignment horizontal="center" vertical="center"/>
      <protection/>
    </xf>
    <xf numFmtId="192" fontId="24" fillId="0" borderId="3" xfId="24" applyNumberFormat="1" applyFont="1" applyBorder="1" applyAlignment="1">
      <alignment horizontal="center" vertical="center"/>
      <protection/>
    </xf>
    <xf numFmtId="0" fontId="24" fillId="0" borderId="0" xfId="24" applyFont="1" applyBorder="1">
      <alignment/>
      <protection/>
    </xf>
    <xf numFmtId="0" fontId="13" fillId="0" borderId="7" xfId="29" applyFont="1" applyBorder="1" applyAlignment="1">
      <alignment horizontal="center"/>
      <protection/>
    </xf>
    <xf numFmtId="0" fontId="13" fillId="0" borderId="19" xfId="29" applyFont="1" applyBorder="1" applyAlignment="1">
      <alignment horizontal="center"/>
      <protection/>
    </xf>
    <xf numFmtId="0" fontId="13" fillId="0" borderId="20" xfId="29" applyFont="1" applyBorder="1" applyAlignment="1">
      <alignment horizontal="center"/>
      <protection/>
    </xf>
    <xf numFmtId="0" fontId="13" fillId="0" borderId="7" xfId="29" applyFont="1" applyBorder="1" applyAlignment="1">
      <alignment horizontal="distributed"/>
      <protection/>
    </xf>
    <xf numFmtId="0" fontId="13" fillId="0" borderId="19" xfId="29" applyFont="1" applyBorder="1" applyAlignment="1">
      <alignment horizontal="distributed"/>
      <protection/>
    </xf>
    <xf numFmtId="0" fontId="16" fillId="0" borderId="20" xfId="0" applyFont="1" applyBorder="1" applyAlignment="1">
      <alignment horizontal="distributed"/>
    </xf>
    <xf numFmtId="0" fontId="13" fillId="0" borderId="4" xfId="29" applyFont="1" applyBorder="1" applyAlignment="1">
      <alignment horizontal="center" vertical="center"/>
      <protection/>
    </xf>
    <xf numFmtId="0" fontId="20" fillId="0" borderId="8" xfId="0" applyFont="1" applyBorder="1" applyAlignment="1">
      <alignment horizontal="center" vertical="center"/>
    </xf>
    <xf numFmtId="0" fontId="11" fillId="0" borderId="1" xfId="25" applyFont="1" applyBorder="1" applyAlignment="1">
      <alignment horizontal="center" vertical="center"/>
      <protection/>
    </xf>
    <xf numFmtId="0" fontId="11" fillId="0" borderId="1" xfId="26" applyFont="1" applyBorder="1" applyAlignment="1">
      <alignment horizontal="center" vertical="center"/>
      <protection/>
    </xf>
    <xf numFmtId="0" fontId="11" fillId="0" borderId="1" xfId="27" applyFont="1" applyBorder="1" applyAlignment="1">
      <alignment horizontal="right"/>
      <protection/>
    </xf>
    <xf numFmtId="0" fontId="11" fillId="0" borderId="10" xfId="27" applyFont="1" applyBorder="1" applyAlignment="1">
      <alignment horizontal="center" vertical="center"/>
      <protection/>
    </xf>
    <xf numFmtId="0" fontId="11" fillId="0" borderId="9" xfId="27" applyFont="1" applyBorder="1" applyAlignment="1">
      <alignment vertical="center"/>
      <protection/>
    </xf>
    <xf numFmtId="0" fontId="11" fillId="0" borderId="4" xfId="27" applyFont="1" applyBorder="1" applyAlignment="1">
      <alignment horizontal="center" vertical="center"/>
      <protection/>
    </xf>
    <xf numFmtId="0" fontId="11" fillId="0" borderId="2" xfId="27" applyFont="1" applyBorder="1" applyAlignment="1">
      <alignment vertical="center"/>
      <protection/>
    </xf>
    <xf numFmtId="0" fontId="11" fillId="0" borderId="10" xfId="27" applyFont="1" applyBorder="1" applyAlignment="1">
      <alignment vertical="center"/>
      <protection/>
    </xf>
    <xf numFmtId="0" fontId="14" fillId="0" borderId="1" xfId="27" applyFont="1" applyBorder="1" applyAlignment="1">
      <alignment horizontal="center" vertical="center"/>
      <protection/>
    </xf>
    <xf numFmtId="0" fontId="11" fillId="0" borderId="1" xfId="28" applyFont="1" applyBorder="1" applyAlignment="1">
      <alignment horizontal="right"/>
      <protection/>
    </xf>
    <xf numFmtId="0" fontId="13" fillId="0" borderId="4" xfId="28" applyFont="1" applyBorder="1" applyAlignment="1">
      <alignment horizontal="center" vertical="center"/>
      <protection/>
    </xf>
    <xf numFmtId="0" fontId="13" fillId="0" borderId="2" xfId="28" applyFont="1" applyBorder="1" applyAlignment="1">
      <alignment vertical="center"/>
      <protection/>
    </xf>
    <xf numFmtId="0" fontId="13" fillId="0" borderId="10" xfId="28" applyFont="1" applyBorder="1" applyAlignment="1">
      <alignment vertical="center"/>
      <protection/>
    </xf>
    <xf numFmtId="0" fontId="13" fillId="0" borderId="9" xfId="28" applyFont="1" applyBorder="1" applyAlignment="1">
      <alignment vertical="center"/>
      <protection/>
    </xf>
    <xf numFmtId="0" fontId="13" fillId="0" borderId="10" xfId="28" applyFont="1" applyBorder="1" applyAlignment="1">
      <alignment horizontal="center" vertical="center"/>
      <protection/>
    </xf>
    <xf numFmtId="0" fontId="11" fillId="0" borderId="4" xfId="28" applyFont="1" applyBorder="1" applyAlignment="1">
      <alignment horizontal="center" vertical="center" wrapText="1"/>
      <protection/>
    </xf>
    <xf numFmtId="0" fontId="11" fillId="0" borderId="2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4" fillId="0" borderId="1" xfId="28" applyFont="1" applyBorder="1" applyAlignment="1">
      <alignment horizontal="center" vertical="center"/>
      <protection/>
    </xf>
    <xf numFmtId="0" fontId="13" fillId="0" borderId="2" xfId="29" applyFont="1" applyBorder="1" applyAlignment="1">
      <alignment horizontal="center"/>
      <protection/>
    </xf>
    <xf numFmtId="0" fontId="13" fillId="0" borderId="4" xfId="29" applyFont="1" applyBorder="1" applyAlignment="1">
      <alignment horizontal="distributed"/>
      <protection/>
    </xf>
    <xf numFmtId="0" fontId="13" fillId="0" borderId="3" xfId="29" applyFont="1" applyBorder="1" applyAlignment="1">
      <alignment horizontal="distributed"/>
      <protection/>
    </xf>
    <xf numFmtId="0" fontId="16" fillId="0" borderId="3" xfId="0" applyFont="1" applyBorder="1" applyAlignment="1">
      <alignment horizontal="distributed"/>
    </xf>
    <xf numFmtId="0" fontId="16" fillId="0" borderId="2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0" fontId="13" fillId="0" borderId="10" xfId="29" applyFont="1" applyBorder="1" applyAlignment="1">
      <alignment horizontal="center" vertical="center"/>
      <protection/>
    </xf>
    <xf numFmtId="38" fontId="24" fillId="0" borderId="26" xfId="17" applyFont="1" applyBorder="1" applyAlignment="1">
      <alignment horizontal="center" vertical="center" wrapText="1"/>
    </xf>
    <xf numFmtId="38" fontId="24" fillId="0" borderId="25" xfId="17" applyFont="1" applyBorder="1" applyAlignment="1">
      <alignment horizontal="center" vertical="center"/>
    </xf>
    <xf numFmtId="38" fontId="24" fillId="0" borderId="33" xfId="17" applyFont="1" applyBorder="1" applyAlignment="1">
      <alignment horizontal="center"/>
    </xf>
    <xf numFmtId="38" fontId="24" fillId="0" borderId="34" xfId="17" applyFont="1" applyBorder="1" applyAlignment="1">
      <alignment horizontal="center"/>
    </xf>
    <xf numFmtId="38" fontId="24" fillId="0" borderId="35" xfId="17" applyFont="1" applyBorder="1" applyAlignment="1">
      <alignment horizontal="center"/>
    </xf>
    <xf numFmtId="38" fontId="24" fillId="0" borderId="36" xfId="17" applyFont="1" applyBorder="1" applyAlignment="1">
      <alignment horizontal="center"/>
    </xf>
    <xf numFmtId="38" fontId="24" fillId="0" borderId="37" xfId="17" applyFont="1" applyBorder="1" applyAlignment="1">
      <alignment horizontal="center"/>
    </xf>
    <xf numFmtId="38" fontId="24" fillId="0" borderId="38" xfId="17" applyFont="1" applyBorder="1" applyAlignment="1">
      <alignment horizontal="center"/>
    </xf>
    <xf numFmtId="38" fontId="24" fillId="0" borderId="39" xfId="17" applyFont="1" applyBorder="1" applyAlignment="1">
      <alignment horizontal="center"/>
    </xf>
    <xf numFmtId="38" fontId="24" fillId="0" borderId="27" xfId="17" applyFont="1" applyBorder="1" applyAlignment="1">
      <alignment horizontal="center" vertical="center" wrapText="1"/>
    </xf>
    <xf numFmtId="38" fontId="24" fillId="0" borderId="7" xfId="17" applyFont="1" applyBorder="1" applyAlignment="1">
      <alignment horizontal="center"/>
    </xf>
    <xf numFmtId="38" fontId="24" fillId="0" borderId="19" xfId="17" applyFont="1" applyBorder="1" applyAlignment="1">
      <alignment horizontal="center"/>
    </xf>
    <xf numFmtId="38" fontId="24" fillId="0" borderId="40" xfId="17" applyFont="1" applyBorder="1" applyAlignment="1">
      <alignment horizontal="center"/>
    </xf>
    <xf numFmtId="38" fontId="24" fillId="0" borderId="2" xfId="17" applyFont="1" applyBorder="1" applyAlignment="1">
      <alignment horizontal="center"/>
    </xf>
    <xf numFmtId="38" fontId="24" fillId="0" borderId="26" xfId="17" applyFont="1" applyBorder="1" applyAlignment="1">
      <alignment horizontal="center" vertical="center"/>
    </xf>
    <xf numFmtId="38" fontId="24" fillId="0" borderId="20" xfId="17" applyFont="1" applyBorder="1" applyAlignment="1">
      <alignment horizontal="center"/>
    </xf>
    <xf numFmtId="38" fontId="24" fillId="0" borderId="24" xfId="17" applyFont="1" applyBorder="1" applyAlignment="1">
      <alignment horizontal="center"/>
    </xf>
    <xf numFmtId="38" fontId="24" fillId="0" borderId="5" xfId="17" applyFont="1" applyBorder="1" applyAlignment="1">
      <alignment horizontal="center"/>
    </xf>
    <xf numFmtId="38" fontId="23" fillId="0" borderId="0" xfId="17" applyFont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3第55表" xfId="21"/>
    <cellStyle name="標準_H13第57表" xfId="22"/>
    <cellStyle name="標準_H13第58表" xfId="23"/>
    <cellStyle name="標準_全国比較" xfId="24"/>
    <cellStyle name="標準_第55表 H14" xfId="25"/>
    <cellStyle name="標準_第56表 H14" xfId="26"/>
    <cellStyle name="標準_第57表 H14" xfId="27"/>
    <cellStyle name="標準_第58表 H14" xfId="28"/>
    <cellStyle name="標準_第59表H14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zoomScale="75" zoomScaleNormal="75" workbookViewId="0" topLeftCell="A1">
      <selection activeCell="A1" sqref="A1:IV16384"/>
    </sheetView>
  </sheetViews>
  <sheetFormatPr defaultColWidth="8.66015625" defaultRowHeight="19.5" customHeight="1"/>
  <cols>
    <col min="1" max="2" width="9.83203125" style="2" customWidth="1"/>
    <col min="3" max="3" width="11.08203125" style="2" customWidth="1"/>
    <col min="4" max="4" width="9.83203125" style="2" customWidth="1"/>
    <col min="5" max="5" width="11.08203125" style="2" customWidth="1"/>
    <col min="6" max="16384" width="9.83203125" style="2" customWidth="1"/>
  </cols>
  <sheetData>
    <row r="1" spans="1:25" ht="19.5" customHeight="1">
      <c r="A1" s="419" t="s">
        <v>452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M1" s="3" t="s">
        <v>392</v>
      </c>
      <c r="N1" s="4"/>
      <c r="O1" s="5"/>
      <c r="P1" s="5"/>
      <c r="Q1" s="5"/>
      <c r="R1" s="5"/>
      <c r="S1" s="5"/>
      <c r="T1" s="5"/>
      <c r="U1" s="5"/>
      <c r="V1" s="5"/>
      <c r="W1" s="5"/>
      <c r="X1" s="6" t="s">
        <v>313</v>
      </c>
      <c r="Y1" s="4"/>
    </row>
    <row r="2" spans="1:25" ht="19.5" customHeight="1">
      <c r="A2" s="7" t="s">
        <v>314</v>
      </c>
      <c r="B2" s="8" t="s">
        <v>0</v>
      </c>
      <c r="C2" s="9"/>
      <c r="D2" s="8" t="s">
        <v>1</v>
      </c>
      <c r="E2" s="9"/>
      <c r="F2" s="8" t="s">
        <v>2</v>
      </c>
      <c r="G2" s="9"/>
      <c r="H2" s="10" t="s">
        <v>315</v>
      </c>
      <c r="I2" s="10"/>
      <c r="J2" s="11" t="s">
        <v>3</v>
      </c>
      <c r="K2" s="9"/>
      <c r="L2" s="11" t="s">
        <v>4</v>
      </c>
      <c r="M2" s="9"/>
      <c r="N2" s="8" t="s">
        <v>5</v>
      </c>
      <c r="O2" s="9"/>
      <c r="P2" s="8" t="s">
        <v>6</v>
      </c>
      <c r="Q2" s="9"/>
      <c r="R2" s="8" t="s">
        <v>7</v>
      </c>
      <c r="S2" s="9"/>
      <c r="T2" s="8" t="s">
        <v>8</v>
      </c>
      <c r="U2" s="8"/>
      <c r="V2" s="12" t="s">
        <v>436</v>
      </c>
      <c r="W2" s="8"/>
      <c r="X2" s="13" t="s">
        <v>9</v>
      </c>
      <c r="Y2" s="4"/>
    </row>
    <row r="3" spans="1:25" ht="19.5" customHeight="1">
      <c r="A3" s="14" t="s">
        <v>316</v>
      </c>
      <c r="B3" s="1" t="s">
        <v>393</v>
      </c>
      <c r="C3" s="15" t="s">
        <v>394</v>
      </c>
      <c r="D3" s="1" t="s">
        <v>393</v>
      </c>
      <c r="E3" s="15" t="s">
        <v>394</v>
      </c>
      <c r="F3" s="1" t="s">
        <v>393</v>
      </c>
      <c r="G3" s="15" t="s">
        <v>394</v>
      </c>
      <c r="H3" s="16" t="s">
        <v>317</v>
      </c>
      <c r="I3" s="17" t="s">
        <v>395</v>
      </c>
      <c r="J3" s="18" t="s">
        <v>396</v>
      </c>
      <c r="K3" s="15" t="s">
        <v>395</v>
      </c>
      <c r="L3" s="18" t="s">
        <v>396</v>
      </c>
      <c r="M3" s="15" t="s">
        <v>395</v>
      </c>
      <c r="N3" s="1" t="s">
        <v>396</v>
      </c>
      <c r="O3" s="15" t="s">
        <v>395</v>
      </c>
      <c r="P3" s="1" t="s">
        <v>396</v>
      </c>
      <c r="Q3" s="15" t="s">
        <v>395</v>
      </c>
      <c r="R3" s="1" t="s">
        <v>396</v>
      </c>
      <c r="S3" s="15" t="s">
        <v>395</v>
      </c>
      <c r="T3" s="1" t="s">
        <v>396</v>
      </c>
      <c r="U3" s="15" t="s">
        <v>395</v>
      </c>
      <c r="V3" s="1" t="s">
        <v>317</v>
      </c>
      <c r="W3" s="15" t="s">
        <v>395</v>
      </c>
      <c r="X3" s="19" t="s">
        <v>10</v>
      </c>
      <c r="Y3" s="4"/>
    </row>
    <row r="4" spans="1:25" ht="19.5" customHeight="1">
      <c r="A4" s="20" t="s">
        <v>318</v>
      </c>
      <c r="B4" s="21">
        <v>236666</v>
      </c>
      <c r="C4" s="54" t="s">
        <v>397</v>
      </c>
      <c r="D4" s="21">
        <v>107412</v>
      </c>
      <c r="E4" s="54" t="s">
        <v>397</v>
      </c>
      <c r="F4" s="21">
        <v>22302</v>
      </c>
      <c r="G4" s="54" t="s">
        <v>397</v>
      </c>
      <c r="H4" s="54" t="s">
        <v>11</v>
      </c>
      <c r="I4" s="54" t="s">
        <v>397</v>
      </c>
      <c r="J4" s="21">
        <v>1546</v>
      </c>
      <c r="K4" s="54" t="s">
        <v>397</v>
      </c>
      <c r="L4" s="54" t="s">
        <v>11</v>
      </c>
      <c r="M4" s="54" t="s">
        <v>397</v>
      </c>
      <c r="N4" s="21">
        <v>7157</v>
      </c>
      <c r="O4" s="54" t="s">
        <v>397</v>
      </c>
      <c r="P4" s="21">
        <v>54</v>
      </c>
      <c r="Q4" s="54" t="s">
        <v>397</v>
      </c>
      <c r="R4" s="21">
        <v>175</v>
      </c>
      <c r="S4" s="54" t="s">
        <v>397</v>
      </c>
      <c r="T4" s="54" t="s">
        <v>11</v>
      </c>
      <c r="U4" s="54" t="s">
        <v>397</v>
      </c>
      <c r="V4" s="54" t="s">
        <v>397</v>
      </c>
      <c r="W4" s="54" t="s">
        <v>397</v>
      </c>
      <c r="X4" s="22" t="s">
        <v>319</v>
      </c>
      <c r="Y4" s="4"/>
    </row>
    <row r="5" spans="1:25" ht="19.5" customHeight="1">
      <c r="A5" s="23" t="s">
        <v>12</v>
      </c>
      <c r="B5" s="21">
        <v>237385</v>
      </c>
      <c r="C5" s="24">
        <f aca="true" t="shared" si="0" ref="C5:C60">B5-B4</f>
        <v>719</v>
      </c>
      <c r="D5" s="21">
        <v>115009</v>
      </c>
      <c r="E5" s="24">
        <f aca="true" t="shared" si="1" ref="E5:E60">D5-D4</f>
        <v>7597</v>
      </c>
      <c r="F5" s="21">
        <v>37932</v>
      </c>
      <c r="G5" s="24">
        <f aca="true" t="shared" si="2" ref="G5:G60">F5-F4</f>
        <v>15630</v>
      </c>
      <c r="H5" s="55" t="s">
        <v>398</v>
      </c>
      <c r="I5" s="55" t="s">
        <v>11</v>
      </c>
      <c r="J5" s="21">
        <v>1240</v>
      </c>
      <c r="K5" s="24">
        <f aca="true" t="shared" si="3" ref="K5:K60">J5-J4</f>
        <v>-306</v>
      </c>
      <c r="L5" s="55" t="s">
        <v>11</v>
      </c>
      <c r="M5" s="55" t="s">
        <v>11</v>
      </c>
      <c r="N5" s="21">
        <v>8166</v>
      </c>
      <c r="O5" s="24">
        <f aca="true" t="shared" si="4" ref="O5:O60">N5-N4</f>
        <v>1009</v>
      </c>
      <c r="P5" s="21">
        <v>69</v>
      </c>
      <c r="Q5" s="24">
        <f aca="true" t="shared" si="5" ref="Q5:Q60">P5-P4</f>
        <v>15</v>
      </c>
      <c r="R5" s="21">
        <v>193</v>
      </c>
      <c r="S5" s="24">
        <f aca="true" t="shared" si="6" ref="S5:S60">R5-R4</f>
        <v>18</v>
      </c>
      <c r="T5" s="55" t="s">
        <v>11</v>
      </c>
      <c r="U5" s="55" t="s">
        <v>11</v>
      </c>
      <c r="V5" s="55" t="s">
        <v>397</v>
      </c>
      <c r="W5" s="56" t="s">
        <v>397</v>
      </c>
      <c r="X5" s="25" t="s">
        <v>13</v>
      </c>
      <c r="Y5" s="4"/>
    </row>
    <row r="6" spans="1:25" ht="19.5" customHeight="1">
      <c r="A6" s="23" t="s">
        <v>14</v>
      </c>
      <c r="B6" s="21">
        <v>238477</v>
      </c>
      <c r="C6" s="24">
        <f t="shared" si="0"/>
        <v>1092</v>
      </c>
      <c r="D6" s="21">
        <v>117527</v>
      </c>
      <c r="E6" s="24">
        <f t="shared" si="1"/>
        <v>2518</v>
      </c>
      <c r="F6" s="21">
        <v>44220</v>
      </c>
      <c r="G6" s="24">
        <f t="shared" si="2"/>
        <v>6288</v>
      </c>
      <c r="H6" s="55" t="s">
        <v>11</v>
      </c>
      <c r="I6" s="55" t="s">
        <v>11</v>
      </c>
      <c r="J6" s="21">
        <v>1557</v>
      </c>
      <c r="K6" s="24">
        <f t="shared" si="3"/>
        <v>317</v>
      </c>
      <c r="L6" s="55" t="s">
        <v>11</v>
      </c>
      <c r="M6" s="55" t="s">
        <v>11</v>
      </c>
      <c r="N6" s="21">
        <v>7908</v>
      </c>
      <c r="O6" s="24">
        <f t="shared" si="4"/>
        <v>-258</v>
      </c>
      <c r="P6" s="21">
        <v>76</v>
      </c>
      <c r="Q6" s="24">
        <f t="shared" si="5"/>
        <v>7</v>
      </c>
      <c r="R6" s="21">
        <v>211</v>
      </c>
      <c r="S6" s="24">
        <f t="shared" si="6"/>
        <v>18</v>
      </c>
      <c r="T6" s="55" t="s">
        <v>11</v>
      </c>
      <c r="U6" s="55" t="s">
        <v>11</v>
      </c>
      <c r="V6" s="55" t="s">
        <v>397</v>
      </c>
      <c r="W6" s="55" t="s">
        <v>397</v>
      </c>
      <c r="X6" s="25" t="s">
        <v>15</v>
      </c>
      <c r="Y6" s="4"/>
    </row>
    <row r="7" spans="1:25" ht="19.5" customHeight="1">
      <c r="A7" s="23" t="s">
        <v>16</v>
      </c>
      <c r="B7" s="21">
        <v>237782</v>
      </c>
      <c r="C7" s="24">
        <f t="shared" si="0"/>
        <v>-695</v>
      </c>
      <c r="D7" s="21">
        <v>113701</v>
      </c>
      <c r="E7" s="24">
        <f t="shared" si="1"/>
        <v>-3826</v>
      </c>
      <c r="F7" s="21">
        <v>49919</v>
      </c>
      <c r="G7" s="24">
        <f t="shared" si="2"/>
        <v>5699</v>
      </c>
      <c r="H7" s="55" t="s">
        <v>11</v>
      </c>
      <c r="I7" s="55" t="s">
        <v>11</v>
      </c>
      <c r="J7" s="21">
        <v>1760</v>
      </c>
      <c r="K7" s="24">
        <f t="shared" si="3"/>
        <v>203</v>
      </c>
      <c r="L7" s="55" t="s">
        <v>11</v>
      </c>
      <c r="M7" s="55" t="s">
        <v>11</v>
      </c>
      <c r="N7" s="21">
        <v>12000</v>
      </c>
      <c r="O7" s="24">
        <f t="shared" si="4"/>
        <v>4092</v>
      </c>
      <c r="P7" s="21">
        <v>96</v>
      </c>
      <c r="Q7" s="24">
        <f t="shared" si="5"/>
        <v>20</v>
      </c>
      <c r="R7" s="21">
        <v>232</v>
      </c>
      <c r="S7" s="24">
        <f t="shared" si="6"/>
        <v>21</v>
      </c>
      <c r="T7" s="55" t="s">
        <v>11</v>
      </c>
      <c r="U7" s="55" t="s">
        <v>11</v>
      </c>
      <c r="V7" s="55" t="s">
        <v>397</v>
      </c>
      <c r="W7" s="55" t="s">
        <v>397</v>
      </c>
      <c r="X7" s="25" t="s">
        <v>17</v>
      </c>
      <c r="Y7" s="4"/>
    </row>
    <row r="8" spans="1:25" ht="19.5" customHeight="1">
      <c r="A8" s="23" t="s">
        <v>18</v>
      </c>
      <c r="B8" s="21">
        <v>227654</v>
      </c>
      <c r="C8" s="24">
        <f t="shared" si="0"/>
        <v>-10128</v>
      </c>
      <c r="D8" s="21">
        <v>112558</v>
      </c>
      <c r="E8" s="24">
        <f t="shared" si="1"/>
        <v>-1143</v>
      </c>
      <c r="F8" s="21">
        <v>51664</v>
      </c>
      <c r="G8" s="24">
        <f t="shared" si="2"/>
        <v>1745</v>
      </c>
      <c r="H8" s="55" t="s">
        <v>11</v>
      </c>
      <c r="I8" s="55" t="s">
        <v>11</v>
      </c>
      <c r="J8" s="21">
        <v>2284</v>
      </c>
      <c r="K8" s="24">
        <f t="shared" si="3"/>
        <v>524</v>
      </c>
      <c r="L8" s="55" t="s">
        <v>11</v>
      </c>
      <c r="M8" s="55" t="s">
        <v>11</v>
      </c>
      <c r="N8" s="21">
        <v>14309</v>
      </c>
      <c r="O8" s="24">
        <f t="shared" si="4"/>
        <v>2309</v>
      </c>
      <c r="P8" s="21">
        <v>110</v>
      </c>
      <c r="Q8" s="24">
        <f t="shared" si="5"/>
        <v>14</v>
      </c>
      <c r="R8" s="21">
        <v>255</v>
      </c>
      <c r="S8" s="24">
        <f t="shared" si="6"/>
        <v>23</v>
      </c>
      <c r="T8" s="55" t="s">
        <v>11</v>
      </c>
      <c r="U8" s="55" t="s">
        <v>11</v>
      </c>
      <c r="V8" s="55" t="s">
        <v>397</v>
      </c>
      <c r="W8" s="55" t="s">
        <v>397</v>
      </c>
      <c r="X8" s="25" t="s">
        <v>19</v>
      </c>
      <c r="Y8" s="4"/>
    </row>
    <row r="9" spans="1:25" ht="19.5" customHeight="1">
      <c r="A9" s="23" t="s">
        <v>20</v>
      </c>
      <c r="B9" s="21">
        <v>223033</v>
      </c>
      <c r="C9" s="24">
        <f t="shared" si="0"/>
        <v>-4621</v>
      </c>
      <c r="D9" s="21">
        <v>111900</v>
      </c>
      <c r="E9" s="24">
        <f t="shared" si="1"/>
        <v>-658</v>
      </c>
      <c r="F9" s="21">
        <v>55089</v>
      </c>
      <c r="G9" s="24">
        <f t="shared" si="2"/>
        <v>3425</v>
      </c>
      <c r="H9" s="55" t="s">
        <v>11</v>
      </c>
      <c r="I9" s="55" t="s">
        <v>11</v>
      </c>
      <c r="J9" s="21">
        <v>2989</v>
      </c>
      <c r="K9" s="24">
        <f t="shared" si="3"/>
        <v>705</v>
      </c>
      <c r="L9" s="55" t="s">
        <v>11</v>
      </c>
      <c r="M9" s="55" t="s">
        <v>11</v>
      </c>
      <c r="N9" s="21">
        <v>16990</v>
      </c>
      <c r="O9" s="24">
        <f t="shared" si="4"/>
        <v>2681</v>
      </c>
      <c r="P9" s="21">
        <v>117</v>
      </c>
      <c r="Q9" s="24">
        <f t="shared" si="5"/>
        <v>7</v>
      </c>
      <c r="R9" s="21">
        <v>273</v>
      </c>
      <c r="S9" s="24">
        <f t="shared" si="6"/>
        <v>18</v>
      </c>
      <c r="T9" s="55" t="s">
        <v>11</v>
      </c>
      <c r="U9" s="55" t="s">
        <v>11</v>
      </c>
      <c r="V9" s="55" t="s">
        <v>397</v>
      </c>
      <c r="W9" s="55" t="s">
        <v>397</v>
      </c>
      <c r="X9" s="25" t="s">
        <v>21</v>
      </c>
      <c r="Y9" s="4"/>
    </row>
    <row r="10" spans="1:25" ht="19.5" customHeight="1">
      <c r="A10" s="23" t="s">
        <v>22</v>
      </c>
      <c r="B10" s="21">
        <v>231994</v>
      </c>
      <c r="C10" s="24">
        <f t="shared" si="0"/>
        <v>8961</v>
      </c>
      <c r="D10" s="21">
        <v>117843</v>
      </c>
      <c r="E10" s="24">
        <f t="shared" si="1"/>
        <v>5943</v>
      </c>
      <c r="F10" s="21">
        <v>55046</v>
      </c>
      <c r="G10" s="24">
        <f t="shared" si="2"/>
        <v>-43</v>
      </c>
      <c r="H10" s="55" t="s">
        <v>11</v>
      </c>
      <c r="I10" s="55" t="s">
        <v>11</v>
      </c>
      <c r="J10" s="21">
        <v>5168</v>
      </c>
      <c r="K10" s="24">
        <f t="shared" si="3"/>
        <v>2179</v>
      </c>
      <c r="L10" s="55" t="s">
        <v>11</v>
      </c>
      <c r="M10" s="55" t="s">
        <v>11</v>
      </c>
      <c r="N10" s="21">
        <v>19330</v>
      </c>
      <c r="O10" s="24">
        <f t="shared" si="4"/>
        <v>2340</v>
      </c>
      <c r="P10" s="21">
        <v>143</v>
      </c>
      <c r="Q10" s="24">
        <f t="shared" si="5"/>
        <v>26</v>
      </c>
      <c r="R10" s="21">
        <v>330</v>
      </c>
      <c r="S10" s="24">
        <f t="shared" si="6"/>
        <v>57</v>
      </c>
      <c r="T10" s="55" t="s">
        <v>11</v>
      </c>
      <c r="U10" s="55" t="s">
        <v>11</v>
      </c>
      <c r="V10" s="55" t="s">
        <v>397</v>
      </c>
      <c r="W10" s="55" t="s">
        <v>397</v>
      </c>
      <c r="X10" s="25" t="s">
        <v>23</v>
      </c>
      <c r="Y10" s="4"/>
    </row>
    <row r="11" spans="1:25" ht="19.5" customHeight="1">
      <c r="A11" s="26" t="s">
        <v>24</v>
      </c>
      <c r="B11" s="27">
        <v>242524</v>
      </c>
      <c r="C11" s="28">
        <f t="shared" si="0"/>
        <v>10530</v>
      </c>
      <c r="D11" s="27">
        <v>119649</v>
      </c>
      <c r="E11" s="28">
        <f t="shared" si="1"/>
        <v>1806</v>
      </c>
      <c r="F11" s="27">
        <v>55263</v>
      </c>
      <c r="G11" s="28">
        <f t="shared" si="2"/>
        <v>217</v>
      </c>
      <c r="H11" s="55" t="s">
        <v>11</v>
      </c>
      <c r="I11" s="55" t="s">
        <v>11</v>
      </c>
      <c r="J11" s="27">
        <v>7065</v>
      </c>
      <c r="K11" s="28">
        <f t="shared" si="3"/>
        <v>1897</v>
      </c>
      <c r="L11" s="55" t="s">
        <v>11</v>
      </c>
      <c r="M11" s="55" t="s">
        <v>11</v>
      </c>
      <c r="N11" s="27">
        <v>21547</v>
      </c>
      <c r="O11" s="28">
        <f t="shared" si="4"/>
        <v>2217</v>
      </c>
      <c r="P11" s="27">
        <v>153</v>
      </c>
      <c r="Q11" s="28">
        <f t="shared" si="5"/>
        <v>10</v>
      </c>
      <c r="R11" s="27">
        <v>358</v>
      </c>
      <c r="S11" s="28">
        <f t="shared" si="6"/>
        <v>28</v>
      </c>
      <c r="T11" s="55" t="s">
        <v>11</v>
      </c>
      <c r="U11" s="55" t="s">
        <v>11</v>
      </c>
      <c r="V11" s="55" t="s">
        <v>397</v>
      </c>
      <c r="W11" s="55" t="s">
        <v>397</v>
      </c>
      <c r="X11" s="29" t="s">
        <v>25</v>
      </c>
      <c r="Y11" s="4"/>
    </row>
    <row r="12" spans="1:25" ht="19.5" customHeight="1">
      <c r="A12" s="23" t="s">
        <v>26</v>
      </c>
      <c r="B12" s="21">
        <v>249268</v>
      </c>
      <c r="C12" s="24">
        <f t="shared" si="0"/>
        <v>6744</v>
      </c>
      <c r="D12" s="21">
        <v>121711</v>
      </c>
      <c r="E12" s="24">
        <f t="shared" si="1"/>
        <v>2062</v>
      </c>
      <c r="F12" s="21">
        <v>56196</v>
      </c>
      <c r="G12" s="24">
        <f t="shared" si="2"/>
        <v>933</v>
      </c>
      <c r="H12" s="57" t="s">
        <v>11</v>
      </c>
      <c r="I12" s="57" t="s">
        <v>11</v>
      </c>
      <c r="J12" s="21">
        <v>7298</v>
      </c>
      <c r="K12" s="24">
        <f t="shared" si="3"/>
        <v>233</v>
      </c>
      <c r="L12" s="57" t="s">
        <v>11</v>
      </c>
      <c r="M12" s="57" t="s">
        <v>11</v>
      </c>
      <c r="N12" s="21">
        <v>22233</v>
      </c>
      <c r="O12" s="24">
        <f t="shared" si="4"/>
        <v>686</v>
      </c>
      <c r="P12" s="21">
        <v>162</v>
      </c>
      <c r="Q12" s="24">
        <f t="shared" si="5"/>
        <v>9</v>
      </c>
      <c r="R12" s="21">
        <v>388</v>
      </c>
      <c r="S12" s="24">
        <f t="shared" si="6"/>
        <v>30</v>
      </c>
      <c r="T12" s="57" t="s">
        <v>11</v>
      </c>
      <c r="U12" s="57" t="s">
        <v>11</v>
      </c>
      <c r="V12" s="57" t="s">
        <v>397</v>
      </c>
      <c r="W12" s="58" t="s">
        <v>397</v>
      </c>
      <c r="X12" s="25" t="s">
        <v>27</v>
      </c>
      <c r="Y12" s="4"/>
    </row>
    <row r="13" spans="1:25" ht="19.5" customHeight="1">
      <c r="A13" s="23" t="s">
        <v>28</v>
      </c>
      <c r="B13" s="21">
        <v>260957</v>
      </c>
      <c r="C13" s="24">
        <f t="shared" si="0"/>
        <v>11689</v>
      </c>
      <c r="D13" s="21">
        <v>116583</v>
      </c>
      <c r="E13" s="24">
        <f t="shared" si="1"/>
        <v>-5128</v>
      </c>
      <c r="F13" s="21">
        <v>57556</v>
      </c>
      <c r="G13" s="24">
        <f t="shared" si="2"/>
        <v>1360</v>
      </c>
      <c r="H13" s="55" t="s">
        <v>11</v>
      </c>
      <c r="I13" s="55" t="s">
        <v>11</v>
      </c>
      <c r="J13" s="21">
        <v>7921</v>
      </c>
      <c r="K13" s="24">
        <f t="shared" si="3"/>
        <v>623</v>
      </c>
      <c r="L13" s="55" t="s">
        <v>11</v>
      </c>
      <c r="M13" s="55" t="s">
        <v>11</v>
      </c>
      <c r="N13" s="21">
        <v>23944</v>
      </c>
      <c r="O13" s="24">
        <f t="shared" si="4"/>
        <v>1711</v>
      </c>
      <c r="P13" s="21">
        <v>175</v>
      </c>
      <c r="Q13" s="24">
        <f t="shared" si="5"/>
        <v>13</v>
      </c>
      <c r="R13" s="21">
        <v>411</v>
      </c>
      <c r="S13" s="24">
        <f t="shared" si="6"/>
        <v>23</v>
      </c>
      <c r="T13" s="55" t="s">
        <v>11</v>
      </c>
      <c r="U13" s="55" t="s">
        <v>11</v>
      </c>
      <c r="V13" s="55" t="s">
        <v>397</v>
      </c>
      <c r="W13" s="55" t="s">
        <v>397</v>
      </c>
      <c r="X13" s="25" t="s">
        <v>29</v>
      </c>
      <c r="Y13" s="4"/>
    </row>
    <row r="14" spans="1:25" ht="19.5" customHeight="1">
      <c r="A14" s="23" t="s">
        <v>30</v>
      </c>
      <c r="B14" s="21">
        <v>276137</v>
      </c>
      <c r="C14" s="24">
        <f t="shared" si="0"/>
        <v>15180</v>
      </c>
      <c r="D14" s="21">
        <v>104653</v>
      </c>
      <c r="E14" s="24">
        <f t="shared" si="1"/>
        <v>-11930</v>
      </c>
      <c r="F14" s="21">
        <v>58676</v>
      </c>
      <c r="G14" s="24">
        <f t="shared" si="2"/>
        <v>1120</v>
      </c>
      <c r="H14" s="55" t="s">
        <v>11</v>
      </c>
      <c r="I14" s="55" t="s">
        <v>11</v>
      </c>
      <c r="J14" s="21">
        <v>7919</v>
      </c>
      <c r="K14" s="24">
        <f t="shared" si="3"/>
        <v>-2</v>
      </c>
      <c r="L14" s="55" t="s">
        <v>11</v>
      </c>
      <c r="M14" s="55" t="s">
        <v>11</v>
      </c>
      <c r="N14" s="21">
        <v>23015</v>
      </c>
      <c r="O14" s="24">
        <f t="shared" si="4"/>
        <v>-929</v>
      </c>
      <c r="P14" s="21">
        <v>179</v>
      </c>
      <c r="Q14" s="24">
        <f t="shared" si="5"/>
        <v>4</v>
      </c>
      <c r="R14" s="21">
        <v>431</v>
      </c>
      <c r="S14" s="24">
        <f t="shared" si="6"/>
        <v>20</v>
      </c>
      <c r="T14" s="55" t="s">
        <v>11</v>
      </c>
      <c r="U14" s="55" t="s">
        <v>11</v>
      </c>
      <c r="V14" s="55" t="s">
        <v>397</v>
      </c>
      <c r="W14" s="55" t="s">
        <v>397</v>
      </c>
      <c r="X14" s="25" t="s">
        <v>31</v>
      </c>
      <c r="Y14" s="4"/>
    </row>
    <row r="15" spans="1:25" ht="19.5" customHeight="1">
      <c r="A15" s="23" t="s">
        <v>32</v>
      </c>
      <c r="B15" s="21">
        <v>281545</v>
      </c>
      <c r="C15" s="24">
        <f t="shared" si="0"/>
        <v>5408</v>
      </c>
      <c r="D15" s="21">
        <v>98593</v>
      </c>
      <c r="E15" s="24">
        <f t="shared" si="1"/>
        <v>-6060</v>
      </c>
      <c r="F15" s="21">
        <v>61106</v>
      </c>
      <c r="G15" s="24">
        <f t="shared" si="2"/>
        <v>2430</v>
      </c>
      <c r="H15" s="55" t="s">
        <v>11</v>
      </c>
      <c r="I15" s="55" t="s">
        <v>11</v>
      </c>
      <c r="J15" s="21">
        <v>8211</v>
      </c>
      <c r="K15" s="24">
        <f t="shared" si="3"/>
        <v>292</v>
      </c>
      <c r="L15" s="55" t="s">
        <v>11</v>
      </c>
      <c r="M15" s="55" t="s">
        <v>11</v>
      </c>
      <c r="N15" s="21">
        <v>23994</v>
      </c>
      <c r="O15" s="24">
        <f t="shared" si="4"/>
        <v>979</v>
      </c>
      <c r="P15" s="21">
        <v>183</v>
      </c>
      <c r="Q15" s="24">
        <f t="shared" si="5"/>
        <v>4</v>
      </c>
      <c r="R15" s="21">
        <v>442</v>
      </c>
      <c r="S15" s="24">
        <f t="shared" si="6"/>
        <v>11</v>
      </c>
      <c r="T15" s="55" t="s">
        <v>11</v>
      </c>
      <c r="U15" s="55" t="s">
        <v>11</v>
      </c>
      <c r="V15" s="55" t="s">
        <v>397</v>
      </c>
      <c r="W15" s="55" t="s">
        <v>397</v>
      </c>
      <c r="X15" s="25" t="s">
        <v>33</v>
      </c>
      <c r="Y15" s="4"/>
    </row>
    <row r="16" spans="1:25" ht="19.5" customHeight="1">
      <c r="A16" s="23" t="s">
        <v>34</v>
      </c>
      <c r="B16" s="21">
        <v>269119</v>
      </c>
      <c r="C16" s="24">
        <f t="shared" si="0"/>
        <v>-12426</v>
      </c>
      <c r="D16" s="21">
        <v>113271</v>
      </c>
      <c r="E16" s="24">
        <f t="shared" si="1"/>
        <v>14678</v>
      </c>
      <c r="F16" s="21">
        <v>60842</v>
      </c>
      <c r="G16" s="24">
        <f t="shared" si="2"/>
        <v>-264</v>
      </c>
      <c r="H16" s="55" t="s">
        <v>11</v>
      </c>
      <c r="I16" s="55" t="s">
        <v>11</v>
      </c>
      <c r="J16" s="21">
        <v>8868</v>
      </c>
      <c r="K16" s="24">
        <f t="shared" si="3"/>
        <v>657</v>
      </c>
      <c r="L16" s="55" t="s">
        <v>11</v>
      </c>
      <c r="M16" s="55" t="s">
        <v>11</v>
      </c>
      <c r="N16" s="21">
        <v>22842</v>
      </c>
      <c r="O16" s="24">
        <f t="shared" si="4"/>
        <v>-1152</v>
      </c>
      <c r="P16" s="21">
        <v>174</v>
      </c>
      <c r="Q16" s="24">
        <f t="shared" si="5"/>
        <v>-9</v>
      </c>
      <c r="R16" s="21">
        <v>444</v>
      </c>
      <c r="S16" s="24">
        <f t="shared" si="6"/>
        <v>2</v>
      </c>
      <c r="T16" s="55" t="s">
        <v>11</v>
      </c>
      <c r="U16" s="55" t="s">
        <v>11</v>
      </c>
      <c r="V16" s="55" t="s">
        <v>397</v>
      </c>
      <c r="W16" s="55" t="s">
        <v>397</v>
      </c>
      <c r="X16" s="25" t="s">
        <v>35</v>
      </c>
      <c r="Y16" s="4"/>
    </row>
    <row r="17" spans="1:25" ht="19.5" customHeight="1">
      <c r="A17" s="23" t="s">
        <v>36</v>
      </c>
      <c r="B17" s="21">
        <v>255465</v>
      </c>
      <c r="C17" s="24">
        <f t="shared" si="0"/>
        <v>-13654</v>
      </c>
      <c r="D17" s="21">
        <v>135285</v>
      </c>
      <c r="E17" s="24">
        <f t="shared" si="1"/>
        <v>22014</v>
      </c>
      <c r="F17" s="21">
        <v>58109</v>
      </c>
      <c r="G17" s="24">
        <f t="shared" si="2"/>
        <v>-2733</v>
      </c>
      <c r="H17" s="55" t="s">
        <v>11</v>
      </c>
      <c r="I17" s="55" t="s">
        <v>11</v>
      </c>
      <c r="J17" s="21">
        <v>9777</v>
      </c>
      <c r="K17" s="24">
        <f t="shared" si="3"/>
        <v>909</v>
      </c>
      <c r="L17" s="55" t="s">
        <v>11</v>
      </c>
      <c r="M17" s="55" t="s">
        <v>11</v>
      </c>
      <c r="N17" s="21">
        <v>20446</v>
      </c>
      <c r="O17" s="24">
        <f t="shared" si="4"/>
        <v>-2396</v>
      </c>
      <c r="P17" s="21">
        <v>158</v>
      </c>
      <c r="Q17" s="24">
        <f t="shared" si="5"/>
        <v>-16</v>
      </c>
      <c r="R17" s="21">
        <v>412</v>
      </c>
      <c r="S17" s="24">
        <f t="shared" si="6"/>
        <v>-32</v>
      </c>
      <c r="T17" s="21">
        <v>71</v>
      </c>
      <c r="U17" s="55" t="s">
        <v>11</v>
      </c>
      <c r="V17" s="55" t="s">
        <v>397</v>
      </c>
      <c r="W17" s="55" t="s">
        <v>397</v>
      </c>
      <c r="X17" s="25" t="s">
        <v>37</v>
      </c>
      <c r="Y17" s="4"/>
    </row>
    <row r="18" spans="1:25" ht="19.5" customHeight="1">
      <c r="A18" s="23" t="s">
        <v>38</v>
      </c>
      <c r="B18" s="21">
        <v>241534</v>
      </c>
      <c r="C18" s="24">
        <f t="shared" si="0"/>
        <v>-13931</v>
      </c>
      <c r="D18" s="21">
        <v>147737</v>
      </c>
      <c r="E18" s="24">
        <f t="shared" si="1"/>
        <v>12452</v>
      </c>
      <c r="F18" s="21">
        <v>58972</v>
      </c>
      <c r="G18" s="24">
        <f t="shared" si="2"/>
        <v>863</v>
      </c>
      <c r="H18" s="55" t="s">
        <v>11</v>
      </c>
      <c r="I18" s="55" t="s">
        <v>11</v>
      </c>
      <c r="J18" s="21">
        <v>10593</v>
      </c>
      <c r="K18" s="24">
        <f t="shared" si="3"/>
        <v>816</v>
      </c>
      <c r="L18" s="55" t="s">
        <v>11</v>
      </c>
      <c r="M18" s="55" t="s">
        <v>11</v>
      </c>
      <c r="N18" s="21">
        <v>20376</v>
      </c>
      <c r="O18" s="24">
        <f t="shared" si="4"/>
        <v>-70</v>
      </c>
      <c r="P18" s="21">
        <v>155</v>
      </c>
      <c r="Q18" s="24">
        <f t="shared" si="5"/>
        <v>-3</v>
      </c>
      <c r="R18" s="21">
        <v>436</v>
      </c>
      <c r="S18" s="24">
        <f t="shared" si="6"/>
        <v>24</v>
      </c>
      <c r="T18" s="21">
        <v>108</v>
      </c>
      <c r="U18" s="24">
        <f aca="true" t="shared" si="7" ref="U18:U60">T18-T17</f>
        <v>37</v>
      </c>
      <c r="V18" s="55" t="s">
        <v>397</v>
      </c>
      <c r="W18" s="55" t="s">
        <v>397</v>
      </c>
      <c r="X18" s="25" t="s">
        <v>39</v>
      </c>
      <c r="Y18" s="4"/>
    </row>
    <row r="19" spans="1:25" ht="19.5" customHeight="1">
      <c r="A19" s="23" t="s">
        <v>40</v>
      </c>
      <c r="B19" s="21">
        <v>227279</v>
      </c>
      <c r="C19" s="24">
        <f t="shared" si="0"/>
        <v>-14255</v>
      </c>
      <c r="D19" s="21">
        <v>144876</v>
      </c>
      <c r="E19" s="24">
        <f t="shared" si="1"/>
        <v>-2861</v>
      </c>
      <c r="F19" s="21">
        <v>69487</v>
      </c>
      <c r="G19" s="24">
        <f t="shared" si="2"/>
        <v>10515</v>
      </c>
      <c r="H19" s="55" t="s">
        <v>11</v>
      </c>
      <c r="I19" s="55" t="s">
        <v>11</v>
      </c>
      <c r="J19" s="21">
        <v>11887</v>
      </c>
      <c r="K19" s="24">
        <f t="shared" si="3"/>
        <v>1294</v>
      </c>
      <c r="L19" s="55" t="s">
        <v>11</v>
      </c>
      <c r="M19" s="55" t="s">
        <v>11</v>
      </c>
      <c r="N19" s="21">
        <v>21771</v>
      </c>
      <c r="O19" s="24">
        <f t="shared" si="4"/>
        <v>1395</v>
      </c>
      <c r="P19" s="21">
        <v>151</v>
      </c>
      <c r="Q19" s="24">
        <f t="shared" si="5"/>
        <v>-4</v>
      </c>
      <c r="R19" s="21">
        <v>417</v>
      </c>
      <c r="S19" s="24">
        <f t="shared" si="6"/>
        <v>-19</v>
      </c>
      <c r="T19" s="21">
        <v>126</v>
      </c>
      <c r="U19" s="24">
        <f t="shared" si="7"/>
        <v>18</v>
      </c>
      <c r="V19" s="55" t="s">
        <v>397</v>
      </c>
      <c r="W19" s="55" t="s">
        <v>397</v>
      </c>
      <c r="X19" s="25" t="s">
        <v>41</v>
      </c>
      <c r="Y19" s="4"/>
    </row>
    <row r="20" spans="1:25" ht="19.5" customHeight="1">
      <c r="A20" s="23" t="s">
        <v>42</v>
      </c>
      <c r="B20" s="21">
        <v>216629</v>
      </c>
      <c r="C20" s="24">
        <f t="shared" si="0"/>
        <v>-10650</v>
      </c>
      <c r="D20" s="21">
        <v>137969</v>
      </c>
      <c r="E20" s="24">
        <f t="shared" si="1"/>
        <v>-6907</v>
      </c>
      <c r="F20" s="21">
        <v>82296</v>
      </c>
      <c r="G20" s="24">
        <f t="shared" si="2"/>
        <v>12809</v>
      </c>
      <c r="H20" s="55" t="s">
        <v>11</v>
      </c>
      <c r="I20" s="55" t="s">
        <v>11</v>
      </c>
      <c r="J20" s="21">
        <v>13725</v>
      </c>
      <c r="K20" s="24">
        <f t="shared" si="3"/>
        <v>1838</v>
      </c>
      <c r="L20" s="55" t="s">
        <v>11</v>
      </c>
      <c r="M20" s="55" t="s">
        <v>11</v>
      </c>
      <c r="N20" s="21">
        <v>22410</v>
      </c>
      <c r="O20" s="24">
        <f t="shared" si="4"/>
        <v>639</v>
      </c>
      <c r="P20" s="21">
        <v>147</v>
      </c>
      <c r="Q20" s="24">
        <f t="shared" si="5"/>
        <v>-4</v>
      </c>
      <c r="R20" s="21">
        <v>409</v>
      </c>
      <c r="S20" s="24">
        <f t="shared" si="6"/>
        <v>-8</v>
      </c>
      <c r="T20" s="21">
        <v>126</v>
      </c>
      <c r="U20" s="24">
        <f t="shared" si="7"/>
        <v>0</v>
      </c>
      <c r="V20" s="55" t="s">
        <v>397</v>
      </c>
      <c r="W20" s="55" t="s">
        <v>397</v>
      </c>
      <c r="X20" s="25" t="s">
        <v>43</v>
      </c>
      <c r="Y20" s="4"/>
    </row>
    <row r="21" spans="1:25" ht="19.5" customHeight="1">
      <c r="A21" s="26" t="s">
        <v>44</v>
      </c>
      <c r="B21" s="27">
        <v>207481</v>
      </c>
      <c r="C21" s="28">
        <f t="shared" si="0"/>
        <v>-9148</v>
      </c>
      <c r="D21" s="27">
        <v>130845</v>
      </c>
      <c r="E21" s="28">
        <f t="shared" si="1"/>
        <v>-7124</v>
      </c>
      <c r="F21" s="27">
        <v>92532</v>
      </c>
      <c r="G21" s="28">
        <f t="shared" si="2"/>
        <v>10236</v>
      </c>
      <c r="H21" s="59" t="s">
        <v>11</v>
      </c>
      <c r="I21" s="59" t="s">
        <v>11</v>
      </c>
      <c r="J21" s="27">
        <v>14576</v>
      </c>
      <c r="K21" s="28">
        <f t="shared" si="3"/>
        <v>851</v>
      </c>
      <c r="L21" s="59" t="s">
        <v>11</v>
      </c>
      <c r="M21" s="59" t="s">
        <v>11</v>
      </c>
      <c r="N21" s="27">
        <v>22344</v>
      </c>
      <c r="O21" s="28">
        <f t="shared" si="4"/>
        <v>-66</v>
      </c>
      <c r="P21" s="27">
        <v>158</v>
      </c>
      <c r="Q21" s="28">
        <f t="shared" si="5"/>
        <v>11</v>
      </c>
      <c r="R21" s="27">
        <v>405</v>
      </c>
      <c r="S21" s="28">
        <f t="shared" si="6"/>
        <v>-4</v>
      </c>
      <c r="T21" s="27">
        <v>126</v>
      </c>
      <c r="U21" s="28">
        <f t="shared" si="7"/>
        <v>0</v>
      </c>
      <c r="V21" s="59" t="s">
        <v>397</v>
      </c>
      <c r="W21" s="60" t="s">
        <v>397</v>
      </c>
      <c r="X21" s="29" t="s">
        <v>45</v>
      </c>
      <c r="Y21" s="4"/>
    </row>
    <row r="22" spans="1:25" ht="19.5" customHeight="1">
      <c r="A22" s="23" t="s">
        <v>46</v>
      </c>
      <c r="B22" s="21">
        <v>199705</v>
      </c>
      <c r="C22" s="24">
        <f t="shared" si="0"/>
        <v>-7776</v>
      </c>
      <c r="D22" s="21">
        <v>121727</v>
      </c>
      <c r="E22" s="24">
        <f t="shared" si="1"/>
        <v>-9118</v>
      </c>
      <c r="F22" s="21">
        <v>93876</v>
      </c>
      <c r="G22" s="24">
        <f t="shared" si="2"/>
        <v>1344</v>
      </c>
      <c r="H22" s="55" t="s">
        <v>11</v>
      </c>
      <c r="I22" s="55" t="s">
        <v>11</v>
      </c>
      <c r="J22" s="21">
        <v>15943</v>
      </c>
      <c r="K22" s="24">
        <f t="shared" si="3"/>
        <v>1367</v>
      </c>
      <c r="L22" s="55" t="s">
        <v>11</v>
      </c>
      <c r="M22" s="55" t="s">
        <v>11</v>
      </c>
      <c r="N22" s="21">
        <v>25954</v>
      </c>
      <c r="O22" s="24">
        <f t="shared" si="4"/>
        <v>3610</v>
      </c>
      <c r="P22" s="21">
        <v>157</v>
      </c>
      <c r="Q22" s="24">
        <f t="shared" si="5"/>
        <v>-1</v>
      </c>
      <c r="R22" s="21">
        <v>420</v>
      </c>
      <c r="S22" s="24">
        <f t="shared" si="6"/>
        <v>15</v>
      </c>
      <c r="T22" s="21">
        <v>131</v>
      </c>
      <c r="U22" s="24">
        <f t="shared" si="7"/>
        <v>5</v>
      </c>
      <c r="V22" s="57" t="s">
        <v>397</v>
      </c>
      <c r="W22" s="58" t="s">
        <v>397</v>
      </c>
      <c r="X22" s="25" t="s">
        <v>47</v>
      </c>
      <c r="Y22" s="4"/>
    </row>
    <row r="23" spans="1:25" ht="19.5" customHeight="1">
      <c r="A23" s="23" t="s">
        <v>48</v>
      </c>
      <c r="B23" s="21">
        <v>193171</v>
      </c>
      <c r="C23" s="24">
        <f t="shared" si="0"/>
        <v>-6534</v>
      </c>
      <c r="D23" s="21">
        <v>115978</v>
      </c>
      <c r="E23" s="24">
        <f t="shared" si="1"/>
        <v>-5749</v>
      </c>
      <c r="F23" s="21">
        <v>91109</v>
      </c>
      <c r="G23" s="24">
        <f t="shared" si="2"/>
        <v>-2767</v>
      </c>
      <c r="H23" s="55" t="s">
        <v>11</v>
      </c>
      <c r="I23" s="55" t="s">
        <v>11</v>
      </c>
      <c r="J23" s="21">
        <v>17026</v>
      </c>
      <c r="K23" s="24">
        <f t="shared" si="3"/>
        <v>1083</v>
      </c>
      <c r="L23" s="55" t="s">
        <v>11</v>
      </c>
      <c r="M23" s="55" t="s">
        <v>11</v>
      </c>
      <c r="N23" s="21">
        <v>25853</v>
      </c>
      <c r="O23" s="24">
        <f t="shared" si="4"/>
        <v>-101</v>
      </c>
      <c r="P23" s="21">
        <v>160</v>
      </c>
      <c r="Q23" s="24">
        <f t="shared" si="5"/>
        <v>3</v>
      </c>
      <c r="R23" s="21">
        <v>409</v>
      </c>
      <c r="S23" s="24">
        <f t="shared" si="6"/>
        <v>-11</v>
      </c>
      <c r="T23" s="21">
        <v>200</v>
      </c>
      <c r="U23" s="24">
        <f t="shared" si="7"/>
        <v>69</v>
      </c>
      <c r="V23" s="55" t="s">
        <v>397</v>
      </c>
      <c r="W23" s="55" t="s">
        <v>397</v>
      </c>
      <c r="X23" s="25" t="s">
        <v>49</v>
      </c>
      <c r="Y23" s="4"/>
    </row>
    <row r="24" spans="1:25" ht="19.5" customHeight="1">
      <c r="A24" s="23" t="s">
        <v>50</v>
      </c>
      <c r="B24" s="21">
        <v>187265</v>
      </c>
      <c r="C24" s="24">
        <f t="shared" si="0"/>
        <v>-5906</v>
      </c>
      <c r="D24" s="21">
        <v>110002</v>
      </c>
      <c r="E24" s="24">
        <f t="shared" si="1"/>
        <v>-5976</v>
      </c>
      <c r="F24" s="21">
        <v>87896</v>
      </c>
      <c r="G24" s="24">
        <f t="shared" si="2"/>
        <v>-3213</v>
      </c>
      <c r="H24" s="55" t="s">
        <v>11</v>
      </c>
      <c r="I24" s="55" t="s">
        <v>11</v>
      </c>
      <c r="J24" s="21">
        <v>19193</v>
      </c>
      <c r="K24" s="24">
        <f t="shared" si="3"/>
        <v>2167</v>
      </c>
      <c r="L24" s="55" t="s">
        <v>11</v>
      </c>
      <c r="M24" s="55" t="s">
        <v>11</v>
      </c>
      <c r="N24" s="21">
        <v>26291</v>
      </c>
      <c r="O24" s="24">
        <f t="shared" si="4"/>
        <v>438</v>
      </c>
      <c r="P24" s="21">
        <v>161</v>
      </c>
      <c r="Q24" s="24">
        <f t="shared" si="5"/>
        <v>1</v>
      </c>
      <c r="R24" s="21">
        <v>397</v>
      </c>
      <c r="S24" s="24">
        <f t="shared" si="6"/>
        <v>-12</v>
      </c>
      <c r="T24" s="21">
        <v>424</v>
      </c>
      <c r="U24" s="24">
        <f t="shared" si="7"/>
        <v>224</v>
      </c>
      <c r="V24" s="55" t="s">
        <v>397</v>
      </c>
      <c r="W24" s="55" t="s">
        <v>397</v>
      </c>
      <c r="X24" s="25" t="s">
        <v>51</v>
      </c>
      <c r="Y24" s="4"/>
    </row>
    <row r="25" spans="1:25" ht="19.5" customHeight="1">
      <c r="A25" s="23" t="s">
        <v>52</v>
      </c>
      <c r="B25" s="21">
        <v>182503</v>
      </c>
      <c r="C25" s="24">
        <f t="shared" si="0"/>
        <v>-4762</v>
      </c>
      <c r="D25" s="21">
        <v>105304</v>
      </c>
      <c r="E25" s="24">
        <f t="shared" si="1"/>
        <v>-4698</v>
      </c>
      <c r="F25" s="21">
        <v>84479</v>
      </c>
      <c r="G25" s="24">
        <f t="shared" si="2"/>
        <v>-3417</v>
      </c>
      <c r="H25" s="55" t="s">
        <v>11</v>
      </c>
      <c r="I25" s="55" t="s">
        <v>11</v>
      </c>
      <c r="J25" s="21">
        <v>21207</v>
      </c>
      <c r="K25" s="24">
        <f t="shared" si="3"/>
        <v>2014</v>
      </c>
      <c r="L25" s="55" t="s">
        <v>11</v>
      </c>
      <c r="M25" s="55" t="s">
        <v>11</v>
      </c>
      <c r="N25" s="21">
        <v>25682</v>
      </c>
      <c r="O25" s="24">
        <f t="shared" si="4"/>
        <v>-609</v>
      </c>
      <c r="P25" s="21">
        <v>160</v>
      </c>
      <c r="Q25" s="24">
        <f t="shared" si="5"/>
        <v>-1</v>
      </c>
      <c r="R25" s="21">
        <v>393</v>
      </c>
      <c r="S25" s="24">
        <f t="shared" si="6"/>
        <v>-4</v>
      </c>
      <c r="T25" s="21">
        <v>441</v>
      </c>
      <c r="U25" s="24">
        <f t="shared" si="7"/>
        <v>17</v>
      </c>
      <c r="V25" s="55" t="s">
        <v>397</v>
      </c>
      <c r="W25" s="55" t="s">
        <v>397</v>
      </c>
      <c r="X25" s="25" t="s">
        <v>53</v>
      </c>
      <c r="Y25" s="4"/>
    </row>
    <row r="26" spans="1:25" ht="19.5" customHeight="1">
      <c r="A26" s="23" t="s">
        <v>54</v>
      </c>
      <c r="B26" s="21">
        <v>179016</v>
      </c>
      <c r="C26" s="24">
        <f t="shared" si="0"/>
        <v>-3487</v>
      </c>
      <c r="D26" s="21">
        <v>100763</v>
      </c>
      <c r="E26" s="24">
        <f t="shared" si="1"/>
        <v>-4541</v>
      </c>
      <c r="F26" s="21">
        <v>83459</v>
      </c>
      <c r="G26" s="24">
        <f t="shared" si="2"/>
        <v>-1020</v>
      </c>
      <c r="H26" s="55" t="s">
        <v>11</v>
      </c>
      <c r="I26" s="55" t="s">
        <v>11</v>
      </c>
      <c r="J26" s="21">
        <v>22609</v>
      </c>
      <c r="K26" s="24">
        <f t="shared" si="3"/>
        <v>1402</v>
      </c>
      <c r="L26" s="55" t="s">
        <v>11</v>
      </c>
      <c r="M26" s="55" t="s">
        <v>11</v>
      </c>
      <c r="N26" s="21">
        <v>25075</v>
      </c>
      <c r="O26" s="24">
        <f t="shared" si="4"/>
        <v>-607</v>
      </c>
      <c r="P26" s="21">
        <v>148</v>
      </c>
      <c r="Q26" s="24">
        <f t="shared" si="5"/>
        <v>-12</v>
      </c>
      <c r="R26" s="21">
        <v>377</v>
      </c>
      <c r="S26" s="24">
        <f t="shared" si="6"/>
        <v>-16</v>
      </c>
      <c r="T26" s="21">
        <v>498</v>
      </c>
      <c r="U26" s="24">
        <f t="shared" si="7"/>
        <v>57</v>
      </c>
      <c r="V26" s="55" t="s">
        <v>397</v>
      </c>
      <c r="W26" s="55" t="s">
        <v>397</v>
      </c>
      <c r="X26" s="25" t="s">
        <v>55</v>
      </c>
      <c r="Y26" s="4"/>
    </row>
    <row r="27" spans="1:25" ht="19.5" customHeight="1">
      <c r="A27" s="23" t="s">
        <v>56</v>
      </c>
      <c r="B27" s="21">
        <v>175917</v>
      </c>
      <c r="C27" s="24">
        <f t="shared" si="0"/>
        <v>-3099</v>
      </c>
      <c r="D27" s="21">
        <v>97870</v>
      </c>
      <c r="E27" s="24">
        <f t="shared" si="1"/>
        <v>-2893</v>
      </c>
      <c r="F27" s="21">
        <v>82956</v>
      </c>
      <c r="G27" s="24">
        <f t="shared" si="2"/>
        <v>-503</v>
      </c>
      <c r="H27" s="55" t="s">
        <v>11</v>
      </c>
      <c r="I27" s="55" t="s">
        <v>11</v>
      </c>
      <c r="J27" s="21">
        <v>23738</v>
      </c>
      <c r="K27" s="24">
        <f t="shared" si="3"/>
        <v>1129</v>
      </c>
      <c r="L27" s="55" t="s">
        <v>11</v>
      </c>
      <c r="M27" s="55" t="s">
        <v>11</v>
      </c>
      <c r="N27" s="21">
        <v>22560</v>
      </c>
      <c r="O27" s="24">
        <f t="shared" si="4"/>
        <v>-2515</v>
      </c>
      <c r="P27" s="21">
        <v>143</v>
      </c>
      <c r="Q27" s="24">
        <f t="shared" si="5"/>
        <v>-5</v>
      </c>
      <c r="R27" s="21">
        <v>354</v>
      </c>
      <c r="S27" s="24">
        <f t="shared" si="6"/>
        <v>-23</v>
      </c>
      <c r="T27" s="21">
        <v>538</v>
      </c>
      <c r="U27" s="24">
        <f t="shared" si="7"/>
        <v>40</v>
      </c>
      <c r="V27" s="55" t="s">
        <v>397</v>
      </c>
      <c r="W27" s="55" t="s">
        <v>397</v>
      </c>
      <c r="X27" s="25" t="s">
        <v>57</v>
      </c>
      <c r="Y27" s="4"/>
    </row>
    <row r="28" spans="1:25" ht="19.5" customHeight="1">
      <c r="A28" s="23" t="s">
        <v>58</v>
      </c>
      <c r="B28" s="21">
        <v>173342</v>
      </c>
      <c r="C28" s="24">
        <f t="shared" si="0"/>
        <v>-2575</v>
      </c>
      <c r="D28" s="21">
        <v>95139</v>
      </c>
      <c r="E28" s="24">
        <f t="shared" si="1"/>
        <v>-2731</v>
      </c>
      <c r="F28" s="21">
        <v>83014</v>
      </c>
      <c r="G28" s="24">
        <f t="shared" si="2"/>
        <v>58</v>
      </c>
      <c r="H28" s="55" t="s">
        <v>11</v>
      </c>
      <c r="I28" s="55" t="s">
        <v>11</v>
      </c>
      <c r="J28" s="21">
        <v>25913</v>
      </c>
      <c r="K28" s="24">
        <f t="shared" si="3"/>
        <v>2175</v>
      </c>
      <c r="L28" s="55" t="s">
        <v>11</v>
      </c>
      <c r="M28" s="55" t="s">
        <v>11</v>
      </c>
      <c r="N28" s="21">
        <v>21990</v>
      </c>
      <c r="O28" s="24">
        <f t="shared" si="4"/>
        <v>-570</v>
      </c>
      <c r="P28" s="21">
        <v>156</v>
      </c>
      <c r="Q28" s="24">
        <f t="shared" si="5"/>
        <v>13</v>
      </c>
      <c r="R28" s="21">
        <v>358</v>
      </c>
      <c r="S28" s="24">
        <f t="shared" si="6"/>
        <v>4</v>
      </c>
      <c r="T28" s="21">
        <v>616</v>
      </c>
      <c r="U28" s="24">
        <f t="shared" si="7"/>
        <v>78</v>
      </c>
      <c r="V28" s="55" t="s">
        <v>397</v>
      </c>
      <c r="W28" s="55" t="s">
        <v>397</v>
      </c>
      <c r="X28" s="25" t="s">
        <v>59</v>
      </c>
      <c r="Y28" s="4"/>
    </row>
    <row r="29" spans="1:25" ht="19.5" customHeight="1">
      <c r="A29" s="23" t="s">
        <v>60</v>
      </c>
      <c r="B29" s="21">
        <v>170154</v>
      </c>
      <c r="C29" s="24">
        <f t="shared" si="0"/>
        <v>-3188</v>
      </c>
      <c r="D29" s="21">
        <v>93229</v>
      </c>
      <c r="E29" s="24">
        <f t="shared" si="1"/>
        <v>-1910</v>
      </c>
      <c r="F29" s="21">
        <v>83010</v>
      </c>
      <c r="G29" s="24">
        <f t="shared" si="2"/>
        <v>-4</v>
      </c>
      <c r="H29" s="55" t="s">
        <v>11</v>
      </c>
      <c r="I29" s="55" t="s">
        <v>11</v>
      </c>
      <c r="J29" s="21">
        <v>30457</v>
      </c>
      <c r="K29" s="24">
        <f t="shared" si="3"/>
        <v>4544</v>
      </c>
      <c r="L29" s="55" t="s">
        <v>11</v>
      </c>
      <c r="M29" s="55" t="s">
        <v>11</v>
      </c>
      <c r="N29" s="21">
        <v>22261</v>
      </c>
      <c r="O29" s="24">
        <f t="shared" si="4"/>
        <v>271</v>
      </c>
      <c r="P29" s="21">
        <v>146</v>
      </c>
      <c r="Q29" s="24">
        <f t="shared" si="5"/>
        <v>-10</v>
      </c>
      <c r="R29" s="21">
        <v>363</v>
      </c>
      <c r="S29" s="24">
        <f t="shared" si="6"/>
        <v>5</v>
      </c>
      <c r="T29" s="21">
        <v>806</v>
      </c>
      <c r="U29" s="24">
        <f t="shared" si="7"/>
        <v>190</v>
      </c>
      <c r="V29" s="55" t="s">
        <v>397</v>
      </c>
      <c r="W29" s="55" t="s">
        <v>397</v>
      </c>
      <c r="X29" s="25" t="s">
        <v>61</v>
      </c>
      <c r="Y29" s="4"/>
    </row>
    <row r="30" spans="1:25" ht="19.5" customHeight="1">
      <c r="A30" s="23" t="s">
        <v>62</v>
      </c>
      <c r="B30" s="21">
        <v>171988</v>
      </c>
      <c r="C30" s="24">
        <f t="shared" si="0"/>
        <v>1834</v>
      </c>
      <c r="D30" s="21">
        <v>90783</v>
      </c>
      <c r="E30" s="24">
        <f t="shared" si="1"/>
        <v>-2446</v>
      </c>
      <c r="F30" s="21">
        <v>83753</v>
      </c>
      <c r="G30" s="24">
        <f t="shared" si="2"/>
        <v>743</v>
      </c>
      <c r="H30" s="55" t="s">
        <v>11</v>
      </c>
      <c r="I30" s="55" t="s">
        <v>11</v>
      </c>
      <c r="J30" s="21">
        <v>32549</v>
      </c>
      <c r="K30" s="24">
        <f t="shared" si="3"/>
        <v>2092</v>
      </c>
      <c r="L30" s="55" t="s">
        <v>11</v>
      </c>
      <c r="M30" s="55" t="s">
        <v>11</v>
      </c>
      <c r="N30" s="21">
        <v>24321</v>
      </c>
      <c r="O30" s="24">
        <f t="shared" si="4"/>
        <v>2060</v>
      </c>
      <c r="P30" s="21">
        <v>144</v>
      </c>
      <c r="Q30" s="24">
        <f t="shared" si="5"/>
        <v>-2</v>
      </c>
      <c r="R30" s="21">
        <v>354</v>
      </c>
      <c r="S30" s="24">
        <f t="shared" si="6"/>
        <v>-9</v>
      </c>
      <c r="T30" s="21">
        <v>911</v>
      </c>
      <c r="U30" s="24">
        <f t="shared" si="7"/>
        <v>105</v>
      </c>
      <c r="V30" s="55" t="s">
        <v>397</v>
      </c>
      <c r="W30" s="55" t="s">
        <v>397</v>
      </c>
      <c r="X30" s="25" t="s">
        <v>63</v>
      </c>
      <c r="Y30" s="4"/>
    </row>
    <row r="31" spans="1:25" ht="19.5" customHeight="1">
      <c r="A31" s="26" t="s">
        <v>64</v>
      </c>
      <c r="B31" s="27">
        <v>174192</v>
      </c>
      <c r="C31" s="28">
        <f t="shared" si="0"/>
        <v>2204</v>
      </c>
      <c r="D31" s="27">
        <v>89308</v>
      </c>
      <c r="E31" s="28">
        <f t="shared" si="1"/>
        <v>-1475</v>
      </c>
      <c r="F31" s="27">
        <v>83431</v>
      </c>
      <c r="G31" s="28">
        <f t="shared" si="2"/>
        <v>-322</v>
      </c>
      <c r="H31" s="55" t="s">
        <v>11</v>
      </c>
      <c r="I31" s="55" t="s">
        <v>11</v>
      </c>
      <c r="J31" s="27">
        <v>34174</v>
      </c>
      <c r="K31" s="28">
        <f t="shared" si="3"/>
        <v>1625</v>
      </c>
      <c r="L31" s="55" t="s">
        <v>11</v>
      </c>
      <c r="M31" s="55" t="s">
        <v>11</v>
      </c>
      <c r="N31" s="27">
        <v>24184</v>
      </c>
      <c r="O31" s="28">
        <f t="shared" si="4"/>
        <v>-137</v>
      </c>
      <c r="P31" s="27">
        <v>143</v>
      </c>
      <c r="Q31" s="28">
        <f t="shared" si="5"/>
        <v>-1</v>
      </c>
      <c r="R31" s="27">
        <v>336</v>
      </c>
      <c r="S31" s="28">
        <f t="shared" si="6"/>
        <v>-18</v>
      </c>
      <c r="T31" s="27">
        <v>943</v>
      </c>
      <c r="U31" s="28">
        <f t="shared" si="7"/>
        <v>32</v>
      </c>
      <c r="V31" s="59" t="s">
        <v>397</v>
      </c>
      <c r="W31" s="60" t="s">
        <v>397</v>
      </c>
      <c r="X31" s="29" t="s">
        <v>65</v>
      </c>
      <c r="Y31" s="4"/>
    </row>
    <row r="32" spans="1:25" ht="19.5" customHeight="1">
      <c r="A32" s="23" t="s">
        <v>66</v>
      </c>
      <c r="B32" s="21">
        <v>176629</v>
      </c>
      <c r="C32" s="24">
        <f t="shared" si="0"/>
        <v>2437</v>
      </c>
      <c r="D32" s="21">
        <v>88250</v>
      </c>
      <c r="E32" s="24">
        <f t="shared" si="1"/>
        <v>-1058</v>
      </c>
      <c r="F32" s="21">
        <v>83274</v>
      </c>
      <c r="G32" s="24">
        <f t="shared" si="2"/>
        <v>-157</v>
      </c>
      <c r="H32" s="57" t="s">
        <v>11</v>
      </c>
      <c r="I32" s="57" t="s">
        <v>11</v>
      </c>
      <c r="J32" s="21">
        <v>37417</v>
      </c>
      <c r="K32" s="24">
        <f t="shared" si="3"/>
        <v>3243</v>
      </c>
      <c r="L32" s="30">
        <v>6337</v>
      </c>
      <c r="M32" s="57" t="s">
        <v>11</v>
      </c>
      <c r="N32" s="21">
        <v>17974</v>
      </c>
      <c r="O32" s="24">
        <f t="shared" si="4"/>
        <v>-6210</v>
      </c>
      <c r="P32" s="21">
        <v>147</v>
      </c>
      <c r="Q32" s="24">
        <f t="shared" si="5"/>
        <v>4</v>
      </c>
      <c r="R32" s="21">
        <v>315</v>
      </c>
      <c r="S32" s="24">
        <f t="shared" si="6"/>
        <v>-21</v>
      </c>
      <c r="T32" s="21">
        <v>925</v>
      </c>
      <c r="U32" s="24">
        <f t="shared" si="7"/>
        <v>-18</v>
      </c>
      <c r="V32" s="57" t="s">
        <v>397</v>
      </c>
      <c r="W32" s="58" t="s">
        <v>397</v>
      </c>
      <c r="X32" s="25" t="s">
        <v>67</v>
      </c>
      <c r="Y32" s="4"/>
    </row>
    <row r="33" spans="1:25" ht="19.5" customHeight="1">
      <c r="A33" s="23" t="s">
        <v>68</v>
      </c>
      <c r="B33" s="21">
        <v>179703</v>
      </c>
      <c r="C33" s="24">
        <f t="shared" si="0"/>
        <v>3074</v>
      </c>
      <c r="D33" s="21">
        <v>87977</v>
      </c>
      <c r="E33" s="24">
        <f t="shared" si="1"/>
        <v>-273</v>
      </c>
      <c r="F33" s="21">
        <v>82494</v>
      </c>
      <c r="G33" s="24">
        <f t="shared" si="2"/>
        <v>-780</v>
      </c>
      <c r="H33" s="55" t="s">
        <v>11</v>
      </c>
      <c r="I33" s="55" t="s">
        <v>11</v>
      </c>
      <c r="J33" s="21">
        <v>40126</v>
      </c>
      <c r="K33" s="24">
        <f t="shared" si="3"/>
        <v>2709</v>
      </c>
      <c r="L33" s="21">
        <v>8080</v>
      </c>
      <c r="M33" s="24">
        <f aca="true" t="shared" si="8" ref="M33:M60">L33-L32</f>
        <v>1743</v>
      </c>
      <c r="N33" s="21">
        <v>15257</v>
      </c>
      <c r="O33" s="24">
        <f t="shared" si="4"/>
        <v>-2717</v>
      </c>
      <c r="P33" s="21">
        <v>143</v>
      </c>
      <c r="Q33" s="24">
        <f t="shared" si="5"/>
        <v>-4</v>
      </c>
      <c r="R33" s="21">
        <v>303</v>
      </c>
      <c r="S33" s="24">
        <f t="shared" si="6"/>
        <v>-12</v>
      </c>
      <c r="T33" s="21">
        <v>955</v>
      </c>
      <c r="U33" s="24">
        <f t="shared" si="7"/>
        <v>30</v>
      </c>
      <c r="V33" s="55" t="s">
        <v>397</v>
      </c>
      <c r="W33" s="55" t="s">
        <v>397</v>
      </c>
      <c r="X33" s="25" t="s">
        <v>69</v>
      </c>
      <c r="Y33" s="4"/>
    </row>
    <row r="34" spans="1:25" ht="19.5" customHeight="1">
      <c r="A34" s="23" t="s">
        <v>70</v>
      </c>
      <c r="B34" s="21">
        <v>184770</v>
      </c>
      <c r="C34" s="24">
        <f t="shared" si="0"/>
        <v>5067</v>
      </c>
      <c r="D34" s="21">
        <v>87018</v>
      </c>
      <c r="E34" s="24">
        <f t="shared" si="1"/>
        <v>-959</v>
      </c>
      <c r="F34" s="21">
        <v>81807</v>
      </c>
      <c r="G34" s="24">
        <f t="shared" si="2"/>
        <v>-687</v>
      </c>
      <c r="H34" s="55" t="s">
        <v>11</v>
      </c>
      <c r="I34" s="55" t="s">
        <v>11</v>
      </c>
      <c r="J34" s="21">
        <v>42810</v>
      </c>
      <c r="K34" s="24">
        <f t="shared" si="3"/>
        <v>2684</v>
      </c>
      <c r="L34" s="21">
        <v>8990</v>
      </c>
      <c r="M34" s="24">
        <f t="shared" si="8"/>
        <v>910</v>
      </c>
      <c r="N34" s="21">
        <v>11438</v>
      </c>
      <c r="O34" s="24">
        <f t="shared" si="4"/>
        <v>-3819</v>
      </c>
      <c r="P34" s="21">
        <v>142</v>
      </c>
      <c r="Q34" s="24">
        <f t="shared" si="5"/>
        <v>-1</v>
      </c>
      <c r="R34" s="21">
        <v>296</v>
      </c>
      <c r="S34" s="24">
        <f t="shared" si="6"/>
        <v>-7</v>
      </c>
      <c r="T34" s="21">
        <v>1147</v>
      </c>
      <c r="U34" s="24">
        <f t="shared" si="7"/>
        <v>192</v>
      </c>
      <c r="V34" s="55" t="s">
        <v>397</v>
      </c>
      <c r="W34" s="55" t="s">
        <v>397</v>
      </c>
      <c r="X34" s="25" t="s">
        <v>71</v>
      </c>
      <c r="Y34" s="4"/>
    </row>
    <row r="35" spans="1:25" ht="19.5" customHeight="1">
      <c r="A35" s="23" t="s">
        <v>72</v>
      </c>
      <c r="B35" s="21">
        <v>192336</v>
      </c>
      <c r="C35" s="24">
        <f t="shared" si="0"/>
        <v>7566</v>
      </c>
      <c r="D35" s="21">
        <v>84832</v>
      </c>
      <c r="E35" s="24">
        <f t="shared" si="1"/>
        <v>-2186</v>
      </c>
      <c r="F35" s="21">
        <v>81313</v>
      </c>
      <c r="G35" s="24">
        <f t="shared" si="2"/>
        <v>-494</v>
      </c>
      <c r="H35" s="55" t="s">
        <v>11</v>
      </c>
      <c r="I35" s="55" t="s">
        <v>11</v>
      </c>
      <c r="J35" s="21">
        <v>44967</v>
      </c>
      <c r="K35" s="24">
        <f t="shared" si="3"/>
        <v>2157</v>
      </c>
      <c r="L35" s="21">
        <v>9278</v>
      </c>
      <c r="M35" s="24">
        <f t="shared" si="8"/>
        <v>288</v>
      </c>
      <c r="N35" s="21">
        <v>11031</v>
      </c>
      <c r="O35" s="24">
        <f t="shared" si="4"/>
        <v>-407</v>
      </c>
      <c r="P35" s="21">
        <v>148</v>
      </c>
      <c r="Q35" s="24">
        <f t="shared" si="5"/>
        <v>6</v>
      </c>
      <c r="R35" s="21">
        <v>284</v>
      </c>
      <c r="S35" s="24">
        <f t="shared" si="6"/>
        <v>-12</v>
      </c>
      <c r="T35" s="21">
        <v>1339</v>
      </c>
      <c r="U35" s="24">
        <f t="shared" si="7"/>
        <v>192</v>
      </c>
      <c r="V35" s="55" t="s">
        <v>397</v>
      </c>
      <c r="W35" s="55" t="s">
        <v>397</v>
      </c>
      <c r="X35" s="25" t="s">
        <v>73</v>
      </c>
      <c r="Y35" s="4"/>
    </row>
    <row r="36" spans="1:25" ht="19.5" customHeight="1">
      <c r="A36" s="23" t="s">
        <v>74</v>
      </c>
      <c r="B36" s="21">
        <v>196309</v>
      </c>
      <c r="C36" s="24">
        <f t="shared" si="0"/>
        <v>3973</v>
      </c>
      <c r="D36" s="21">
        <v>86710</v>
      </c>
      <c r="E36" s="24">
        <f t="shared" si="1"/>
        <v>1878</v>
      </c>
      <c r="F36" s="21">
        <v>81393</v>
      </c>
      <c r="G36" s="24">
        <f t="shared" si="2"/>
        <v>80</v>
      </c>
      <c r="H36" s="55" t="s">
        <v>11</v>
      </c>
      <c r="I36" s="55" t="s">
        <v>11</v>
      </c>
      <c r="J36" s="21">
        <v>45043</v>
      </c>
      <c r="K36" s="24">
        <f t="shared" si="3"/>
        <v>76</v>
      </c>
      <c r="L36" s="21">
        <v>9840</v>
      </c>
      <c r="M36" s="24">
        <f t="shared" si="8"/>
        <v>562</v>
      </c>
      <c r="N36" s="21">
        <v>9498</v>
      </c>
      <c r="O36" s="24">
        <f t="shared" si="4"/>
        <v>-1533</v>
      </c>
      <c r="P36" s="21">
        <v>148</v>
      </c>
      <c r="Q36" s="24">
        <f t="shared" si="5"/>
        <v>0</v>
      </c>
      <c r="R36" s="21">
        <v>254</v>
      </c>
      <c r="S36" s="24">
        <f t="shared" si="6"/>
        <v>-30</v>
      </c>
      <c r="T36" s="21">
        <v>1340</v>
      </c>
      <c r="U36" s="24">
        <f t="shared" si="7"/>
        <v>1</v>
      </c>
      <c r="V36" s="55" t="s">
        <v>397</v>
      </c>
      <c r="W36" s="55" t="s">
        <v>397</v>
      </c>
      <c r="X36" s="25" t="s">
        <v>75</v>
      </c>
      <c r="Y36" s="4"/>
    </row>
    <row r="37" spans="1:25" ht="19.5" customHeight="1">
      <c r="A37" s="23" t="s">
        <v>76</v>
      </c>
      <c r="B37" s="21">
        <v>199744</v>
      </c>
      <c r="C37" s="24">
        <f t="shared" si="0"/>
        <v>3435</v>
      </c>
      <c r="D37" s="21">
        <v>89490</v>
      </c>
      <c r="E37" s="24">
        <f t="shared" si="1"/>
        <v>2780</v>
      </c>
      <c r="F37" s="21">
        <v>80600</v>
      </c>
      <c r="G37" s="24">
        <f t="shared" si="2"/>
        <v>-793</v>
      </c>
      <c r="H37" s="55" t="s">
        <v>11</v>
      </c>
      <c r="I37" s="55" t="s">
        <v>11</v>
      </c>
      <c r="J37" s="21">
        <v>44609</v>
      </c>
      <c r="K37" s="24">
        <f t="shared" si="3"/>
        <v>-434</v>
      </c>
      <c r="L37" s="21">
        <v>10780</v>
      </c>
      <c r="M37" s="24">
        <f t="shared" si="8"/>
        <v>940</v>
      </c>
      <c r="N37" s="21">
        <v>8843</v>
      </c>
      <c r="O37" s="24">
        <f t="shared" si="4"/>
        <v>-655</v>
      </c>
      <c r="P37" s="21">
        <v>141</v>
      </c>
      <c r="Q37" s="24">
        <f t="shared" si="5"/>
        <v>-7</v>
      </c>
      <c r="R37" s="21">
        <v>238</v>
      </c>
      <c r="S37" s="24">
        <f t="shared" si="6"/>
        <v>-16</v>
      </c>
      <c r="T37" s="21">
        <v>1373</v>
      </c>
      <c r="U37" s="24">
        <f t="shared" si="7"/>
        <v>33</v>
      </c>
      <c r="V37" s="55" t="s">
        <v>397</v>
      </c>
      <c r="W37" s="55" t="s">
        <v>397</v>
      </c>
      <c r="X37" s="25" t="s">
        <v>77</v>
      </c>
      <c r="Y37" s="4"/>
    </row>
    <row r="38" spans="1:25" ht="19.5" customHeight="1">
      <c r="A38" s="23" t="s">
        <v>78</v>
      </c>
      <c r="B38" s="21">
        <v>202562</v>
      </c>
      <c r="C38" s="24">
        <f t="shared" si="0"/>
        <v>2818</v>
      </c>
      <c r="D38" s="21">
        <v>93606</v>
      </c>
      <c r="E38" s="24">
        <f t="shared" si="1"/>
        <v>4116</v>
      </c>
      <c r="F38" s="21">
        <v>78480</v>
      </c>
      <c r="G38" s="24">
        <f t="shared" si="2"/>
        <v>-2120</v>
      </c>
      <c r="H38" s="55" t="s">
        <v>11</v>
      </c>
      <c r="I38" s="55" t="s">
        <v>11</v>
      </c>
      <c r="J38" s="21">
        <v>44754</v>
      </c>
      <c r="K38" s="24">
        <f t="shared" si="3"/>
        <v>145</v>
      </c>
      <c r="L38" s="21">
        <v>11257</v>
      </c>
      <c r="M38" s="24">
        <f t="shared" si="8"/>
        <v>477</v>
      </c>
      <c r="N38" s="21">
        <v>7464</v>
      </c>
      <c r="O38" s="24">
        <f t="shared" si="4"/>
        <v>-1379</v>
      </c>
      <c r="P38" s="21">
        <v>130</v>
      </c>
      <c r="Q38" s="24">
        <f t="shared" si="5"/>
        <v>-11</v>
      </c>
      <c r="R38" s="21">
        <v>216</v>
      </c>
      <c r="S38" s="24">
        <f t="shared" si="6"/>
        <v>-22</v>
      </c>
      <c r="T38" s="21">
        <v>1380</v>
      </c>
      <c r="U38" s="24">
        <f t="shared" si="7"/>
        <v>7</v>
      </c>
      <c r="V38" s="55" t="s">
        <v>397</v>
      </c>
      <c r="W38" s="55" t="s">
        <v>397</v>
      </c>
      <c r="X38" s="25" t="s">
        <v>79</v>
      </c>
      <c r="Y38" s="4"/>
    </row>
    <row r="39" spans="1:25" ht="19.5" customHeight="1">
      <c r="A39" s="23" t="s">
        <v>80</v>
      </c>
      <c r="B39" s="21">
        <v>203324</v>
      </c>
      <c r="C39" s="24">
        <f t="shared" si="0"/>
        <v>762</v>
      </c>
      <c r="D39" s="21">
        <v>94499</v>
      </c>
      <c r="E39" s="24">
        <f t="shared" si="1"/>
        <v>893</v>
      </c>
      <c r="F39" s="21">
        <v>79688</v>
      </c>
      <c r="G39" s="24">
        <f t="shared" si="2"/>
        <v>1208</v>
      </c>
      <c r="H39" s="55" t="s">
        <v>11</v>
      </c>
      <c r="I39" s="55" t="s">
        <v>11</v>
      </c>
      <c r="J39" s="21">
        <v>45262</v>
      </c>
      <c r="K39" s="24">
        <f t="shared" si="3"/>
        <v>508</v>
      </c>
      <c r="L39" s="21">
        <v>12267</v>
      </c>
      <c r="M39" s="24">
        <f t="shared" si="8"/>
        <v>1010</v>
      </c>
      <c r="N39" s="21">
        <v>8034</v>
      </c>
      <c r="O39" s="24">
        <f t="shared" si="4"/>
        <v>570</v>
      </c>
      <c r="P39" s="21">
        <v>122</v>
      </c>
      <c r="Q39" s="24">
        <f t="shared" si="5"/>
        <v>-8</v>
      </c>
      <c r="R39" s="21">
        <v>197</v>
      </c>
      <c r="S39" s="24">
        <f t="shared" si="6"/>
        <v>-19</v>
      </c>
      <c r="T39" s="21">
        <v>1349</v>
      </c>
      <c r="U39" s="24">
        <f t="shared" si="7"/>
        <v>-31</v>
      </c>
      <c r="V39" s="55" t="s">
        <v>397</v>
      </c>
      <c r="W39" s="55" t="s">
        <v>397</v>
      </c>
      <c r="X39" s="25" t="s">
        <v>81</v>
      </c>
      <c r="Y39" s="4"/>
    </row>
    <row r="40" spans="1:25" ht="19.5" customHeight="1">
      <c r="A40" s="23" t="s">
        <v>82</v>
      </c>
      <c r="B40" s="21">
        <v>202975</v>
      </c>
      <c r="C40" s="24">
        <f t="shared" si="0"/>
        <v>-349</v>
      </c>
      <c r="D40" s="21">
        <v>96524</v>
      </c>
      <c r="E40" s="24">
        <f t="shared" si="1"/>
        <v>2025</v>
      </c>
      <c r="F40" s="21">
        <v>82019</v>
      </c>
      <c r="G40" s="24">
        <f t="shared" si="2"/>
        <v>2331</v>
      </c>
      <c r="H40" s="55" t="s">
        <v>11</v>
      </c>
      <c r="I40" s="55" t="s">
        <v>11</v>
      </c>
      <c r="J40" s="21">
        <v>44772</v>
      </c>
      <c r="K40" s="24">
        <f t="shared" si="3"/>
        <v>-490</v>
      </c>
      <c r="L40" s="21">
        <v>12512</v>
      </c>
      <c r="M40" s="24">
        <f t="shared" si="8"/>
        <v>245</v>
      </c>
      <c r="N40" s="21">
        <v>8099</v>
      </c>
      <c r="O40" s="24">
        <f t="shared" si="4"/>
        <v>65</v>
      </c>
      <c r="P40" s="21">
        <v>116</v>
      </c>
      <c r="Q40" s="24">
        <f t="shared" si="5"/>
        <v>-6</v>
      </c>
      <c r="R40" s="21">
        <v>185</v>
      </c>
      <c r="S40" s="24">
        <f t="shared" si="6"/>
        <v>-12</v>
      </c>
      <c r="T40" s="21">
        <v>1318</v>
      </c>
      <c r="U40" s="24">
        <f t="shared" si="7"/>
        <v>-31</v>
      </c>
      <c r="V40" s="55" t="s">
        <v>397</v>
      </c>
      <c r="W40" s="55" t="s">
        <v>397</v>
      </c>
      <c r="X40" s="25" t="s">
        <v>83</v>
      </c>
      <c r="Y40" s="4"/>
    </row>
    <row r="41" spans="1:25" ht="19.5" customHeight="1">
      <c r="A41" s="26" t="s">
        <v>84</v>
      </c>
      <c r="B41" s="27">
        <v>201285</v>
      </c>
      <c r="C41" s="28">
        <f t="shared" si="0"/>
        <v>-1690</v>
      </c>
      <c r="D41" s="27">
        <v>99887</v>
      </c>
      <c r="E41" s="28">
        <f t="shared" si="1"/>
        <v>3363</v>
      </c>
      <c r="F41" s="27">
        <v>85387</v>
      </c>
      <c r="G41" s="28">
        <f t="shared" si="2"/>
        <v>3368</v>
      </c>
      <c r="H41" s="59" t="s">
        <v>11</v>
      </c>
      <c r="I41" s="59" t="s">
        <v>11</v>
      </c>
      <c r="J41" s="27">
        <v>44406</v>
      </c>
      <c r="K41" s="28">
        <f t="shared" si="3"/>
        <v>-366</v>
      </c>
      <c r="L41" s="27">
        <v>12021</v>
      </c>
      <c r="M41" s="28">
        <f t="shared" si="8"/>
        <v>-491</v>
      </c>
      <c r="N41" s="27">
        <v>7620</v>
      </c>
      <c r="O41" s="28">
        <f t="shared" si="4"/>
        <v>-479</v>
      </c>
      <c r="P41" s="27">
        <v>112</v>
      </c>
      <c r="Q41" s="28">
        <f t="shared" si="5"/>
        <v>-4</v>
      </c>
      <c r="R41" s="27">
        <v>185</v>
      </c>
      <c r="S41" s="28">
        <f t="shared" si="6"/>
        <v>0</v>
      </c>
      <c r="T41" s="27">
        <v>1338</v>
      </c>
      <c r="U41" s="28">
        <f t="shared" si="7"/>
        <v>20</v>
      </c>
      <c r="V41" s="59" t="s">
        <v>397</v>
      </c>
      <c r="W41" s="60" t="s">
        <v>397</v>
      </c>
      <c r="X41" s="29" t="s">
        <v>85</v>
      </c>
      <c r="Y41" s="4"/>
    </row>
    <row r="42" spans="1:25" ht="19.5" customHeight="1">
      <c r="A42" s="23" t="s">
        <v>86</v>
      </c>
      <c r="B42" s="21">
        <v>197866</v>
      </c>
      <c r="C42" s="24">
        <f t="shared" si="0"/>
        <v>-3419</v>
      </c>
      <c r="D42" s="21">
        <v>102620</v>
      </c>
      <c r="E42" s="24">
        <f t="shared" si="1"/>
        <v>2733</v>
      </c>
      <c r="F42" s="21">
        <v>86540</v>
      </c>
      <c r="G42" s="24">
        <f t="shared" si="2"/>
        <v>1153</v>
      </c>
      <c r="H42" s="57" t="s">
        <v>11</v>
      </c>
      <c r="I42" s="57" t="s">
        <v>11</v>
      </c>
      <c r="J42" s="21">
        <v>43852</v>
      </c>
      <c r="K42" s="24">
        <f t="shared" si="3"/>
        <v>-554</v>
      </c>
      <c r="L42" s="21">
        <v>12949</v>
      </c>
      <c r="M42" s="24">
        <f t="shared" si="8"/>
        <v>928</v>
      </c>
      <c r="N42" s="21">
        <v>8510</v>
      </c>
      <c r="O42" s="24">
        <f t="shared" si="4"/>
        <v>890</v>
      </c>
      <c r="P42" s="21">
        <v>113</v>
      </c>
      <c r="Q42" s="24">
        <f t="shared" si="5"/>
        <v>1</v>
      </c>
      <c r="R42" s="21">
        <v>184</v>
      </c>
      <c r="S42" s="24">
        <f t="shared" si="6"/>
        <v>-1</v>
      </c>
      <c r="T42" s="21">
        <v>1321</v>
      </c>
      <c r="U42" s="24">
        <f t="shared" si="7"/>
        <v>-17</v>
      </c>
      <c r="V42" s="57" t="s">
        <v>397</v>
      </c>
      <c r="W42" s="58" t="s">
        <v>397</v>
      </c>
      <c r="X42" s="25" t="s">
        <v>87</v>
      </c>
      <c r="Y42" s="4"/>
    </row>
    <row r="43" spans="1:25" ht="19.5" customHeight="1">
      <c r="A43" s="23" t="s">
        <v>88</v>
      </c>
      <c r="B43" s="21">
        <v>194230</v>
      </c>
      <c r="C43" s="24">
        <f t="shared" si="0"/>
        <v>-3636</v>
      </c>
      <c r="D43" s="21">
        <v>104002</v>
      </c>
      <c r="E43" s="24">
        <f t="shared" si="1"/>
        <v>1382</v>
      </c>
      <c r="F43" s="21">
        <v>88392</v>
      </c>
      <c r="G43" s="24">
        <f t="shared" si="2"/>
        <v>1852</v>
      </c>
      <c r="H43" s="55" t="s">
        <v>11</v>
      </c>
      <c r="I43" s="55" t="s">
        <v>11</v>
      </c>
      <c r="J43" s="21">
        <v>44177</v>
      </c>
      <c r="K43" s="24">
        <f t="shared" si="3"/>
        <v>325</v>
      </c>
      <c r="L43" s="21">
        <v>14783</v>
      </c>
      <c r="M43" s="24">
        <f t="shared" si="8"/>
        <v>1834</v>
      </c>
      <c r="N43" s="21">
        <v>8855</v>
      </c>
      <c r="O43" s="24">
        <f t="shared" si="4"/>
        <v>345</v>
      </c>
      <c r="P43" s="21">
        <v>111</v>
      </c>
      <c r="Q43" s="24">
        <f t="shared" si="5"/>
        <v>-2</v>
      </c>
      <c r="R43" s="21">
        <v>186</v>
      </c>
      <c r="S43" s="24">
        <f t="shared" si="6"/>
        <v>2</v>
      </c>
      <c r="T43" s="21">
        <v>1302</v>
      </c>
      <c r="U43" s="24">
        <f t="shared" si="7"/>
        <v>-19</v>
      </c>
      <c r="V43" s="55" t="s">
        <v>397</v>
      </c>
      <c r="W43" s="55" t="s">
        <v>397</v>
      </c>
      <c r="X43" s="25" t="s">
        <v>89</v>
      </c>
      <c r="Y43" s="4"/>
    </row>
    <row r="44" spans="1:25" ht="19.5" customHeight="1">
      <c r="A44" s="23" t="s">
        <v>90</v>
      </c>
      <c r="B44" s="21">
        <v>191054</v>
      </c>
      <c r="C44" s="24">
        <f t="shared" si="0"/>
        <v>-3176</v>
      </c>
      <c r="D44" s="21">
        <v>103371</v>
      </c>
      <c r="E44" s="24">
        <f t="shared" si="1"/>
        <v>-631</v>
      </c>
      <c r="F44" s="21">
        <v>91256</v>
      </c>
      <c r="G44" s="24">
        <f t="shared" si="2"/>
        <v>2864</v>
      </c>
      <c r="H44" s="55" t="s">
        <v>11</v>
      </c>
      <c r="I44" s="55" t="s">
        <v>11</v>
      </c>
      <c r="J44" s="21">
        <v>45065</v>
      </c>
      <c r="K44" s="24">
        <f t="shared" si="3"/>
        <v>888</v>
      </c>
      <c r="L44" s="21">
        <v>16174</v>
      </c>
      <c r="M44" s="24">
        <f t="shared" si="8"/>
        <v>1391</v>
      </c>
      <c r="N44" s="21">
        <v>9022</v>
      </c>
      <c r="O44" s="24">
        <f t="shared" si="4"/>
        <v>167</v>
      </c>
      <c r="P44" s="21">
        <v>109</v>
      </c>
      <c r="Q44" s="24">
        <f t="shared" si="5"/>
        <v>-2</v>
      </c>
      <c r="R44" s="21">
        <v>179</v>
      </c>
      <c r="S44" s="24">
        <f t="shared" si="6"/>
        <v>-7</v>
      </c>
      <c r="T44" s="21">
        <v>1308</v>
      </c>
      <c r="U44" s="24">
        <f t="shared" si="7"/>
        <v>6</v>
      </c>
      <c r="V44" s="55" t="s">
        <v>397</v>
      </c>
      <c r="W44" s="55" t="s">
        <v>397</v>
      </c>
      <c r="X44" s="25" t="s">
        <v>91</v>
      </c>
      <c r="Y44" s="4"/>
    </row>
    <row r="45" spans="1:25" ht="19.5" customHeight="1">
      <c r="A45" s="31" t="s">
        <v>92</v>
      </c>
      <c r="B45" s="21">
        <v>188969</v>
      </c>
      <c r="C45" s="24">
        <f t="shared" si="0"/>
        <v>-2085</v>
      </c>
      <c r="D45" s="21">
        <v>101449</v>
      </c>
      <c r="E45" s="24">
        <f t="shared" si="1"/>
        <v>-1922</v>
      </c>
      <c r="F45" s="21">
        <v>92977</v>
      </c>
      <c r="G45" s="24">
        <f t="shared" si="2"/>
        <v>1721</v>
      </c>
      <c r="H45" s="55" t="s">
        <v>11</v>
      </c>
      <c r="I45" s="55" t="s">
        <v>11</v>
      </c>
      <c r="J45" s="21">
        <v>44652</v>
      </c>
      <c r="K45" s="24">
        <f t="shared" si="3"/>
        <v>-413</v>
      </c>
      <c r="L45" s="21">
        <v>18033</v>
      </c>
      <c r="M45" s="24">
        <f t="shared" si="8"/>
        <v>1859</v>
      </c>
      <c r="N45" s="21">
        <v>9155</v>
      </c>
      <c r="O45" s="24">
        <f t="shared" si="4"/>
        <v>133</v>
      </c>
      <c r="P45" s="21">
        <v>108</v>
      </c>
      <c r="Q45" s="24">
        <f t="shared" si="5"/>
        <v>-1</v>
      </c>
      <c r="R45" s="21">
        <v>189</v>
      </c>
      <c r="S45" s="24">
        <f t="shared" si="6"/>
        <v>10</v>
      </c>
      <c r="T45" s="21">
        <v>1350</v>
      </c>
      <c r="U45" s="24">
        <f t="shared" si="7"/>
        <v>42</v>
      </c>
      <c r="V45" s="55" t="s">
        <v>397</v>
      </c>
      <c r="W45" s="55" t="s">
        <v>397</v>
      </c>
      <c r="X45" s="22" t="s">
        <v>93</v>
      </c>
      <c r="Y45" s="4"/>
    </row>
    <row r="46" spans="1:25" ht="19.5" customHeight="1">
      <c r="A46" s="23" t="s">
        <v>94</v>
      </c>
      <c r="B46" s="21">
        <v>186430</v>
      </c>
      <c r="C46" s="24">
        <f t="shared" si="0"/>
        <v>-2539</v>
      </c>
      <c r="D46" s="21">
        <v>99802</v>
      </c>
      <c r="E46" s="24">
        <f t="shared" si="1"/>
        <v>-1647</v>
      </c>
      <c r="F46" s="21">
        <v>94074</v>
      </c>
      <c r="G46" s="24">
        <f t="shared" si="2"/>
        <v>1097</v>
      </c>
      <c r="H46" s="55" t="s">
        <v>11</v>
      </c>
      <c r="I46" s="55" t="s">
        <v>11</v>
      </c>
      <c r="J46" s="21">
        <v>43956</v>
      </c>
      <c r="K46" s="24">
        <f t="shared" si="3"/>
        <v>-696</v>
      </c>
      <c r="L46" s="21">
        <v>20129</v>
      </c>
      <c r="M46" s="24">
        <f t="shared" si="8"/>
        <v>2096</v>
      </c>
      <c r="N46" s="21">
        <v>9114</v>
      </c>
      <c r="O46" s="24">
        <f t="shared" si="4"/>
        <v>-41</v>
      </c>
      <c r="P46" s="21">
        <v>102</v>
      </c>
      <c r="Q46" s="24">
        <f t="shared" si="5"/>
        <v>-6</v>
      </c>
      <c r="R46" s="21">
        <v>173</v>
      </c>
      <c r="S46" s="24">
        <f t="shared" si="6"/>
        <v>-16</v>
      </c>
      <c r="T46" s="21">
        <v>1441</v>
      </c>
      <c r="U46" s="24">
        <f t="shared" si="7"/>
        <v>91</v>
      </c>
      <c r="V46" s="55" t="s">
        <v>397</v>
      </c>
      <c r="W46" s="55" t="s">
        <v>397</v>
      </c>
      <c r="X46" s="25" t="s">
        <v>95</v>
      </c>
      <c r="Y46" s="4"/>
    </row>
    <row r="47" spans="1:25" ht="19.5" customHeight="1">
      <c r="A47" s="23" t="s">
        <v>96</v>
      </c>
      <c r="B47" s="21">
        <v>183410</v>
      </c>
      <c r="C47" s="24">
        <f t="shared" si="0"/>
        <v>-3020</v>
      </c>
      <c r="D47" s="21">
        <v>98928</v>
      </c>
      <c r="E47" s="24">
        <f t="shared" si="1"/>
        <v>-874</v>
      </c>
      <c r="F47" s="21">
        <v>94098</v>
      </c>
      <c r="G47" s="24">
        <f t="shared" si="2"/>
        <v>24</v>
      </c>
      <c r="H47" s="55" t="s">
        <v>11</v>
      </c>
      <c r="I47" s="55" t="s">
        <v>11</v>
      </c>
      <c r="J47" s="21">
        <v>43466</v>
      </c>
      <c r="K47" s="24">
        <f t="shared" si="3"/>
        <v>-490</v>
      </c>
      <c r="L47" s="21">
        <v>21696</v>
      </c>
      <c r="M47" s="24">
        <f t="shared" si="8"/>
        <v>1567</v>
      </c>
      <c r="N47" s="21">
        <v>9501</v>
      </c>
      <c r="O47" s="24">
        <f t="shared" si="4"/>
        <v>387</v>
      </c>
      <c r="P47" s="21">
        <v>93</v>
      </c>
      <c r="Q47" s="24">
        <f t="shared" si="5"/>
        <v>-9</v>
      </c>
      <c r="R47" s="21">
        <v>168</v>
      </c>
      <c r="S47" s="24">
        <f t="shared" si="6"/>
        <v>-5</v>
      </c>
      <c r="T47" s="21">
        <v>1484</v>
      </c>
      <c r="U47" s="24">
        <f t="shared" si="7"/>
        <v>43</v>
      </c>
      <c r="V47" s="55" t="s">
        <v>397</v>
      </c>
      <c r="W47" s="55" t="s">
        <v>397</v>
      </c>
      <c r="X47" s="25" t="s">
        <v>97</v>
      </c>
      <c r="Y47" s="4"/>
    </row>
    <row r="48" spans="1:25" ht="19.5" customHeight="1">
      <c r="A48" s="23" t="s">
        <v>98</v>
      </c>
      <c r="B48" s="21">
        <v>180113</v>
      </c>
      <c r="C48" s="24">
        <f t="shared" si="0"/>
        <v>-3297</v>
      </c>
      <c r="D48" s="21">
        <v>97975</v>
      </c>
      <c r="E48" s="24">
        <f t="shared" si="1"/>
        <v>-953</v>
      </c>
      <c r="F48" s="21">
        <v>93730</v>
      </c>
      <c r="G48" s="24">
        <f t="shared" si="2"/>
        <v>-368</v>
      </c>
      <c r="H48" s="55" t="s">
        <v>11</v>
      </c>
      <c r="I48" s="55" t="s">
        <v>11</v>
      </c>
      <c r="J48" s="21">
        <v>42805</v>
      </c>
      <c r="K48" s="24">
        <f t="shared" si="3"/>
        <v>-661</v>
      </c>
      <c r="L48" s="21">
        <v>23424</v>
      </c>
      <c r="M48" s="24">
        <f t="shared" si="8"/>
        <v>1728</v>
      </c>
      <c r="N48" s="21">
        <v>9686</v>
      </c>
      <c r="O48" s="24">
        <f t="shared" si="4"/>
        <v>185</v>
      </c>
      <c r="P48" s="21">
        <v>91</v>
      </c>
      <c r="Q48" s="24">
        <f t="shared" si="5"/>
        <v>-2</v>
      </c>
      <c r="R48" s="21">
        <v>179</v>
      </c>
      <c r="S48" s="24">
        <f t="shared" si="6"/>
        <v>11</v>
      </c>
      <c r="T48" s="21">
        <v>1487</v>
      </c>
      <c r="U48" s="24">
        <f t="shared" si="7"/>
        <v>3</v>
      </c>
      <c r="V48" s="55" t="s">
        <v>397</v>
      </c>
      <c r="W48" s="55" t="s">
        <v>397</v>
      </c>
      <c r="X48" s="25" t="s">
        <v>99</v>
      </c>
      <c r="Y48" s="4"/>
    </row>
    <row r="49" spans="1:25" ht="19.5" customHeight="1">
      <c r="A49" s="23" t="s">
        <v>100</v>
      </c>
      <c r="B49" s="21">
        <v>176701</v>
      </c>
      <c r="C49" s="24">
        <f t="shared" si="0"/>
        <v>-3412</v>
      </c>
      <c r="D49" s="21">
        <v>96407</v>
      </c>
      <c r="E49" s="24">
        <f t="shared" si="1"/>
        <v>-1568</v>
      </c>
      <c r="F49" s="21">
        <v>92896</v>
      </c>
      <c r="G49" s="24">
        <f t="shared" si="2"/>
        <v>-834</v>
      </c>
      <c r="H49" s="55" t="s">
        <v>11</v>
      </c>
      <c r="I49" s="55" t="s">
        <v>11</v>
      </c>
      <c r="J49" s="21">
        <v>41543</v>
      </c>
      <c r="K49" s="24">
        <f t="shared" si="3"/>
        <v>-1262</v>
      </c>
      <c r="L49" s="21">
        <v>24163</v>
      </c>
      <c r="M49" s="24">
        <f t="shared" si="8"/>
        <v>739</v>
      </c>
      <c r="N49" s="21">
        <v>9127</v>
      </c>
      <c r="O49" s="24">
        <f t="shared" si="4"/>
        <v>-559</v>
      </c>
      <c r="P49" s="21">
        <v>82</v>
      </c>
      <c r="Q49" s="24">
        <f t="shared" si="5"/>
        <v>-9</v>
      </c>
      <c r="R49" s="21">
        <v>169</v>
      </c>
      <c r="S49" s="24">
        <f t="shared" si="6"/>
        <v>-10</v>
      </c>
      <c r="T49" s="21">
        <v>1489</v>
      </c>
      <c r="U49" s="24">
        <f t="shared" si="7"/>
        <v>2</v>
      </c>
      <c r="V49" s="55" t="s">
        <v>397</v>
      </c>
      <c r="W49" s="55" t="s">
        <v>397</v>
      </c>
      <c r="X49" s="25" t="s">
        <v>101</v>
      </c>
      <c r="Y49" s="4"/>
    </row>
    <row r="50" spans="1:25" ht="19.5" customHeight="1">
      <c r="A50" s="23" t="s">
        <v>102</v>
      </c>
      <c r="B50" s="21">
        <v>172391</v>
      </c>
      <c r="C50" s="24">
        <f t="shared" si="0"/>
        <v>-4310</v>
      </c>
      <c r="D50" s="21">
        <v>94350</v>
      </c>
      <c r="E50" s="24">
        <f t="shared" si="1"/>
        <v>-2057</v>
      </c>
      <c r="F50" s="21">
        <v>92621</v>
      </c>
      <c r="G50" s="24">
        <f t="shared" si="2"/>
        <v>-275</v>
      </c>
      <c r="H50" s="55" t="s">
        <v>11</v>
      </c>
      <c r="I50" s="55" t="s">
        <v>11</v>
      </c>
      <c r="J50" s="21">
        <v>40243</v>
      </c>
      <c r="K50" s="24">
        <f t="shared" si="3"/>
        <v>-1300</v>
      </c>
      <c r="L50" s="21">
        <v>23582</v>
      </c>
      <c r="M50" s="24">
        <f t="shared" si="8"/>
        <v>-581</v>
      </c>
      <c r="N50" s="21">
        <v>9010</v>
      </c>
      <c r="O50" s="24">
        <f t="shared" si="4"/>
        <v>-117</v>
      </c>
      <c r="P50" s="21">
        <v>83</v>
      </c>
      <c r="Q50" s="24">
        <f t="shared" si="5"/>
        <v>1</v>
      </c>
      <c r="R50" s="21">
        <v>163</v>
      </c>
      <c r="S50" s="24">
        <f t="shared" si="6"/>
        <v>-6</v>
      </c>
      <c r="T50" s="21">
        <v>1505</v>
      </c>
      <c r="U50" s="24">
        <f t="shared" si="7"/>
        <v>16</v>
      </c>
      <c r="V50" s="55" t="s">
        <v>397</v>
      </c>
      <c r="W50" s="55" t="s">
        <v>397</v>
      </c>
      <c r="X50" s="25" t="s">
        <v>103</v>
      </c>
      <c r="Y50" s="4"/>
    </row>
    <row r="51" spans="1:25" ht="19.5" customHeight="1">
      <c r="A51" s="26" t="s">
        <v>104</v>
      </c>
      <c r="B51" s="27">
        <v>167381</v>
      </c>
      <c r="C51" s="28">
        <f t="shared" si="0"/>
        <v>-5010</v>
      </c>
      <c r="D51" s="27">
        <v>93274</v>
      </c>
      <c r="E51" s="28">
        <f t="shared" si="1"/>
        <v>-1076</v>
      </c>
      <c r="F51" s="27">
        <v>91998</v>
      </c>
      <c r="G51" s="28">
        <f t="shared" si="2"/>
        <v>-623</v>
      </c>
      <c r="H51" s="59" t="s">
        <v>11</v>
      </c>
      <c r="I51" s="59" t="s">
        <v>11</v>
      </c>
      <c r="J51" s="27">
        <v>39242</v>
      </c>
      <c r="K51" s="28">
        <f t="shared" si="3"/>
        <v>-1001</v>
      </c>
      <c r="L51" s="27">
        <v>23596</v>
      </c>
      <c r="M51" s="28">
        <f t="shared" si="8"/>
        <v>14</v>
      </c>
      <c r="N51" s="27">
        <v>8714</v>
      </c>
      <c r="O51" s="28">
        <f t="shared" si="4"/>
        <v>-296</v>
      </c>
      <c r="P51" s="27">
        <v>77</v>
      </c>
      <c r="Q51" s="28">
        <f t="shared" si="5"/>
        <v>-6</v>
      </c>
      <c r="R51" s="27">
        <v>153</v>
      </c>
      <c r="S51" s="28">
        <f t="shared" si="6"/>
        <v>-10</v>
      </c>
      <c r="T51" s="27">
        <v>1502</v>
      </c>
      <c r="U51" s="28">
        <f t="shared" si="7"/>
        <v>-3</v>
      </c>
      <c r="V51" s="59" t="s">
        <v>397</v>
      </c>
      <c r="W51" s="60" t="s">
        <v>397</v>
      </c>
      <c r="X51" s="29" t="s">
        <v>105</v>
      </c>
      <c r="Y51" s="4"/>
    </row>
    <row r="52" spans="1:25" ht="19.5" customHeight="1">
      <c r="A52" s="23" t="s">
        <v>106</v>
      </c>
      <c r="B52" s="32">
        <v>161609</v>
      </c>
      <c r="C52" s="33">
        <f t="shared" si="0"/>
        <v>-5772</v>
      </c>
      <c r="D52" s="32">
        <v>92498</v>
      </c>
      <c r="E52" s="33">
        <f t="shared" si="1"/>
        <v>-776</v>
      </c>
      <c r="F52" s="32">
        <v>90266</v>
      </c>
      <c r="G52" s="33">
        <f t="shared" si="2"/>
        <v>-1732</v>
      </c>
      <c r="H52" s="57" t="s">
        <v>11</v>
      </c>
      <c r="I52" s="57" t="s">
        <v>11</v>
      </c>
      <c r="J52" s="32">
        <v>38925</v>
      </c>
      <c r="K52" s="33">
        <f t="shared" si="3"/>
        <v>-317</v>
      </c>
      <c r="L52" s="32">
        <v>24076</v>
      </c>
      <c r="M52" s="33">
        <f t="shared" si="8"/>
        <v>480</v>
      </c>
      <c r="N52" s="32">
        <v>8450</v>
      </c>
      <c r="O52" s="33">
        <f t="shared" si="4"/>
        <v>-264</v>
      </c>
      <c r="P52" s="32">
        <v>74</v>
      </c>
      <c r="Q52" s="33">
        <f t="shared" si="5"/>
        <v>-3</v>
      </c>
      <c r="R52" s="32">
        <v>164</v>
      </c>
      <c r="S52" s="33">
        <f t="shared" si="6"/>
        <v>11</v>
      </c>
      <c r="T52" s="32">
        <v>1512</v>
      </c>
      <c r="U52" s="33">
        <f t="shared" si="7"/>
        <v>10</v>
      </c>
      <c r="V52" s="57" t="s">
        <v>397</v>
      </c>
      <c r="W52" s="58" t="s">
        <v>397</v>
      </c>
      <c r="X52" s="25" t="s">
        <v>107</v>
      </c>
      <c r="Y52" s="4"/>
    </row>
    <row r="53" spans="1:25" ht="19.5" customHeight="1">
      <c r="A53" s="23" t="s">
        <v>108</v>
      </c>
      <c r="B53" s="32">
        <v>155948</v>
      </c>
      <c r="C53" s="24">
        <f t="shared" si="0"/>
        <v>-5661</v>
      </c>
      <c r="D53" s="32">
        <v>91348</v>
      </c>
      <c r="E53" s="24">
        <f t="shared" si="1"/>
        <v>-1150</v>
      </c>
      <c r="F53" s="32">
        <v>88070</v>
      </c>
      <c r="G53" s="24">
        <f t="shared" si="2"/>
        <v>-2196</v>
      </c>
      <c r="H53" s="55" t="s">
        <v>11</v>
      </c>
      <c r="I53" s="55" t="s">
        <v>11</v>
      </c>
      <c r="J53" s="32">
        <v>38800</v>
      </c>
      <c r="K53" s="24">
        <f t="shared" si="3"/>
        <v>-125</v>
      </c>
      <c r="L53" s="32">
        <v>28644</v>
      </c>
      <c r="M53" s="24">
        <f t="shared" si="8"/>
        <v>4568</v>
      </c>
      <c r="N53" s="32">
        <v>2753</v>
      </c>
      <c r="O53" s="24">
        <f t="shared" si="4"/>
        <v>-5697</v>
      </c>
      <c r="P53" s="32">
        <v>64</v>
      </c>
      <c r="Q53" s="24">
        <f t="shared" si="5"/>
        <v>-10</v>
      </c>
      <c r="R53" s="32">
        <v>161</v>
      </c>
      <c r="S53" s="24">
        <f t="shared" si="6"/>
        <v>-3</v>
      </c>
      <c r="T53" s="32">
        <v>1484</v>
      </c>
      <c r="U53" s="24">
        <f t="shared" si="7"/>
        <v>-28</v>
      </c>
      <c r="V53" s="55" t="s">
        <v>397</v>
      </c>
      <c r="W53" s="55" t="s">
        <v>397</v>
      </c>
      <c r="X53" s="25" t="s">
        <v>109</v>
      </c>
      <c r="Y53" s="4"/>
    </row>
    <row r="54" spans="1:25" ht="19.5" customHeight="1">
      <c r="A54" s="23" t="s">
        <v>399</v>
      </c>
      <c r="B54" s="32">
        <v>151132</v>
      </c>
      <c r="C54" s="24">
        <f t="shared" si="0"/>
        <v>-4816</v>
      </c>
      <c r="D54" s="32">
        <v>88662</v>
      </c>
      <c r="E54" s="24">
        <f t="shared" si="1"/>
        <v>-2686</v>
      </c>
      <c r="F54" s="32">
        <v>86749</v>
      </c>
      <c r="G54" s="24">
        <f t="shared" si="2"/>
        <v>-1321</v>
      </c>
      <c r="H54" s="55" t="s">
        <v>11</v>
      </c>
      <c r="I54" s="55" t="s">
        <v>11</v>
      </c>
      <c r="J54" s="32">
        <v>38119</v>
      </c>
      <c r="K54" s="24">
        <f t="shared" si="3"/>
        <v>-681</v>
      </c>
      <c r="L54" s="32">
        <v>27276</v>
      </c>
      <c r="M54" s="24">
        <f t="shared" si="8"/>
        <v>-1368</v>
      </c>
      <c r="N54" s="32">
        <v>2632</v>
      </c>
      <c r="O54" s="24">
        <f t="shared" si="4"/>
        <v>-121</v>
      </c>
      <c r="P54" s="32">
        <v>70</v>
      </c>
      <c r="Q54" s="24">
        <f t="shared" si="5"/>
        <v>6</v>
      </c>
      <c r="R54" s="32">
        <v>140</v>
      </c>
      <c r="S54" s="24">
        <f t="shared" si="6"/>
        <v>-21</v>
      </c>
      <c r="T54" s="32">
        <v>1515</v>
      </c>
      <c r="U54" s="24">
        <f t="shared" si="7"/>
        <v>31</v>
      </c>
      <c r="V54" s="55" t="s">
        <v>397</v>
      </c>
      <c r="W54" s="55" t="s">
        <v>397</v>
      </c>
      <c r="X54" s="25" t="s">
        <v>400</v>
      </c>
      <c r="Y54" s="4"/>
    </row>
    <row r="55" spans="1:25" ht="19.5" customHeight="1">
      <c r="A55" s="23" t="s">
        <v>401</v>
      </c>
      <c r="B55" s="34">
        <v>146782</v>
      </c>
      <c r="C55" s="24">
        <f t="shared" si="0"/>
        <v>-4350</v>
      </c>
      <c r="D55" s="32">
        <v>85695</v>
      </c>
      <c r="E55" s="24">
        <f t="shared" si="1"/>
        <v>-2967</v>
      </c>
      <c r="F55" s="32">
        <v>85992</v>
      </c>
      <c r="G55" s="24">
        <f t="shared" si="2"/>
        <v>-757</v>
      </c>
      <c r="H55" s="55" t="s">
        <v>11</v>
      </c>
      <c r="I55" s="55" t="s">
        <v>11</v>
      </c>
      <c r="J55" s="32">
        <v>37737</v>
      </c>
      <c r="K55" s="24">
        <f t="shared" si="3"/>
        <v>-382</v>
      </c>
      <c r="L55" s="32">
        <v>27441</v>
      </c>
      <c r="M55" s="24">
        <f t="shared" si="8"/>
        <v>165</v>
      </c>
      <c r="N55" s="32">
        <v>2418</v>
      </c>
      <c r="O55" s="24">
        <f t="shared" si="4"/>
        <v>-214</v>
      </c>
      <c r="P55" s="32">
        <v>63</v>
      </c>
      <c r="Q55" s="24">
        <f t="shared" si="5"/>
        <v>-7</v>
      </c>
      <c r="R55" s="32">
        <v>122</v>
      </c>
      <c r="S55" s="24">
        <f t="shared" si="6"/>
        <v>-18</v>
      </c>
      <c r="T55" s="32">
        <v>1564</v>
      </c>
      <c r="U55" s="24">
        <f t="shared" si="7"/>
        <v>49</v>
      </c>
      <c r="V55" s="55" t="s">
        <v>397</v>
      </c>
      <c r="W55" s="55" t="s">
        <v>397</v>
      </c>
      <c r="X55" s="25" t="s">
        <v>402</v>
      </c>
      <c r="Y55" s="4"/>
    </row>
    <row r="56" spans="1:25" ht="19.5" customHeight="1">
      <c r="A56" s="23" t="s">
        <v>403</v>
      </c>
      <c r="B56" s="34">
        <v>142551</v>
      </c>
      <c r="C56" s="24">
        <f t="shared" si="0"/>
        <v>-4231</v>
      </c>
      <c r="D56" s="32">
        <v>82598</v>
      </c>
      <c r="E56" s="24">
        <f t="shared" si="1"/>
        <v>-3097</v>
      </c>
      <c r="F56" s="32">
        <v>84993</v>
      </c>
      <c r="G56" s="24">
        <f t="shared" si="2"/>
        <v>-999</v>
      </c>
      <c r="H56" s="55" t="s">
        <v>11</v>
      </c>
      <c r="I56" s="55" t="s">
        <v>11</v>
      </c>
      <c r="J56" s="32">
        <v>37888</v>
      </c>
      <c r="K56" s="24">
        <f t="shared" si="3"/>
        <v>151</v>
      </c>
      <c r="L56" s="32">
        <v>27381</v>
      </c>
      <c r="M56" s="24">
        <f t="shared" si="8"/>
        <v>-60</v>
      </c>
      <c r="N56" s="32">
        <v>2317</v>
      </c>
      <c r="O56" s="24">
        <f t="shared" si="4"/>
        <v>-101</v>
      </c>
      <c r="P56" s="35">
        <v>61</v>
      </c>
      <c r="Q56" s="24">
        <f t="shared" si="5"/>
        <v>-2</v>
      </c>
      <c r="R56" s="35">
        <v>119</v>
      </c>
      <c r="S56" s="24">
        <f t="shared" si="6"/>
        <v>-3</v>
      </c>
      <c r="T56" s="32">
        <v>1586</v>
      </c>
      <c r="U56" s="24">
        <f t="shared" si="7"/>
        <v>22</v>
      </c>
      <c r="V56" s="55" t="s">
        <v>397</v>
      </c>
      <c r="W56" s="55" t="s">
        <v>397</v>
      </c>
      <c r="X56" s="36" t="s">
        <v>404</v>
      </c>
      <c r="Y56" s="4"/>
    </row>
    <row r="57" spans="1:25" ht="19.5" customHeight="1">
      <c r="A57" s="23" t="s">
        <v>405</v>
      </c>
      <c r="B57" s="37">
        <v>139933</v>
      </c>
      <c r="C57" s="24">
        <f t="shared" si="0"/>
        <v>-2618</v>
      </c>
      <c r="D57" s="38">
        <v>79624</v>
      </c>
      <c r="E57" s="24">
        <f t="shared" si="1"/>
        <v>-2974</v>
      </c>
      <c r="F57" s="38">
        <v>82405</v>
      </c>
      <c r="G57" s="24">
        <f t="shared" si="2"/>
        <v>-2588</v>
      </c>
      <c r="H57" s="55" t="s">
        <v>11</v>
      </c>
      <c r="I57" s="55" t="s">
        <v>11</v>
      </c>
      <c r="J57" s="38">
        <v>37343</v>
      </c>
      <c r="K57" s="24">
        <f t="shared" si="3"/>
        <v>-545</v>
      </c>
      <c r="L57" s="38">
        <v>27363</v>
      </c>
      <c r="M57" s="24">
        <f t="shared" si="8"/>
        <v>-18</v>
      </c>
      <c r="N57" s="38">
        <v>2025</v>
      </c>
      <c r="O57" s="24">
        <f t="shared" si="4"/>
        <v>-292</v>
      </c>
      <c r="P57" s="38">
        <v>58</v>
      </c>
      <c r="Q57" s="24">
        <f t="shared" si="5"/>
        <v>-3</v>
      </c>
      <c r="R57" s="38">
        <v>129</v>
      </c>
      <c r="S57" s="24">
        <f t="shared" si="6"/>
        <v>10</v>
      </c>
      <c r="T57" s="38">
        <v>1622</v>
      </c>
      <c r="U57" s="24">
        <f t="shared" si="7"/>
        <v>36</v>
      </c>
      <c r="V57" s="55" t="s">
        <v>397</v>
      </c>
      <c r="W57" s="55" t="s">
        <v>397</v>
      </c>
      <c r="X57" s="36" t="s">
        <v>406</v>
      </c>
      <c r="Y57" s="4"/>
    </row>
    <row r="58" spans="1:25" s="39" customFormat="1" ht="19.5" customHeight="1">
      <c r="A58" s="23" t="s">
        <v>407</v>
      </c>
      <c r="B58" s="32">
        <v>137526</v>
      </c>
      <c r="C58" s="24">
        <f t="shared" si="0"/>
        <v>-2407</v>
      </c>
      <c r="D58" s="32">
        <v>76531</v>
      </c>
      <c r="E58" s="24">
        <f t="shared" si="1"/>
        <v>-3093</v>
      </c>
      <c r="F58" s="32">
        <v>79722</v>
      </c>
      <c r="G58" s="24">
        <f t="shared" si="2"/>
        <v>-2683</v>
      </c>
      <c r="H58" s="55" t="s">
        <v>11</v>
      </c>
      <c r="I58" s="55" t="s">
        <v>11</v>
      </c>
      <c r="J58" s="32">
        <v>37182</v>
      </c>
      <c r="K58" s="24">
        <f t="shared" si="3"/>
        <v>-161</v>
      </c>
      <c r="L58" s="32">
        <v>28017</v>
      </c>
      <c r="M58" s="24">
        <f t="shared" si="8"/>
        <v>654</v>
      </c>
      <c r="N58" s="32">
        <v>1909</v>
      </c>
      <c r="O58" s="24">
        <f t="shared" si="4"/>
        <v>-116</v>
      </c>
      <c r="P58" s="35">
        <v>59</v>
      </c>
      <c r="Q58" s="24">
        <f t="shared" si="5"/>
        <v>1</v>
      </c>
      <c r="R58" s="35">
        <v>131</v>
      </c>
      <c r="S58" s="24">
        <f t="shared" si="6"/>
        <v>2</v>
      </c>
      <c r="T58" s="32">
        <v>1657</v>
      </c>
      <c r="U58" s="24">
        <f t="shared" si="7"/>
        <v>35</v>
      </c>
      <c r="V58" s="55" t="s">
        <v>397</v>
      </c>
      <c r="W58" s="55" t="s">
        <v>397</v>
      </c>
      <c r="X58" s="36" t="s">
        <v>408</v>
      </c>
      <c r="Y58" s="35"/>
    </row>
    <row r="59" spans="1:24" s="44" customFormat="1" ht="19.5" customHeight="1">
      <c r="A59" s="40" t="s">
        <v>409</v>
      </c>
      <c r="B59" s="41">
        <v>136053</v>
      </c>
      <c r="C59" s="24">
        <f t="shared" si="0"/>
        <v>-1473</v>
      </c>
      <c r="D59" s="42">
        <v>73402</v>
      </c>
      <c r="E59" s="24">
        <f t="shared" si="1"/>
        <v>-3129</v>
      </c>
      <c r="F59" s="42">
        <v>76912</v>
      </c>
      <c r="G59" s="24">
        <f t="shared" si="2"/>
        <v>-2810</v>
      </c>
      <c r="H59" s="24">
        <v>336</v>
      </c>
      <c r="I59" s="55" t="s">
        <v>397</v>
      </c>
      <c r="J59" s="42">
        <v>36992</v>
      </c>
      <c r="K59" s="24">
        <f t="shared" si="3"/>
        <v>-190</v>
      </c>
      <c r="L59" s="42">
        <v>28434</v>
      </c>
      <c r="M59" s="24">
        <f t="shared" si="8"/>
        <v>417</v>
      </c>
      <c r="N59" s="42">
        <v>1921</v>
      </c>
      <c r="O59" s="24">
        <f t="shared" si="4"/>
        <v>12</v>
      </c>
      <c r="P59" s="42">
        <v>64</v>
      </c>
      <c r="Q59" s="24">
        <f t="shared" si="5"/>
        <v>5</v>
      </c>
      <c r="R59" s="42">
        <v>129</v>
      </c>
      <c r="S59" s="24">
        <f t="shared" si="6"/>
        <v>-2</v>
      </c>
      <c r="T59" s="42">
        <v>1722</v>
      </c>
      <c r="U59" s="24">
        <f t="shared" si="7"/>
        <v>65</v>
      </c>
      <c r="V59" s="55" t="s">
        <v>397</v>
      </c>
      <c r="W59" s="55" t="s">
        <v>397</v>
      </c>
      <c r="X59" s="43" t="s">
        <v>410</v>
      </c>
    </row>
    <row r="60" spans="1:25" s="47" customFormat="1" ht="19.5" customHeight="1">
      <c r="A60" s="40" t="s">
        <v>411</v>
      </c>
      <c r="B60" s="45">
        <v>134432</v>
      </c>
      <c r="C60" s="24">
        <f t="shared" si="0"/>
        <v>-1621</v>
      </c>
      <c r="D60" s="24">
        <v>71356</v>
      </c>
      <c r="E60" s="24">
        <f t="shared" si="1"/>
        <v>-2046</v>
      </c>
      <c r="F60" s="24">
        <v>74487</v>
      </c>
      <c r="G60" s="24">
        <f t="shared" si="2"/>
        <v>-2425</v>
      </c>
      <c r="H60" s="24">
        <v>325</v>
      </c>
      <c r="I60" s="24">
        <f>H60-H59</f>
        <v>-11</v>
      </c>
      <c r="J60" s="24">
        <v>36646</v>
      </c>
      <c r="K60" s="24">
        <f t="shared" si="3"/>
        <v>-346</v>
      </c>
      <c r="L60" s="24">
        <v>27466</v>
      </c>
      <c r="M60" s="24">
        <f t="shared" si="8"/>
        <v>-968</v>
      </c>
      <c r="N60" s="24">
        <v>1992</v>
      </c>
      <c r="O60" s="24">
        <f t="shared" si="4"/>
        <v>71</v>
      </c>
      <c r="P60" s="24">
        <v>69</v>
      </c>
      <c r="Q60" s="24">
        <f t="shared" si="5"/>
        <v>5</v>
      </c>
      <c r="R60" s="24">
        <v>127</v>
      </c>
      <c r="S60" s="24">
        <f t="shared" si="6"/>
        <v>-2</v>
      </c>
      <c r="T60" s="24">
        <v>1728</v>
      </c>
      <c r="U60" s="24">
        <f t="shared" si="7"/>
        <v>6</v>
      </c>
      <c r="V60" s="55" t="s">
        <v>397</v>
      </c>
      <c r="W60" s="55" t="s">
        <v>397</v>
      </c>
      <c r="X60" s="43" t="s">
        <v>412</v>
      </c>
      <c r="Y60" s="46"/>
    </row>
    <row r="61" spans="1:25" s="47" customFormat="1" ht="19.5" customHeight="1">
      <c r="A61" s="40" t="s">
        <v>110</v>
      </c>
      <c r="B61" s="45">
        <v>133432</v>
      </c>
      <c r="C61" s="24">
        <v>-1000</v>
      </c>
      <c r="D61" s="24">
        <v>69960</v>
      </c>
      <c r="E61" s="24">
        <v>-1396</v>
      </c>
      <c r="F61" s="24">
        <v>71777</v>
      </c>
      <c r="G61" s="24">
        <v>-2710</v>
      </c>
      <c r="H61" s="24">
        <v>351</v>
      </c>
      <c r="I61" s="24">
        <v>26</v>
      </c>
      <c r="J61" s="24">
        <v>36312</v>
      </c>
      <c r="K61" s="24">
        <v>-334</v>
      </c>
      <c r="L61" s="24">
        <v>26185</v>
      </c>
      <c r="M61" s="24">
        <v>-1281</v>
      </c>
      <c r="N61" s="24">
        <v>1868</v>
      </c>
      <c r="O61" s="24">
        <v>-124</v>
      </c>
      <c r="P61" s="24">
        <v>81</v>
      </c>
      <c r="Q61" s="24">
        <v>12</v>
      </c>
      <c r="R61" s="24">
        <v>131</v>
      </c>
      <c r="S61" s="24">
        <v>4</v>
      </c>
      <c r="T61" s="24">
        <v>1754</v>
      </c>
      <c r="U61" s="24">
        <v>26</v>
      </c>
      <c r="V61" s="59" t="s">
        <v>397</v>
      </c>
      <c r="W61" s="60" t="s">
        <v>397</v>
      </c>
      <c r="X61" s="43" t="s">
        <v>111</v>
      </c>
      <c r="Y61" s="46"/>
    </row>
    <row r="62" spans="1:24" s="39" customFormat="1" ht="19.5" customHeight="1">
      <c r="A62" s="48" t="s">
        <v>413</v>
      </c>
      <c r="B62" s="49">
        <v>132876</v>
      </c>
      <c r="C62" s="33">
        <f>B62-B61</f>
        <v>-556</v>
      </c>
      <c r="D62" s="33">
        <v>68399</v>
      </c>
      <c r="E62" s="33">
        <f>D62-D61</f>
        <v>-1561</v>
      </c>
      <c r="F62" s="33">
        <v>69137</v>
      </c>
      <c r="G62" s="33">
        <f>F62-F61</f>
        <v>-2640</v>
      </c>
      <c r="H62" s="33">
        <v>416</v>
      </c>
      <c r="I62" s="33">
        <f>H62-H61</f>
        <v>65</v>
      </c>
      <c r="J62" s="33">
        <v>35554</v>
      </c>
      <c r="K62" s="33">
        <f>J62-J61</f>
        <v>-758</v>
      </c>
      <c r="L62" s="33">
        <v>24511</v>
      </c>
      <c r="M62" s="33">
        <f>L62-L61</f>
        <v>-1674</v>
      </c>
      <c r="N62" s="33">
        <v>1857</v>
      </c>
      <c r="O62" s="33">
        <f>N62-N61</f>
        <v>-11</v>
      </c>
      <c r="P62" s="33">
        <v>84</v>
      </c>
      <c r="Q62" s="33">
        <f>P62-P61</f>
        <v>3</v>
      </c>
      <c r="R62" s="33">
        <v>125</v>
      </c>
      <c r="S62" s="33">
        <f>R62-R61</f>
        <v>-6</v>
      </c>
      <c r="T62" s="33">
        <v>1804</v>
      </c>
      <c r="U62" s="33">
        <f>T62-T61</f>
        <v>50</v>
      </c>
      <c r="V62" s="55" t="s">
        <v>397</v>
      </c>
      <c r="W62" s="55" t="s">
        <v>397</v>
      </c>
      <c r="X62" s="50" t="s">
        <v>414</v>
      </c>
    </row>
    <row r="63" spans="1:24" ht="19.5" customHeight="1">
      <c r="A63" s="40" t="s">
        <v>437</v>
      </c>
      <c r="B63" s="45">
        <v>131466</v>
      </c>
      <c r="C63" s="24">
        <f>B63-B62</f>
        <v>-1410</v>
      </c>
      <c r="D63" s="24">
        <v>67692</v>
      </c>
      <c r="E63" s="24">
        <f>D63-D62</f>
        <v>-707</v>
      </c>
      <c r="F63" s="24">
        <v>67118</v>
      </c>
      <c r="G63" s="24">
        <f>F63-F62</f>
        <v>-2019</v>
      </c>
      <c r="H63" s="24">
        <v>440</v>
      </c>
      <c r="I63" s="24">
        <f>H63-H62</f>
        <v>24</v>
      </c>
      <c r="J63" s="24">
        <v>34813</v>
      </c>
      <c r="K63" s="24">
        <f>J63-J62</f>
        <v>-741</v>
      </c>
      <c r="L63" s="24">
        <v>22176</v>
      </c>
      <c r="M63" s="24">
        <f>L63-L62</f>
        <v>-2335</v>
      </c>
      <c r="N63" s="24">
        <v>1675</v>
      </c>
      <c r="O63" s="24">
        <f>N63-N62</f>
        <v>-182</v>
      </c>
      <c r="P63" s="55" t="s">
        <v>397</v>
      </c>
      <c r="Q63" s="55" t="s">
        <v>397</v>
      </c>
      <c r="R63" s="55" t="s">
        <v>397</v>
      </c>
      <c r="S63" s="55" t="s">
        <v>397</v>
      </c>
      <c r="T63" s="55" t="s">
        <v>397</v>
      </c>
      <c r="U63" s="55" t="s">
        <v>397</v>
      </c>
      <c r="V63" s="24">
        <v>2090</v>
      </c>
      <c r="W63" s="24">
        <f>V63-(P62+R62+T62)</f>
        <v>77</v>
      </c>
      <c r="X63" s="43" t="s">
        <v>438</v>
      </c>
    </row>
    <row r="64" spans="1:24" ht="19.5" customHeight="1">
      <c r="A64" s="396" t="s">
        <v>453</v>
      </c>
      <c r="B64" s="51">
        <v>130933</v>
      </c>
      <c r="C64" s="52">
        <f>B64-B63</f>
        <v>-533</v>
      </c>
      <c r="D64" s="52">
        <v>66632</v>
      </c>
      <c r="E64" s="52">
        <f>D64-D63</f>
        <v>-1060</v>
      </c>
      <c r="F64" s="52">
        <v>65535</v>
      </c>
      <c r="G64" s="52">
        <f>F64-F63</f>
        <v>-1583</v>
      </c>
      <c r="H64" s="52">
        <v>418</v>
      </c>
      <c r="I64" s="52">
        <f>H64-H63</f>
        <v>-22</v>
      </c>
      <c r="J64" s="52">
        <v>34025</v>
      </c>
      <c r="K64" s="52">
        <f>J64-J63</f>
        <v>-788</v>
      </c>
      <c r="L64" s="52">
        <v>20126</v>
      </c>
      <c r="M64" s="52">
        <f>L64-L63</f>
        <v>-2050</v>
      </c>
      <c r="N64" s="52">
        <v>1613</v>
      </c>
      <c r="O64" s="52">
        <f>N64-N63</f>
        <v>-62</v>
      </c>
      <c r="P64" s="61" t="s">
        <v>397</v>
      </c>
      <c r="Q64" s="61" t="s">
        <v>397</v>
      </c>
      <c r="R64" s="61" t="s">
        <v>397</v>
      </c>
      <c r="S64" s="61" t="s">
        <v>397</v>
      </c>
      <c r="T64" s="61" t="s">
        <v>397</v>
      </c>
      <c r="U64" s="61" t="s">
        <v>397</v>
      </c>
      <c r="V64" s="52">
        <v>2125</v>
      </c>
      <c r="W64" s="397">
        <f>V64-V63</f>
        <v>35</v>
      </c>
      <c r="X64" s="53" t="s">
        <v>454</v>
      </c>
    </row>
  </sheetData>
  <sheetProtection sheet="1" objects="1" scenarios="1" selectLockedCells="1" selectUnlockedCells="1"/>
  <mergeCells count="1">
    <mergeCell ref="A1:K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="75" zoomScaleNormal="75" workbookViewId="0" topLeftCell="A1">
      <selection activeCell="A1" sqref="A1:IV16384"/>
    </sheetView>
  </sheetViews>
  <sheetFormatPr defaultColWidth="8.66015625" defaultRowHeight="18" customHeight="1"/>
  <cols>
    <col min="1" max="7" width="9.33203125" style="63" customWidth="1"/>
    <col min="8" max="9" width="8.83203125" style="63" customWidth="1"/>
    <col min="10" max="11" width="9.33203125" style="63" customWidth="1"/>
    <col min="12" max="13" width="8.83203125" style="63" customWidth="1"/>
    <col min="14" max="24" width="9.33203125" style="63" customWidth="1"/>
    <col min="25" max="16384" width="8" style="63" customWidth="1"/>
  </cols>
  <sheetData>
    <row r="1" spans="1:25" ht="18" customHeight="1">
      <c r="A1" s="420" t="s">
        <v>455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M1" s="64" t="s">
        <v>312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6" t="s">
        <v>313</v>
      </c>
      <c r="Y1" s="64"/>
    </row>
    <row r="2" spans="1:25" ht="18" customHeight="1">
      <c r="A2" s="67" t="s">
        <v>9</v>
      </c>
      <c r="B2" s="68" t="s">
        <v>0</v>
      </c>
      <c r="C2" s="69"/>
      <c r="D2" s="68" t="s">
        <v>1</v>
      </c>
      <c r="E2" s="69"/>
      <c r="F2" s="68" t="s">
        <v>2</v>
      </c>
      <c r="G2" s="69"/>
      <c r="H2" s="70" t="s">
        <v>315</v>
      </c>
      <c r="I2" s="10"/>
      <c r="J2" s="71" t="s">
        <v>3</v>
      </c>
      <c r="K2" s="69"/>
      <c r="L2" s="71" t="s">
        <v>4</v>
      </c>
      <c r="M2" s="69"/>
      <c r="N2" s="68" t="s">
        <v>5</v>
      </c>
      <c r="O2" s="69"/>
      <c r="P2" s="68" t="s">
        <v>6</v>
      </c>
      <c r="Q2" s="69"/>
      <c r="R2" s="68" t="s">
        <v>7</v>
      </c>
      <c r="S2" s="69"/>
      <c r="T2" s="68" t="s">
        <v>8</v>
      </c>
      <c r="U2" s="68"/>
      <c r="V2" s="71" t="s">
        <v>436</v>
      </c>
      <c r="W2" s="68"/>
      <c r="X2" s="72" t="s">
        <v>9</v>
      </c>
      <c r="Y2" s="64"/>
    </row>
    <row r="3" spans="1:25" ht="18" customHeight="1">
      <c r="A3" s="73" t="s">
        <v>10</v>
      </c>
      <c r="B3" s="62" t="s">
        <v>439</v>
      </c>
      <c r="C3" s="74" t="s">
        <v>440</v>
      </c>
      <c r="D3" s="62" t="s">
        <v>439</v>
      </c>
      <c r="E3" s="74" t="s">
        <v>440</v>
      </c>
      <c r="F3" s="62" t="s">
        <v>439</v>
      </c>
      <c r="G3" s="74" t="s">
        <v>440</v>
      </c>
      <c r="H3" s="16" t="s">
        <v>317</v>
      </c>
      <c r="I3" s="17" t="s">
        <v>395</v>
      </c>
      <c r="J3" s="75" t="s">
        <v>396</v>
      </c>
      <c r="K3" s="74" t="s">
        <v>395</v>
      </c>
      <c r="L3" s="75" t="s">
        <v>396</v>
      </c>
      <c r="M3" s="74" t="s">
        <v>395</v>
      </c>
      <c r="N3" s="62" t="s">
        <v>396</v>
      </c>
      <c r="O3" s="74" t="s">
        <v>395</v>
      </c>
      <c r="P3" s="62" t="s">
        <v>396</v>
      </c>
      <c r="Q3" s="74" t="s">
        <v>395</v>
      </c>
      <c r="R3" s="62" t="s">
        <v>396</v>
      </c>
      <c r="S3" s="74" t="s">
        <v>395</v>
      </c>
      <c r="T3" s="62" t="s">
        <v>396</v>
      </c>
      <c r="U3" s="74" t="s">
        <v>395</v>
      </c>
      <c r="V3" s="62" t="s">
        <v>317</v>
      </c>
      <c r="W3" s="74" t="s">
        <v>395</v>
      </c>
      <c r="X3" s="76" t="s">
        <v>10</v>
      </c>
      <c r="Y3" s="64"/>
    </row>
    <row r="4" spans="1:25" ht="18" customHeight="1">
      <c r="A4" s="77" t="s">
        <v>319</v>
      </c>
      <c r="B4" s="21">
        <v>5735</v>
      </c>
      <c r="C4" s="54" t="s">
        <v>397</v>
      </c>
      <c r="D4" s="21">
        <v>3609</v>
      </c>
      <c r="E4" s="54" t="s">
        <v>397</v>
      </c>
      <c r="F4" s="21">
        <v>1265</v>
      </c>
      <c r="G4" s="54" t="s">
        <v>397</v>
      </c>
      <c r="H4" s="99" t="s">
        <v>11</v>
      </c>
      <c r="I4" s="54" t="s">
        <v>397</v>
      </c>
      <c r="J4" s="21">
        <v>54</v>
      </c>
      <c r="K4" s="54" t="s">
        <v>397</v>
      </c>
      <c r="L4" s="99" t="s">
        <v>11</v>
      </c>
      <c r="M4" s="54" t="s">
        <v>397</v>
      </c>
      <c r="N4" s="99" t="s">
        <v>11</v>
      </c>
      <c r="O4" s="54" t="s">
        <v>397</v>
      </c>
      <c r="P4" s="21">
        <v>9</v>
      </c>
      <c r="Q4" s="54" t="s">
        <v>397</v>
      </c>
      <c r="R4" s="21">
        <v>18</v>
      </c>
      <c r="S4" s="54" t="s">
        <v>397</v>
      </c>
      <c r="T4" s="99" t="s">
        <v>11</v>
      </c>
      <c r="U4" s="54" t="s">
        <v>397</v>
      </c>
      <c r="V4" s="54" t="s">
        <v>397</v>
      </c>
      <c r="W4" s="54" t="s">
        <v>397</v>
      </c>
      <c r="X4" s="78" t="s">
        <v>319</v>
      </c>
      <c r="Y4" s="64"/>
    </row>
    <row r="5" spans="1:25" ht="18" customHeight="1">
      <c r="A5" s="79" t="s">
        <v>13</v>
      </c>
      <c r="B5" s="21">
        <v>6226</v>
      </c>
      <c r="C5" s="46">
        <f aca="true" t="shared" si="0" ref="C5:C60">B5-B4</f>
        <v>491</v>
      </c>
      <c r="D5" s="21">
        <v>3913</v>
      </c>
      <c r="E5" s="46">
        <f aca="true" t="shared" si="1" ref="E5:E60">D5-D4</f>
        <v>304</v>
      </c>
      <c r="F5" s="21">
        <v>1625</v>
      </c>
      <c r="G5" s="46">
        <f aca="true" t="shared" si="2" ref="G5:G60">F5-F4</f>
        <v>360</v>
      </c>
      <c r="H5" s="100" t="s">
        <v>11</v>
      </c>
      <c r="I5" s="100" t="s">
        <v>11</v>
      </c>
      <c r="J5" s="21">
        <v>45</v>
      </c>
      <c r="K5" s="46">
        <f aca="true" t="shared" si="3" ref="K5:K60">J5-J4</f>
        <v>-9</v>
      </c>
      <c r="L5" s="100" t="s">
        <v>11</v>
      </c>
      <c r="M5" s="100" t="s">
        <v>11</v>
      </c>
      <c r="N5" s="100" t="s">
        <v>11</v>
      </c>
      <c r="O5" s="100" t="s">
        <v>11</v>
      </c>
      <c r="P5" s="21">
        <v>20</v>
      </c>
      <c r="Q5" s="46">
        <f aca="true" t="shared" si="4" ref="Q5:Q60">P5-P4</f>
        <v>11</v>
      </c>
      <c r="R5" s="21">
        <v>26</v>
      </c>
      <c r="S5" s="46">
        <f aca="true" t="shared" si="5" ref="S5:S60">R5-R4</f>
        <v>8</v>
      </c>
      <c r="T5" s="100" t="s">
        <v>11</v>
      </c>
      <c r="U5" s="100" t="s">
        <v>11</v>
      </c>
      <c r="V5" s="55" t="s">
        <v>397</v>
      </c>
      <c r="W5" s="56" t="s">
        <v>397</v>
      </c>
      <c r="X5" s="80" t="s">
        <v>13</v>
      </c>
      <c r="Y5" s="64"/>
    </row>
    <row r="6" spans="1:25" ht="18" customHeight="1">
      <c r="A6" s="79" t="s">
        <v>15</v>
      </c>
      <c r="B6" s="21">
        <v>6343</v>
      </c>
      <c r="C6" s="46">
        <f t="shared" si="0"/>
        <v>117</v>
      </c>
      <c r="D6" s="21">
        <v>3954</v>
      </c>
      <c r="E6" s="46">
        <f t="shared" si="1"/>
        <v>41</v>
      </c>
      <c r="F6" s="21">
        <v>1845</v>
      </c>
      <c r="G6" s="46">
        <f t="shared" si="2"/>
        <v>220</v>
      </c>
      <c r="H6" s="100" t="s">
        <v>11</v>
      </c>
      <c r="I6" s="100" t="s">
        <v>11</v>
      </c>
      <c r="J6" s="21">
        <v>59</v>
      </c>
      <c r="K6" s="46">
        <f t="shared" si="3"/>
        <v>14</v>
      </c>
      <c r="L6" s="100" t="s">
        <v>11</v>
      </c>
      <c r="M6" s="100" t="s">
        <v>11</v>
      </c>
      <c r="N6" s="100" t="s">
        <v>11</v>
      </c>
      <c r="O6" s="100" t="s">
        <v>11</v>
      </c>
      <c r="P6" s="21">
        <v>23</v>
      </c>
      <c r="Q6" s="46">
        <f t="shared" si="4"/>
        <v>3</v>
      </c>
      <c r="R6" s="21">
        <v>32</v>
      </c>
      <c r="S6" s="46">
        <f t="shared" si="5"/>
        <v>6</v>
      </c>
      <c r="T6" s="100" t="s">
        <v>11</v>
      </c>
      <c r="U6" s="100" t="s">
        <v>11</v>
      </c>
      <c r="V6" s="55" t="s">
        <v>397</v>
      </c>
      <c r="W6" s="55" t="s">
        <v>397</v>
      </c>
      <c r="X6" s="80" t="s">
        <v>15</v>
      </c>
      <c r="Y6" s="64"/>
    </row>
    <row r="7" spans="1:25" ht="18" customHeight="1">
      <c r="A7" s="79" t="s">
        <v>17</v>
      </c>
      <c r="B7" s="21">
        <v>6448</v>
      </c>
      <c r="C7" s="46">
        <f t="shared" si="0"/>
        <v>105</v>
      </c>
      <c r="D7" s="21">
        <v>3909</v>
      </c>
      <c r="E7" s="46">
        <f t="shared" si="1"/>
        <v>-45</v>
      </c>
      <c r="F7" s="21">
        <v>1961</v>
      </c>
      <c r="G7" s="46">
        <f t="shared" si="2"/>
        <v>116</v>
      </c>
      <c r="H7" s="100" t="s">
        <v>11</v>
      </c>
      <c r="I7" s="100" t="s">
        <v>11</v>
      </c>
      <c r="J7" s="21">
        <v>72</v>
      </c>
      <c r="K7" s="46">
        <f t="shared" si="3"/>
        <v>13</v>
      </c>
      <c r="L7" s="100" t="s">
        <v>11</v>
      </c>
      <c r="M7" s="100" t="s">
        <v>11</v>
      </c>
      <c r="N7" s="100" t="s">
        <v>11</v>
      </c>
      <c r="O7" s="100" t="s">
        <v>11</v>
      </c>
      <c r="P7" s="21">
        <v>27</v>
      </c>
      <c r="Q7" s="46">
        <f t="shared" si="4"/>
        <v>4</v>
      </c>
      <c r="R7" s="21">
        <v>42</v>
      </c>
      <c r="S7" s="46">
        <f t="shared" si="5"/>
        <v>10</v>
      </c>
      <c r="T7" s="100" t="s">
        <v>11</v>
      </c>
      <c r="U7" s="100" t="s">
        <v>11</v>
      </c>
      <c r="V7" s="55" t="s">
        <v>397</v>
      </c>
      <c r="W7" s="55" t="s">
        <v>397</v>
      </c>
      <c r="X7" s="80" t="s">
        <v>17</v>
      </c>
      <c r="Y7" s="64"/>
    </row>
    <row r="8" spans="1:25" ht="18" customHeight="1">
      <c r="A8" s="79" t="s">
        <v>19</v>
      </c>
      <c r="B8" s="21">
        <v>6745</v>
      </c>
      <c r="C8" s="46">
        <f t="shared" si="0"/>
        <v>297</v>
      </c>
      <c r="D8" s="21">
        <v>3976</v>
      </c>
      <c r="E8" s="46">
        <f t="shared" si="1"/>
        <v>67</v>
      </c>
      <c r="F8" s="21">
        <v>2203</v>
      </c>
      <c r="G8" s="46">
        <f t="shared" si="2"/>
        <v>242</v>
      </c>
      <c r="H8" s="100" t="s">
        <v>11</v>
      </c>
      <c r="I8" s="100" t="s">
        <v>11</v>
      </c>
      <c r="J8" s="21">
        <v>85</v>
      </c>
      <c r="K8" s="46">
        <f t="shared" si="3"/>
        <v>13</v>
      </c>
      <c r="L8" s="100" t="s">
        <v>11</v>
      </c>
      <c r="M8" s="100" t="s">
        <v>11</v>
      </c>
      <c r="N8" s="100" t="s">
        <v>11</v>
      </c>
      <c r="O8" s="100" t="s">
        <v>11</v>
      </c>
      <c r="P8" s="21">
        <v>35</v>
      </c>
      <c r="Q8" s="46">
        <f t="shared" si="4"/>
        <v>8</v>
      </c>
      <c r="R8" s="21">
        <v>46</v>
      </c>
      <c r="S8" s="46">
        <f t="shared" si="5"/>
        <v>4</v>
      </c>
      <c r="T8" s="100" t="s">
        <v>11</v>
      </c>
      <c r="U8" s="100" t="s">
        <v>11</v>
      </c>
      <c r="V8" s="55" t="s">
        <v>397</v>
      </c>
      <c r="W8" s="55" t="s">
        <v>397</v>
      </c>
      <c r="X8" s="80" t="s">
        <v>19</v>
      </c>
      <c r="Y8" s="64"/>
    </row>
    <row r="9" spans="1:25" ht="18" customHeight="1">
      <c r="A9" s="79" t="s">
        <v>21</v>
      </c>
      <c r="B9" s="21">
        <v>6691</v>
      </c>
      <c r="C9" s="46">
        <f t="shared" si="0"/>
        <v>-54</v>
      </c>
      <c r="D9" s="21">
        <v>3961</v>
      </c>
      <c r="E9" s="46">
        <f t="shared" si="1"/>
        <v>-15</v>
      </c>
      <c r="F9" s="21">
        <v>2266</v>
      </c>
      <c r="G9" s="46">
        <f t="shared" si="2"/>
        <v>63</v>
      </c>
      <c r="H9" s="100" t="s">
        <v>11</v>
      </c>
      <c r="I9" s="100" t="s">
        <v>11</v>
      </c>
      <c r="J9" s="21">
        <v>116</v>
      </c>
      <c r="K9" s="46">
        <f t="shared" si="3"/>
        <v>31</v>
      </c>
      <c r="L9" s="100" t="s">
        <v>11</v>
      </c>
      <c r="M9" s="100" t="s">
        <v>11</v>
      </c>
      <c r="N9" s="100" t="s">
        <v>11</v>
      </c>
      <c r="O9" s="100" t="s">
        <v>11</v>
      </c>
      <c r="P9" s="21">
        <v>32</v>
      </c>
      <c r="Q9" s="46">
        <f t="shared" si="4"/>
        <v>-3</v>
      </c>
      <c r="R9" s="21">
        <v>40</v>
      </c>
      <c r="S9" s="46">
        <f t="shared" si="5"/>
        <v>-6</v>
      </c>
      <c r="T9" s="100" t="s">
        <v>11</v>
      </c>
      <c r="U9" s="100" t="s">
        <v>11</v>
      </c>
      <c r="V9" s="55" t="s">
        <v>397</v>
      </c>
      <c r="W9" s="55" t="s">
        <v>397</v>
      </c>
      <c r="X9" s="80" t="s">
        <v>21</v>
      </c>
      <c r="Y9" s="64"/>
    </row>
    <row r="10" spans="1:25" ht="18" customHeight="1">
      <c r="A10" s="79" t="s">
        <v>23</v>
      </c>
      <c r="B10" s="21">
        <v>6695</v>
      </c>
      <c r="C10" s="46">
        <f t="shared" si="0"/>
        <v>4</v>
      </c>
      <c r="D10" s="21">
        <v>4081</v>
      </c>
      <c r="E10" s="46">
        <f t="shared" si="1"/>
        <v>120</v>
      </c>
      <c r="F10" s="21">
        <v>2308</v>
      </c>
      <c r="G10" s="46">
        <f t="shared" si="2"/>
        <v>42</v>
      </c>
      <c r="H10" s="100" t="s">
        <v>11</v>
      </c>
      <c r="I10" s="100" t="s">
        <v>11</v>
      </c>
      <c r="J10" s="21">
        <v>222</v>
      </c>
      <c r="K10" s="46">
        <f t="shared" si="3"/>
        <v>106</v>
      </c>
      <c r="L10" s="100" t="s">
        <v>11</v>
      </c>
      <c r="M10" s="100" t="s">
        <v>11</v>
      </c>
      <c r="N10" s="100" t="s">
        <v>11</v>
      </c>
      <c r="O10" s="100" t="s">
        <v>11</v>
      </c>
      <c r="P10" s="21">
        <v>31</v>
      </c>
      <c r="Q10" s="46">
        <f t="shared" si="4"/>
        <v>-1</v>
      </c>
      <c r="R10" s="21">
        <v>40</v>
      </c>
      <c r="S10" s="46">
        <f t="shared" si="5"/>
        <v>0</v>
      </c>
      <c r="T10" s="100" t="s">
        <v>11</v>
      </c>
      <c r="U10" s="100" t="s">
        <v>11</v>
      </c>
      <c r="V10" s="55" t="s">
        <v>397</v>
      </c>
      <c r="W10" s="55" t="s">
        <v>397</v>
      </c>
      <c r="X10" s="80" t="s">
        <v>23</v>
      </c>
      <c r="Y10" s="64"/>
    </row>
    <row r="11" spans="1:25" ht="18" customHeight="1">
      <c r="A11" s="81" t="s">
        <v>25</v>
      </c>
      <c r="B11" s="27">
        <v>6826</v>
      </c>
      <c r="C11" s="28">
        <f t="shared" si="0"/>
        <v>131</v>
      </c>
      <c r="D11" s="27">
        <v>4107</v>
      </c>
      <c r="E11" s="28">
        <f t="shared" si="1"/>
        <v>26</v>
      </c>
      <c r="F11" s="27">
        <v>2344</v>
      </c>
      <c r="G11" s="28">
        <f t="shared" si="2"/>
        <v>36</v>
      </c>
      <c r="H11" s="100" t="s">
        <v>11</v>
      </c>
      <c r="I11" s="100" t="s">
        <v>11</v>
      </c>
      <c r="J11" s="27">
        <v>317</v>
      </c>
      <c r="K11" s="28">
        <f t="shared" si="3"/>
        <v>95</v>
      </c>
      <c r="L11" s="100" t="s">
        <v>11</v>
      </c>
      <c r="M11" s="100" t="s">
        <v>11</v>
      </c>
      <c r="N11" s="27">
        <v>719</v>
      </c>
      <c r="O11" s="101" t="s">
        <v>11</v>
      </c>
      <c r="P11" s="27">
        <v>30</v>
      </c>
      <c r="Q11" s="28">
        <f t="shared" si="4"/>
        <v>-1</v>
      </c>
      <c r="R11" s="27">
        <v>45</v>
      </c>
      <c r="S11" s="28">
        <f t="shared" si="5"/>
        <v>5</v>
      </c>
      <c r="T11" s="100" t="s">
        <v>11</v>
      </c>
      <c r="U11" s="100" t="s">
        <v>11</v>
      </c>
      <c r="V11" s="55" t="s">
        <v>397</v>
      </c>
      <c r="W11" s="55" t="s">
        <v>397</v>
      </c>
      <c r="X11" s="82" t="s">
        <v>25</v>
      </c>
      <c r="Y11" s="64"/>
    </row>
    <row r="12" spans="1:25" ht="18" customHeight="1">
      <c r="A12" s="79" t="s">
        <v>27</v>
      </c>
      <c r="B12" s="21">
        <v>6829</v>
      </c>
      <c r="C12" s="46">
        <f t="shared" si="0"/>
        <v>3</v>
      </c>
      <c r="D12" s="21">
        <v>4138</v>
      </c>
      <c r="E12" s="46">
        <f t="shared" si="1"/>
        <v>31</v>
      </c>
      <c r="F12" s="21">
        <v>2401</v>
      </c>
      <c r="G12" s="46">
        <f t="shared" si="2"/>
        <v>57</v>
      </c>
      <c r="H12" s="102" t="s">
        <v>11</v>
      </c>
      <c r="I12" s="102" t="s">
        <v>11</v>
      </c>
      <c r="J12" s="21">
        <v>321</v>
      </c>
      <c r="K12" s="46">
        <f t="shared" si="3"/>
        <v>4</v>
      </c>
      <c r="L12" s="102" t="s">
        <v>11</v>
      </c>
      <c r="M12" s="102" t="s">
        <v>11</v>
      </c>
      <c r="N12" s="21">
        <v>778</v>
      </c>
      <c r="O12" s="46">
        <f>N12-N11</f>
        <v>59</v>
      </c>
      <c r="P12" s="21">
        <v>30</v>
      </c>
      <c r="Q12" s="46">
        <f t="shared" si="4"/>
        <v>0</v>
      </c>
      <c r="R12" s="21">
        <v>47</v>
      </c>
      <c r="S12" s="46">
        <f t="shared" si="5"/>
        <v>2</v>
      </c>
      <c r="T12" s="102" t="s">
        <v>11</v>
      </c>
      <c r="U12" s="102" t="s">
        <v>11</v>
      </c>
      <c r="V12" s="57" t="s">
        <v>397</v>
      </c>
      <c r="W12" s="58" t="s">
        <v>397</v>
      </c>
      <c r="X12" s="80" t="s">
        <v>27</v>
      </c>
      <c r="Y12" s="64"/>
    </row>
    <row r="13" spans="1:25" ht="18" customHeight="1">
      <c r="A13" s="79" t="s">
        <v>29</v>
      </c>
      <c r="B13" s="21">
        <v>6959</v>
      </c>
      <c r="C13" s="46">
        <f t="shared" si="0"/>
        <v>130</v>
      </c>
      <c r="D13" s="21">
        <v>4024</v>
      </c>
      <c r="E13" s="46">
        <f t="shared" si="1"/>
        <v>-114</v>
      </c>
      <c r="F13" s="21">
        <v>2436</v>
      </c>
      <c r="G13" s="46">
        <f t="shared" si="2"/>
        <v>35</v>
      </c>
      <c r="H13" s="100" t="s">
        <v>11</v>
      </c>
      <c r="I13" s="100" t="s">
        <v>11</v>
      </c>
      <c r="J13" s="21">
        <v>338</v>
      </c>
      <c r="K13" s="46">
        <f t="shared" si="3"/>
        <v>17</v>
      </c>
      <c r="L13" s="100" t="s">
        <v>11</v>
      </c>
      <c r="M13" s="100" t="s">
        <v>11</v>
      </c>
      <c r="N13" s="21">
        <v>843</v>
      </c>
      <c r="O13" s="46">
        <f>N13-N12</f>
        <v>65</v>
      </c>
      <c r="P13" s="21">
        <v>30</v>
      </c>
      <c r="Q13" s="46">
        <f t="shared" si="4"/>
        <v>0</v>
      </c>
      <c r="R13" s="21">
        <v>54</v>
      </c>
      <c r="S13" s="46">
        <f t="shared" si="5"/>
        <v>7</v>
      </c>
      <c r="T13" s="100" t="s">
        <v>11</v>
      </c>
      <c r="U13" s="100" t="s">
        <v>11</v>
      </c>
      <c r="V13" s="55" t="s">
        <v>397</v>
      </c>
      <c r="W13" s="55" t="s">
        <v>397</v>
      </c>
      <c r="X13" s="80" t="s">
        <v>29</v>
      </c>
      <c r="Y13" s="64"/>
    </row>
    <row r="14" spans="1:25" ht="18" customHeight="1">
      <c r="A14" s="79" t="s">
        <v>31</v>
      </c>
      <c r="B14" s="21">
        <v>7177</v>
      </c>
      <c r="C14" s="46">
        <f t="shared" si="0"/>
        <v>218</v>
      </c>
      <c r="D14" s="21">
        <v>3889</v>
      </c>
      <c r="E14" s="46">
        <f t="shared" si="1"/>
        <v>-135</v>
      </c>
      <c r="F14" s="21">
        <v>2471</v>
      </c>
      <c r="G14" s="46">
        <f t="shared" si="2"/>
        <v>35</v>
      </c>
      <c r="H14" s="100" t="s">
        <v>11</v>
      </c>
      <c r="I14" s="100" t="s">
        <v>11</v>
      </c>
      <c r="J14" s="21">
        <v>335</v>
      </c>
      <c r="K14" s="46">
        <f t="shared" si="3"/>
        <v>-3</v>
      </c>
      <c r="L14" s="100" t="s">
        <v>11</v>
      </c>
      <c r="M14" s="100" t="s">
        <v>11</v>
      </c>
      <c r="N14" s="83" t="s">
        <v>112</v>
      </c>
      <c r="O14" s="84" t="s">
        <v>113</v>
      </c>
      <c r="P14" s="21">
        <v>32</v>
      </c>
      <c r="Q14" s="46">
        <f t="shared" si="4"/>
        <v>2</v>
      </c>
      <c r="R14" s="21">
        <v>57</v>
      </c>
      <c r="S14" s="46">
        <f t="shared" si="5"/>
        <v>3</v>
      </c>
      <c r="T14" s="100" t="s">
        <v>11</v>
      </c>
      <c r="U14" s="100" t="s">
        <v>11</v>
      </c>
      <c r="V14" s="55" t="s">
        <v>397</v>
      </c>
      <c r="W14" s="55" t="s">
        <v>397</v>
      </c>
      <c r="X14" s="80" t="s">
        <v>31</v>
      </c>
      <c r="Y14" s="64"/>
    </row>
    <row r="15" spans="1:25" ht="18" customHeight="1">
      <c r="A15" s="79" t="s">
        <v>33</v>
      </c>
      <c r="B15" s="21">
        <v>7412</v>
      </c>
      <c r="C15" s="46">
        <f t="shared" si="0"/>
        <v>235</v>
      </c>
      <c r="D15" s="21">
        <v>3711</v>
      </c>
      <c r="E15" s="46">
        <f t="shared" si="1"/>
        <v>-178</v>
      </c>
      <c r="F15" s="21">
        <v>2491</v>
      </c>
      <c r="G15" s="46">
        <f t="shared" si="2"/>
        <v>20</v>
      </c>
      <c r="H15" s="100" t="s">
        <v>11</v>
      </c>
      <c r="I15" s="100" t="s">
        <v>11</v>
      </c>
      <c r="J15" s="21">
        <v>341</v>
      </c>
      <c r="K15" s="46">
        <f t="shared" si="3"/>
        <v>6</v>
      </c>
      <c r="L15" s="100" t="s">
        <v>11</v>
      </c>
      <c r="M15" s="100" t="s">
        <v>11</v>
      </c>
      <c r="N15" s="21">
        <v>853</v>
      </c>
      <c r="O15" s="84" t="s">
        <v>113</v>
      </c>
      <c r="P15" s="21">
        <v>32</v>
      </c>
      <c r="Q15" s="46">
        <f t="shared" si="4"/>
        <v>0</v>
      </c>
      <c r="R15" s="21">
        <v>57</v>
      </c>
      <c r="S15" s="46">
        <f t="shared" si="5"/>
        <v>0</v>
      </c>
      <c r="T15" s="100" t="s">
        <v>11</v>
      </c>
      <c r="U15" s="100" t="s">
        <v>11</v>
      </c>
      <c r="V15" s="55" t="s">
        <v>397</v>
      </c>
      <c r="W15" s="55" t="s">
        <v>397</v>
      </c>
      <c r="X15" s="80" t="s">
        <v>33</v>
      </c>
      <c r="Y15" s="64"/>
    </row>
    <row r="16" spans="1:25" ht="18" customHeight="1">
      <c r="A16" s="79" t="s">
        <v>35</v>
      </c>
      <c r="B16" s="21">
        <v>7310</v>
      </c>
      <c r="C16" s="46">
        <f t="shared" si="0"/>
        <v>-102</v>
      </c>
      <c r="D16" s="21">
        <v>3987</v>
      </c>
      <c r="E16" s="46">
        <f t="shared" si="1"/>
        <v>276</v>
      </c>
      <c r="F16" s="21">
        <v>2578</v>
      </c>
      <c r="G16" s="46">
        <f t="shared" si="2"/>
        <v>87</v>
      </c>
      <c r="H16" s="100" t="s">
        <v>11</v>
      </c>
      <c r="I16" s="100" t="s">
        <v>11</v>
      </c>
      <c r="J16" s="21">
        <v>351</v>
      </c>
      <c r="K16" s="46">
        <f t="shared" si="3"/>
        <v>10</v>
      </c>
      <c r="L16" s="100" t="s">
        <v>11</v>
      </c>
      <c r="M16" s="100" t="s">
        <v>11</v>
      </c>
      <c r="N16" s="21">
        <v>866</v>
      </c>
      <c r="O16" s="46">
        <f aca="true" t="shared" si="6" ref="O16:O60">N16-N15</f>
        <v>13</v>
      </c>
      <c r="P16" s="21">
        <v>32</v>
      </c>
      <c r="Q16" s="46">
        <f t="shared" si="4"/>
        <v>0</v>
      </c>
      <c r="R16" s="21">
        <v>57</v>
      </c>
      <c r="S16" s="46">
        <f t="shared" si="5"/>
        <v>0</v>
      </c>
      <c r="T16" s="100" t="s">
        <v>11</v>
      </c>
      <c r="U16" s="100" t="s">
        <v>11</v>
      </c>
      <c r="V16" s="55" t="s">
        <v>397</v>
      </c>
      <c r="W16" s="55" t="s">
        <v>397</v>
      </c>
      <c r="X16" s="80" t="s">
        <v>35</v>
      </c>
      <c r="Y16" s="64"/>
    </row>
    <row r="17" spans="1:25" ht="18" customHeight="1">
      <c r="A17" s="79" t="s">
        <v>37</v>
      </c>
      <c r="B17" s="21">
        <v>7055</v>
      </c>
      <c r="C17" s="46">
        <f t="shared" si="0"/>
        <v>-255</v>
      </c>
      <c r="D17" s="21">
        <v>4499</v>
      </c>
      <c r="E17" s="46">
        <f t="shared" si="1"/>
        <v>512</v>
      </c>
      <c r="F17" s="21">
        <v>2566</v>
      </c>
      <c r="G17" s="46">
        <f t="shared" si="2"/>
        <v>-12</v>
      </c>
      <c r="H17" s="100" t="s">
        <v>11</v>
      </c>
      <c r="I17" s="100" t="s">
        <v>11</v>
      </c>
      <c r="J17" s="21">
        <v>376</v>
      </c>
      <c r="K17" s="46">
        <f t="shared" si="3"/>
        <v>25</v>
      </c>
      <c r="L17" s="100" t="s">
        <v>11</v>
      </c>
      <c r="M17" s="100" t="s">
        <v>11</v>
      </c>
      <c r="N17" s="21">
        <v>975</v>
      </c>
      <c r="O17" s="46">
        <f t="shared" si="6"/>
        <v>109</v>
      </c>
      <c r="P17" s="21">
        <v>32</v>
      </c>
      <c r="Q17" s="46">
        <f t="shared" si="4"/>
        <v>0</v>
      </c>
      <c r="R17" s="21">
        <v>56</v>
      </c>
      <c r="S17" s="46">
        <f t="shared" si="5"/>
        <v>-1</v>
      </c>
      <c r="T17" s="21">
        <v>8</v>
      </c>
      <c r="U17" s="100" t="s">
        <v>11</v>
      </c>
      <c r="V17" s="55" t="s">
        <v>397</v>
      </c>
      <c r="W17" s="55" t="s">
        <v>397</v>
      </c>
      <c r="X17" s="80" t="s">
        <v>37</v>
      </c>
      <c r="Y17" s="64"/>
    </row>
    <row r="18" spans="1:25" ht="18" customHeight="1">
      <c r="A18" s="79" t="s">
        <v>39</v>
      </c>
      <c r="B18" s="21">
        <v>6938</v>
      </c>
      <c r="C18" s="46">
        <f t="shared" si="0"/>
        <v>-117</v>
      </c>
      <c r="D18" s="21">
        <v>4858</v>
      </c>
      <c r="E18" s="46">
        <f t="shared" si="1"/>
        <v>359</v>
      </c>
      <c r="F18" s="21">
        <v>2650</v>
      </c>
      <c r="G18" s="46">
        <f t="shared" si="2"/>
        <v>84</v>
      </c>
      <c r="H18" s="100" t="s">
        <v>11</v>
      </c>
      <c r="I18" s="100" t="s">
        <v>11</v>
      </c>
      <c r="J18" s="21">
        <v>405</v>
      </c>
      <c r="K18" s="46">
        <f t="shared" si="3"/>
        <v>29</v>
      </c>
      <c r="L18" s="100" t="s">
        <v>11</v>
      </c>
      <c r="M18" s="100" t="s">
        <v>11</v>
      </c>
      <c r="N18" s="21">
        <v>850</v>
      </c>
      <c r="O18" s="46">
        <f t="shared" si="6"/>
        <v>-125</v>
      </c>
      <c r="P18" s="21">
        <v>33</v>
      </c>
      <c r="Q18" s="46">
        <f t="shared" si="4"/>
        <v>1</v>
      </c>
      <c r="R18" s="21">
        <v>70</v>
      </c>
      <c r="S18" s="46">
        <f t="shared" si="5"/>
        <v>14</v>
      </c>
      <c r="T18" s="21">
        <v>14</v>
      </c>
      <c r="U18" s="46">
        <f aca="true" t="shared" si="7" ref="U18:U60">T18-T17</f>
        <v>6</v>
      </c>
      <c r="V18" s="55" t="s">
        <v>397</v>
      </c>
      <c r="W18" s="55" t="s">
        <v>397</v>
      </c>
      <c r="X18" s="80" t="s">
        <v>39</v>
      </c>
      <c r="Y18" s="64"/>
    </row>
    <row r="19" spans="1:25" ht="18" customHeight="1">
      <c r="A19" s="79" t="s">
        <v>41</v>
      </c>
      <c r="B19" s="21">
        <v>6789</v>
      </c>
      <c r="C19" s="46">
        <f t="shared" si="0"/>
        <v>-149</v>
      </c>
      <c r="D19" s="21">
        <v>4933</v>
      </c>
      <c r="E19" s="46">
        <f t="shared" si="1"/>
        <v>75</v>
      </c>
      <c r="F19" s="21">
        <v>2973</v>
      </c>
      <c r="G19" s="46">
        <f t="shared" si="2"/>
        <v>323</v>
      </c>
      <c r="H19" s="100" t="s">
        <v>11</v>
      </c>
      <c r="I19" s="100" t="s">
        <v>11</v>
      </c>
      <c r="J19" s="21">
        <v>438</v>
      </c>
      <c r="K19" s="46">
        <f t="shared" si="3"/>
        <v>33</v>
      </c>
      <c r="L19" s="100" t="s">
        <v>11</v>
      </c>
      <c r="M19" s="100" t="s">
        <v>11</v>
      </c>
      <c r="N19" s="21">
        <v>843</v>
      </c>
      <c r="O19" s="46">
        <f t="shared" si="6"/>
        <v>-7</v>
      </c>
      <c r="P19" s="21">
        <v>33</v>
      </c>
      <c r="Q19" s="46">
        <f t="shared" si="4"/>
        <v>0</v>
      </c>
      <c r="R19" s="21">
        <v>70</v>
      </c>
      <c r="S19" s="46">
        <f t="shared" si="5"/>
        <v>0</v>
      </c>
      <c r="T19" s="21">
        <v>19</v>
      </c>
      <c r="U19" s="46">
        <f t="shared" si="7"/>
        <v>5</v>
      </c>
      <c r="V19" s="55" t="s">
        <v>397</v>
      </c>
      <c r="W19" s="55" t="s">
        <v>397</v>
      </c>
      <c r="X19" s="80" t="s">
        <v>41</v>
      </c>
      <c r="Y19" s="64"/>
    </row>
    <row r="20" spans="1:25" ht="18" customHeight="1">
      <c r="A20" s="79" t="s">
        <v>43</v>
      </c>
      <c r="B20" s="21">
        <v>6858</v>
      </c>
      <c r="C20" s="46">
        <f t="shared" si="0"/>
        <v>69</v>
      </c>
      <c r="D20" s="21">
        <v>4873</v>
      </c>
      <c r="E20" s="46">
        <f t="shared" si="1"/>
        <v>-60</v>
      </c>
      <c r="F20" s="21">
        <v>3358</v>
      </c>
      <c r="G20" s="46">
        <f t="shared" si="2"/>
        <v>385</v>
      </c>
      <c r="H20" s="100" t="s">
        <v>11</v>
      </c>
      <c r="I20" s="100" t="s">
        <v>11</v>
      </c>
      <c r="J20" s="21">
        <v>485</v>
      </c>
      <c r="K20" s="46">
        <f t="shared" si="3"/>
        <v>47</v>
      </c>
      <c r="L20" s="100" t="s">
        <v>11</v>
      </c>
      <c r="M20" s="100" t="s">
        <v>11</v>
      </c>
      <c r="N20" s="21">
        <v>834</v>
      </c>
      <c r="O20" s="46">
        <f t="shared" si="6"/>
        <v>-9</v>
      </c>
      <c r="P20" s="21">
        <v>35</v>
      </c>
      <c r="Q20" s="46">
        <f t="shared" si="4"/>
        <v>2</v>
      </c>
      <c r="R20" s="21">
        <v>76</v>
      </c>
      <c r="S20" s="46">
        <f t="shared" si="5"/>
        <v>6</v>
      </c>
      <c r="T20" s="21">
        <v>18</v>
      </c>
      <c r="U20" s="46">
        <f t="shared" si="7"/>
        <v>-1</v>
      </c>
      <c r="V20" s="55" t="s">
        <v>397</v>
      </c>
      <c r="W20" s="55" t="s">
        <v>397</v>
      </c>
      <c r="X20" s="80" t="s">
        <v>43</v>
      </c>
      <c r="Y20" s="64"/>
    </row>
    <row r="21" spans="1:25" ht="18" customHeight="1">
      <c r="A21" s="81" t="s">
        <v>45</v>
      </c>
      <c r="B21" s="27">
        <v>6853</v>
      </c>
      <c r="C21" s="28">
        <f t="shared" si="0"/>
        <v>-5</v>
      </c>
      <c r="D21" s="27">
        <v>4971</v>
      </c>
      <c r="E21" s="28">
        <f t="shared" si="1"/>
        <v>98</v>
      </c>
      <c r="F21" s="27">
        <v>3648</v>
      </c>
      <c r="G21" s="28">
        <f t="shared" si="2"/>
        <v>290</v>
      </c>
      <c r="H21" s="101" t="s">
        <v>11</v>
      </c>
      <c r="I21" s="101" t="s">
        <v>11</v>
      </c>
      <c r="J21" s="27">
        <v>542</v>
      </c>
      <c r="K21" s="28">
        <f t="shared" si="3"/>
        <v>57</v>
      </c>
      <c r="L21" s="101" t="s">
        <v>11</v>
      </c>
      <c r="M21" s="101" t="s">
        <v>11</v>
      </c>
      <c r="N21" s="27">
        <v>826</v>
      </c>
      <c r="O21" s="28">
        <f t="shared" si="6"/>
        <v>-8</v>
      </c>
      <c r="P21" s="27">
        <v>37</v>
      </c>
      <c r="Q21" s="28">
        <f t="shared" si="4"/>
        <v>2</v>
      </c>
      <c r="R21" s="27">
        <v>80</v>
      </c>
      <c r="S21" s="28">
        <f t="shared" si="5"/>
        <v>4</v>
      </c>
      <c r="T21" s="27">
        <v>23</v>
      </c>
      <c r="U21" s="28">
        <f t="shared" si="7"/>
        <v>5</v>
      </c>
      <c r="V21" s="59" t="s">
        <v>397</v>
      </c>
      <c r="W21" s="60" t="s">
        <v>397</v>
      </c>
      <c r="X21" s="82" t="s">
        <v>45</v>
      </c>
      <c r="Y21" s="64"/>
    </row>
    <row r="22" spans="1:25" ht="18" customHeight="1">
      <c r="A22" s="79" t="s">
        <v>47</v>
      </c>
      <c r="B22" s="21">
        <v>6864</v>
      </c>
      <c r="C22" s="46">
        <f t="shared" si="0"/>
        <v>11</v>
      </c>
      <c r="D22" s="21">
        <v>4967</v>
      </c>
      <c r="E22" s="46">
        <f t="shared" si="1"/>
        <v>-4</v>
      </c>
      <c r="F22" s="21">
        <v>3816</v>
      </c>
      <c r="G22" s="46">
        <f t="shared" si="2"/>
        <v>168</v>
      </c>
      <c r="H22" s="102" t="s">
        <v>11</v>
      </c>
      <c r="I22" s="102" t="s">
        <v>11</v>
      </c>
      <c r="J22" s="21">
        <v>617</v>
      </c>
      <c r="K22" s="46">
        <f t="shared" si="3"/>
        <v>75</v>
      </c>
      <c r="L22" s="100" t="s">
        <v>11</v>
      </c>
      <c r="M22" s="100" t="s">
        <v>11</v>
      </c>
      <c r="N22" s="21">
        <v>826</v>
      </c>
      <c r="O22" s="46">
        <f t="shared" si="6"/>
        <v>0</v>
      </c>
      <c r="P22" s="21">
        <v>38</v>
      </c>
      <c r="Q22" s="46">
        <f t="shared" si="4"/>
        <v>1</v>
      </c>
      <c r="R22" s="21">
        <v>85</v>
      </c>
      <c r="S22" s="46">
        <f t="shared" si="5"/>
        <v>5</v>
      </c>
      <c r="T22" s="21">
        <v>25</v>
      </c>
      <c r="U22" s="46">
        <f t="shared" si="7"/>
        <v>2</v>
      </c>
      <c r="V22" s="57" t="s">
        <v>397</v>
      </c>
      <c r="W22" s="58" t="s">
        <v>397</v>
      </c>
      <c r="X22" s="80" t="s">
        <v>47</v>
      </c>
      <c r="Y22" s="64"/>
    </row>
    <row r="23" spans="1:25" ht="18" customHeight="1">
      <c r="A23" s="79" t="s">
        <v>49</v>
      </c>
      <c r="B23" s="21">
        <v>6905</v>
      </c>
      <c r="C23" s="46">
        <f t="shared" si="0"/>
        <v>41</v>
      </c>
      <c r="D23" s="21">
        <v>4955</v>
      </c>
      <c r="E23" s="46">
        <f t="shared" si="1"/>
        <v>-12</v>
      </c>
      <c r="F23" s="21">
        <v>3824</v>
      </c>
      <c r="G23" s="46">
        <f t="shared" si="2"/>
        <v>8</v>
      </c>
      <c r="H23" s="100" t="s">
        <v>11</v>
      </c>
      <c r="I23" s="100" t="s">
        <v>11</v>
      </c>
      <c r="J23" s="21">
        <v>668</v>
      </c>
      <c r="K23" s="46">
        <f t="shared" si="3"/>
        <v>51</v>
      </c>
      <c r="L23" s="100" t="s">
        <v>11</v>
      </c>
      <c r="M23" s="100" t="s">
        <v>11</v>
      </c>
      <c r="N23" s="21">
        <v>885</v>
      </c>
      <c r="O23" s="46">
        <f t="shared" si="6"/>
        <v>59</v>
      </c>
      <c r="P23" s="21">
        <v>38</v>
      </c>
      <c r="Q23" s="46">
        <f t="shared" si="4"/>
        <v>0</v>
      </c>
      <c r="R23" s="21">
        <v>84</v>
      </c>
      <c r="S23" s="46">
        <f t="shared" si="5"/>
        <v>-1</v>
      </c>
      <c r="T23" s="21">
        <v>42</v>
      </c>
      <c r="U23" s="46">
        <f t="shared" si="7"/>
        <v>17</v>
      </c>
      <c r="V23" s="55" t="s">
        <v>397</v>
      </c>
      <c r="W23" s="55" t="s">
        <v>397</v>
      </c>
      <c r="X23" s="80" t="s">
        <v>49</v>
      </c>
      <c r="Y23" s="64"/>
    </row>
    <row r="24" spans="1:25" ht="18" customHeight="1">
      <c r="A24" s="79" t="s">
        <v>51</v>
      </c>
      <c r="B24" s="21">
        <v>6951</v>
      </c>
      <c r="C24" s="46">
        <f t="shared" si="0"/>
        <v>46</v>
      </c>
      <c r="D24" s="21">
        <v>4921</v>
      </c>
      <c r="E24" s="46">
        <f t="shared" si="1"/>
        <v>-34</v>
      </c>
      <c r="F24" s="21">
        <v>3838</v>
      </c>
      <c r="G24" s="46">
        <f t="shared" si="2"/>
        <v>14</v>
      </c>
      <c r="H24" s="100" t="s">
        <v>11</v>
      </c>
      <c r="I24" s="100" t="s">
        <v>11</v>
      </c>
      <c r="J24" s="21">
        <v>764</v>
      </c>
      <c r="K24" s="46">
        <f t="shared" si="3"/>
        <v>96</v>
      </c>
      <c r="L24" s="100" t="s">
        <v>11</v>
      </c>
      <c r="M24" s="100" t="s">
        <v>11</v>
      </c>
      <c r="N24" s="21">
        <v>844</v>
      </c>
      <c r="O24" s="46">
        <f t="shared" si="6"/>
        <v>-41</v>
      </c>
      <c r="P24" s="21">
        <v>38</v>
      </c>
      <c r="Q24" s="46">
        <f t="shared" si="4"/>
        <v>0</v>
      </c>
      <c r="R24" s="21">
        <v>85</v>
      </c>
      <c r="S24" s="46">
        <f t="shared" si="5"/>
        <v>1</v>
      </c>
      <c r="T24" s="21">
        <v>83</v>
      </c>
      <c r="U24" s="46">
        <f t="shared" si="7"/>
        <v>41</v>
      </c>
      <c r="V24" s="55" t="s">
        <v>397</v>
      </c>
      <c r="W24" s="55" t="s">
        <v>397</v>
      </c>
      <c r="X24" s="80" t="s">
        <v>51</v>
      </c>
      <c r="Y24" s="64"/>
    </row>
    <row r="25" spans="1:25" ht="18" customHeight="1">
      <c r="A25" s="79" t="s">
        <v>53</v>
      </c>
      <c r="B25" s="21">
        <v>6994</v>
      </c>
      <c r="C25" s="46">
        <f t="shared" si="0"/>
        <v>43</v>
      </c>
      <c r="D25" s="21">
        <v>4876</v>
      </c>
      <c r="E25" s="46">
        <f t="shared" si="1"/>
        <v>-45</v>
      </c>
      <c r="F25" s="21">
        <v>3850</v>
      </c>
      <c r="G25" s="46">
        <f t="shared" si="2"/>
        <v>12</v>
      </c>
      <c r="H25" s="100" t="s">
        <v>11</v>
      </c>
      <c r="I25" s="100" t="s">
        <v>11</v>
      </c>
      <c r="J25" s="21">
        <v>842</v>
      </c>
      <c r="K25" s="46">
        <f t="shared" si="3"/>
        <v>78</v>
      </c>
      <c r="L25" s="100" t="s">
        <v>11</v>
      </c>
      <c r="M25" s="100" t="s">
        <v>11</v>
      </c>
      <c r="N25" s="21">
        <v>858</v>
      </c>
      <c r="O25" s="46">
        <f t="shared" si="6"/>
        <v>14</v>
      </c>
      <c r="P25" s="21">
        <v>39</v>
      </c>
      <c r="Q25" s="46">
        <f t="shared" si="4"/>
        <v>1</v>
      </c>
      <c r="R25" s="21">
        <v>88</v>
      </c>
      <c r="S25" s="46">
        <f t="shared" si="5"/>
        <v>3</v>
      </c>
      <c r="T25" s="21">
        <v>94</v>
      </c>
      <c r="U25" s="46">
        <f t="shared" si="7"/>
        <v>11</v>
      </c>
      <c r="V25" s="55" t="s">
        <v>397</v>
      </c>
      <c r="W25" s="55" t="s">
        <v>397</v>
      </c>
      <c r="X25" s="80" t="s">
        <v>53</v>
      </c>
      <c r="Y25" s="64"/>
    </row>
    <row r="26" spans="1:25" ht="18" customHeight="1">
      <c r="A26" s="79" t="s">
        <v>55</v>
      </c>
      <c r="B26" s="21">
        <v>6954</v>
      </c>
      <c r="C26" s="46">
        <f t="shared" si="0"/>
        <v>-40</v>
      </c>
      <c r="D26" s="21">
        <v>4790</v>
      </c>
      <c r="E26" s="46">
        <f t="shared" si="1"/>
        <v>-86</v>
      </c>
      <c r="F26" s="21">
        <v>3883</v>
      </c>
      <c r="G26" s="46">
        <f t="shared" si="2"/>
        <v>33</v>
      </c>
      <c r="H26" s="100" t="s">
        <v>11</v>
      </c>
      <c r="I26" s="100" t="s">
        <v>11</v>
      </c>
      <c r="J26" s="21">
        <v>885</v>
      </c>
      <c r="K26" s="46">
        <f t="shared" si="3"/>
        <v>43</v>
      </c>
      <c r="L26" s="100" t="s">
        <v>11</v>
      </c>
      <c r="M26" s="100" t="s">
        <v>11</v>
      </c>
      <c r="N26" s="21">
        <v>867</v>
      </c>
      <c r="O26" s="46">
        <f t="shared" si="6"/>
        <v>9</v>
      </c>
      <c r="P26" s="21">
        <v>41</v>
      </c>
      <c r="Q26" s="46">
        <f t="shared" si="4"/>
        <v>2</v>
      </c>
      <c r="R26" s="21">
        <v>90</v>
      </c>
      <c r="S26" s="46">
        <f t="shared" si="5"/>
        <v>2</v>
      </c>
      <c r="T26" s="21">
        <v>99</v>
      </c>
      <c r="U26" s="46">
        <f t="shared" si="7"/>
        <v>5</v>
      </c>
      <c r="V26" s="55" t="s">
        <v>397</v>
      </c>
      <c r="W26" s="55" t="s">
        <v>397</v>
      </c>
      <c r="X26" s="80" t="s">
        <v>55</v>
      </c>
      <c r="Y26" s="64"/>
    </row>
    <row r="27" spans="1:25" ht="18" customHeight="1">
      <c r="A27" s="79" t="s">
        <v>57</v>
      </c>
      <c r="B27" s="21">
        <v>6923</v>
      </c>
      <c r="C27" s="46">
        <f t="shared" si="0"/>
        <v>-31</v>
      </c>
      <c r="D27" s="21">
        <v>4722</v>
      </c>
      <c r="E27" s="46">
        <f t="shared" si="1"/>
        <v>-68</v>
      </c>
      <c r="F27" s="21">
        <v>3959</v>
      </c>
      <c r="G27" s="46">
        <f t="shared" si="2"/>
        <v>76</v>
      </c>
      <c r="H27" s="100" t="s">
        <v>11</v>
      </c>
      <c r="I27" s="100" t="s">
        <v>11</v>
      </c>
      <c r="J27" s="21">
        <v>950</v>
      </c>
      <c r="K27" s="46">
        <f t="shared" si="3"/>
        <v>65</v>
      </c>
      <c r="L27" s="100" t="s">
        <v>11</v>
      </c>
      <c r="M27" s="100" t="s">
        <v>11</v>
      </c>
      <c r="N27" s="21">
        <v>816</v>
      </c>
      <c r="O27" s="46">
        <f t="shared" si="6"/>
        <v>-51</v>
      </c>
      <c r="P27" s="21">
        <v>40</v>
      </c>
      <c r="Q27" s="46">
        <f t="shared" si="4"/>
        <v>-1</v>
      </c>
      <c r="R27" s="21">
        <v>92</v>
      </c>
      <c r="S27" s="46">
        <f t="shared" si="5"/>
        <v>2</v>
      </c>
      <c r="T27" s="21">
        <v>117</v>
      </c>
      <c r="U27" s="46">
        <f t="shared" si="7"/>
        <v>18</v>
      </c>
      <c r="V27" s="55" t="s">
        <v>397</v>
      </c>
      <c r="W27" s="55" t="s">
        <v>397</v>
      </c>
      <c r="X27" s="80" t="s">
        <v>57</v>
      </c>
      <c r="Y27" s="64"/>
    </row>
    <row r="28" spans="1:25" ht="18" customHeight="1">
      <c r="A28" s="79" t="s">
        <v>59</v>
      </c>
      <c r="B28" s="21">
        <v>6931</v>
      </c>
      <c r="C28" s="46">
        <f t="shared" si="0"/>
        <v>8</v>
      </c>
      <c r="D28" s="21">
        <v>4646</v>
      </c>
      <c r="E28" s="46">
        <f t="shared" si="1"/>
        <v>-76</v>
      </c>
      <c r="F28" s="21">
        <v>3983</v>
      </c>
      <c r="G28" s="46">
        <f t="shared" si="2"/>
        <v>24</v>
      </c>
      <c r="H28" s="100" t="s">
        <v>11</v>
      </c>
      <c r="I28" s="100" t="s">
        <v>11</v>
      </c>
      <c r="J28" s="21">
        <v>1022</v>
      </c>
      <c r="K28" s="46">
        <f t="shared" si="3"/>
        <v>72</v>
      </c>
      <c r="L28" s="100" t="s">
        <v>11</v>
      </c>
      <c r="M28" s="100" t="s">
        <v>11</v>
      </c>
      <c r="N28" s="21">
        <v>770</v>
      </c>
      <c r="O28" s="46">
        <f t="shared" si="6"/>
        <v>-46</v>
      </c>
      <c r="P28" s="21">
        <v>40</v>
      </c>
      <c r="Q28" s="46">
        <f t="shared" si="4"/>
        <v>0</v>
      </c>
      <c r="R28" s="21">
        <v>94</v>
      </c>
      <c r="S28" s="46">
        <f t="shared" si="5"/>
        <v>2</v>
      </c>
      <c r="T28" s="21">
        <v>140</v>
      </c>
      <c r="U28" s="46">
        <f t="shared" si="7"/>
        <v>23</v>
      </c>
      <c r="V28" s="55" t="s">
        <v>397</v>
      </c>
      <c r="W28" s="55" t="s">
        <v>397</v>
      </c>
      <c r="X28" s="80" t="s">
        <v>59</v>
      </c>
      <c r="Y28" s="64"/>
    </row>
    <row r="29" spans="1:25" ht="18" customHeight="1">
      <c r="A29" s="79" t="s">
        <v>61</v>
      </c>
      <c r="B29" s="21">
        <v>6880</v>
      </c>
      <c r="C29" s="46">
        <f t="shared" si="0"/>
        <v>-51</v>
      </c>
      <c r="D29" s="21">
        <v>4593</v>
      </c>
      <c r="E29" s="46">
        <f t="shared" si="1"/>
        <v>-53</v>
      </c>
      <c r="F29" s="21">
        <v>4099</v>
      </c>
      <c r="G29" s="46">
        <f t="shared" si="2"/>
        <v>116</v>
      </c>
      <c r="H29" s="100" t="s">
        <v>11</v>
      </c>
      <c r="I29" s="100" t="s">
        <v>11</v>
      </c>
      <c r="J29" s="21">
        <v>1147</v>
      </c>
      <c r="K29" s="46">
        <f t="shared" si="3"/>
        <v>125</v>
      </c>
      <c r="L29" s="100" t="s">
        <v>11</v>
      </c>
      <c r="M29" s="100" t="s">
        <v>11</v>
      </c>
      <c r="N29" s="21">
        <v>772</v>
      </c>
      <c r="O29" s="46">
        <f t="shared" si="6"/>
        <v>2</v>
      </c>
      <c r="P29" s="21">
        <v>41</v>
      </c>
      <c r="Q29" s="46">
        <f t="shared" si="4"/>
        <v>1</v>
      </c>
      <c r="R29" s="21">
        <v>98</v>
      </c>
      <c r="S29" s="46">
        <f t="shared" si="5"/>
        <v>4</v>
      </c>
      <c r="T29" s="21">
        <v>196</v>
      </c>
      <c r="U29" s="46">
        <f t="shared" si="7"/>
        <v>56</v>
      </c>
      <c r="V29" s="55" t="s">
        <v>397</v>
      </c>
      <c r="W29" s="55" t="s">
        <v>397</v>
      </c>
      <c r="X29" s="80" t="s">
        <v>61</v>
      </c>
      <c r="Y29" s="64"/>
    </row>
    <row r="30" spans="1:25" ht="18" customHeight="1">
      <c r="A30" s="79" t="s">
        <v>63</v>
      </c>
      <c r="B30" s="21">
        <v>6903</v>
      </c>
      <c r="C30" s="46">
        <f t="shared" si="0"/>
        <v>23</v>
      </c>
      <c r="D30" s="21">
        <v>4447</v>
      </c>
      <c r="E30" s="46">
        <f t="shared" si="1"/>
        <v>-146</v>
      </c>
      <c r="F30" s="21">
        <v>4174</v>
      </c>
      <c r="G30" s="46">
        <f t="shared" si="2"/>
        <v>75</v>
      </c>
      <c r="H30" s="100" t="s">
        <v>11</v>
      </c>
      <c r="I30" s="100" t="s">
        <v>11</v>
      </c>
      <c r="J30" s="21">
        <v>1207</v>
      </c>
      <c r="K30" s="46">
        <f t="shared" si="3"/>
        <v>60</v>
      </c>
      <c r="L30" s="100" t="s">
        <v>11</v>
      </c>
      <c r="M30" s="100" t="s">
        <v>11</v>
      </c>
      <c r="N30" s="21">
        <v>756</v>
      </c>
      <c r="O30" s="46">
        <f t="shared" si="6"/>
        <v>-16</v>
      </c>
      <c r="P30" s="21">
        <v>41</v>
      </c>
      <c r="Q30" s="46">
        <f t="shared" si="4"/>
        <v>0</v>
      </c>
      <c r="R30" s="21">
        <v>102</v>
      </c>
      <c r="S30" s="46">
        <f t="shared" si="5"/>
        <v>4</v>
      </c>
      <c r="T30" s="21">
        <v>238</v>
      </c>
      <c r="U30" s="46">
        <f t="shared" si="7"/>
        <v>42</v>
      </c>
      <c r="V30" s="55" t="s">
        <v>397</v>
      </c>
      <c r="W30" s="55" t="s">
        <v>397</v>
      </c>
      <c r="X30" s="80" t="s">
        <v>63</v>
      </c>
      <c r="Y30" s="64"/>
    </row>
    <row r="31" spans="1:25" ht="18" customHeight="1">
      <c r="A31" s="81" t="s">
        <v>65</v>
      </c>
      <c r="B31" s="27">
        <v>6996</v>
      </c>
      <c r="C31" s="28">
        <f t="shared" si="0"/>
        <v>93</v>
      </c>
      <c r="D31" s="27">
        <v>4354</v>
      </c>
      <c r="E31" s="28">
        <f t="shared" si="1"/>
        <v>-93</v>
      </c>
      <c r="F31" s="27">
        <v>4206</v>
      </c>
      <c r="G31" s="28">
        <f t="shared" si="2"/>
        <v>32</v>
      </c>
      <c r="H31" s="101" t="s">
        <v>11</v>
      </c>
      <c r="I31" s="101" t="s">
        <v>11</v>
      </c>
      <c r="J31" s="27">
        <v>1257</v>
      </c>
      <c r="K31" s="28">
        <f t="shared" si="3"/>
        <v>50</v>
      </c>
      <c r="L31" s="100" t="s">
        <v>11</v>
      </c>
      <c r="M31" s="100" t="s">
        <v>11</v>
      </c>
      <c r="N31" s="27">
        <v>752</v>
      </c>
      <c r="O31" s="28">
        <f t="shared" si="6"/>
        <v>-4</v>
      </c>
      <c r="P31" s="27">
        <v>42</v>
      </c>
      <c r="Q31" s="28">
        <f t="shared" si="4"/>
        <v>1</v>
      </c>
      <c r="R31" s="27">
        <v>101</v>
      </c>
      <c r="S31" s="28">
        <f t="shared" si="5"/>
        <v>-1</v>
      </c>
      <c r="T31" s="27">
        <v>239</v>
      </c>
      <c r="U31" s="28">
        <f t="shared" si="7"/>
        <v>1</v>
      </c>
      <c r="V31" s="59" t="s">
        <v>397</v>
      </c>
      <c r="W31" s="60" t="s">
        <v>397</v>
      </c>
      <c r="X31" s="82" t="s">
        <v>65</v>
      </c>
      <c r="Y31" s="64"/>
    </row>
    <row r="32" spans="1:25" ht="18" customHeight="1">
      <c r="A32" s="79" t="s">
        <v>67</v>
      </c>
      <c r="B32" s="21">
        <v>7021</v>
      </c>
      <c r="C32" s="46">
        <f t="shared" si="0"/>
        <v>25</v>
      </c>
      <c r="D32" s="21">
        <v>4294</v>
      </c>
      <c r="E32" s="46">
        <f t="shared" si="1"/>
        <v>-60</v>
      </c>
      <c r="F32" s="21">
        <v>4215</v>
      </c>
      <c r="G32" s="46">
        <f t="shared" si="2"/>
        <v>9</v>
      </c>
      <c r="H32" s="102" t="s">
        <v>11</v>
      </c>
      <c r="I32" s="102" t="s">
        <v>11</v>
      </c>
      <c r="J32" s="21">
        <v>1394</v>
      </c>
      <c r="K32" s="46">
        <f t="shared" si="3"/>
        <v>137</v>
      </c>
      <c r="L32" s="30">
        <v>250</v>
      </c>
      <c r="M32" s="102" t="s">
        <v>11</v>
      </c>
      <c r="N32" s="21">
        <v>568</v>
      </c>
      <c r="O32" s="46">
        <f t="shared" si="6"/>
        <v>-184</v>
      </c>
      <c r="P32" s="21">
        <v>42</v>
      </c>
      <c r="Q32" s="46">
        <f t="shared" si="4"/>
        <v>0</v>
      </c>
      <c r="R32" s="21">
        <v>98</v>
      </c>
      <c r="S32" s="46">
        <f t="shared" si="5"/>
        <v>-3</v>
      </c>
      <c r="T32" s="21">
        <v>241</v>
      </c>
      <c r="U32" s="46">
        <f t="shared" si="7"/>
        <v>2</v>
      </c>
      <c r="V32" s="57" t="s">
        <v>397</v>
      </c>
      <c r="W32" s="58" t="s">
        <v>397</v>
      </c>
      <c r="X32" s="80" t="s">
        <v>67</v>
      </c>
      <c r="Y32" s="64"/>
    </row>
    <row r="33" spans="1:25" ht="18" customHeight="1">
      <c r="A33" s="79" t="s">
        <v>69</v>
      </c>
      <c r="B33" s="21">
        <v>7191</v>
      </c>
      <c r="C33" s="46">
        <f t="shared" si="0"/>
        <v>170</v>
      </c>
      <c r="D33" s="21">
        <v>4315</v>
      </c>
      <c r="E33" s="46">
        <f t="shared" si="1"/>
        <v>21</v>
      </c>
      <c r="F33" s="21">
        <v>4268</v>
      </c>
      <c r="G33" s="46">
        <f t="shared" si="2"/>
        <v>53</v>
      </c>
      <c r="H33" s="100" t="s">
        <v>11</v>
      </c>
      <c r="I33" s="100" t="s">
        <v>11</v>
      </c>
      <c r="J33" s="21">
        <v>1531</v>
      </c>
      <c r="K33" s="46">
        <f t="shared" si="3"/>
        <v>137</v>
      </c>
      <c r="L33" s="21">
        <v>370</v>
      </c>
      <c r="M33" s="46">
        <f aca="true" t="shared" si="8" ref="M33:M60">L33-L32</f>
        <v>120</v>
      </c>
      <c r="N33" s="21">
        <v>437</v>
      </c>
      <c r="O33" s="46">
        <f t="shared" si="6"/>
        <v>-131</v>
      </c>
      <c r="P33" s="21">
        <v>42</v>
      </c>
      <c r="Q33" s="46">
        <f t="shared" si="4"/>
        <v>0</v>
      </c>
      <c r="R33" s="21">
        <v>98</v>
      </c>
      <c r="S33" s="46">
        <f t="shared" si="5"/>
        <v>0</v>
      </c>
      <c r="T33" s="21">
        <v>249</v>
      </c>
      <c r="U33" s="46">
        <f t="shared" si="7"/>
        <v>8</v>
      </c>
      <c r="V33" s="55" t="s">
        <v>397</v>
      </c>
      <c r="W33" s="55" t="s">
        <v>397</v>
      </c>
      <c r="X33" s="80" t="s">
        <v>69</v>
      </c>
      <c r="Y33" s="64"/>
    </row>
    <row r="34" spans="1:25" ht="18" customHeight="1">
      <c r="A34" s="79" t="s">
        <v>71</v>
      </c>
      <c r="B34" s="21">
        <v>7377</v>
      </c>
      <c r="C34" s="46">
        <f t="shared" si="0"/>
        <v>186</v>
      </c>
      <c r="D34" s="21">
        <v>4346</v>
      </c>
      <c r="E34" s="46">
        <f t="shared" si="1"/>
        <v>31</v>
      </c>
      <c r="F34" s="21">
        <v>4340</v>
      </c>
      <c r="G34" s="46">
        <f t="shared" si="2"/>
        <v>72</v>
      </c>
      <c r="H34" s="100" t="s">
        <v>11</v>
      </c>
      <c r="I34" s="100" t="s">
        <v>11</v>
      </c>
      <c r="J34" s="21">
        <v>1607</v>
      </c>
      <c r="K34" s="46">
        <f t="shared" si="3"/>
        <v>76</v>
      </c>
      <c r="L34" s="21">
        <v>415</v>
      </c>
      <c r="M34" s="46">
        <f t="shared" si="8"/>
        <v>45</v>
      </c>
      <c r="N34" s="21">
        <v>377</v>
      </c>
      <c r="O34" s="46">
        <f t="shared" si="6"/>
        <v>-60</v>
      </c>
      <c r="P34" s="21">
        <v>42</v>
      </c>
      <c r="Q34" s="46">
        <f t="shared" si="4"/>
        <v>0</v>
      </c>
      <c r="R34" s="21">
        <v>98</v>
      </c>
      <c r="S34" s="46">
        <f t="shared" si="5"/>
        <v>0</v>
      </c>
      <c r="T34" s="21">
        <v>319</v>
      </c>
      <c r="U34" s="46">
        <f t="shared" si="7"/>
        <v>70</v>
      </c>
      <c r="V34" s="55" t="s">
        <v>397</v>
      </c>
      <c r="W34" s="55" t="s">
        <v>397</v>
      </c>
      <c r="X34" s="80" t="s">
        <v>71</v>
      </c>
      <c r="Y34" s="64"/>
    </row>
    <row r="35" spans="1:25" ht="18" customHeight="1">
      <c r="A35" s="79" t="s">
        <v>73</v>
      </c>
      <c r="B35" s="21">
        <v>7599</v>
      </c>
      <c r="C35" s="46">
        <f t="shared" si="0"/>
        <v>222</v>
      </c>
      <c r="D35" s="21">
        <v>4301</v>
      </c>
      <c r="E35" s="46">
        <f t="shared" si="1"/>
        <v>-45</v>
      </c>
      <c r="F35" s="21">
        <v>4375</v>
      </c>
      <c r="G35" s="46">
        <f t="shared" si="2"/>
        <v>35</v>
      </c>
      <c r="H35" s="100" t="s">
        <v>11</v>
      </c>
      <c r="I35" s="100" t="s">
        <v>11</v>
      </c>
      <c r="J35" s="21">
        <v>1732</v>
      </c>
      <c r="K35" s="46">
        <f t="shared" si="3"/>
        <v>125</v>
      </c>
      <c r="L35" s="21">
        <v>414</v>
      </c>
      <c r="M35" s="46">
        <f t="shared" si="8"/>
        <v>-1</v>
      </c>
      <c r="N35" s="21">
        <v>359</v>
      </c>
      <c r="O35" s="46">
        <f t="shared" si="6"/>
        <v>-18</v>
      </c>
      <c r="P35" s="21">
        <v>46</v>
      </c>
      <c r="Q35" s="46">
        <f t="shared" si="4"/>
        <v>4</v>
      </c>
      <c r="R35" s="21">
        <v>100</v>
      </c>
      <c r="S35" s="46">
        <f t="shared" si="5"/>
        <v>2</v>
      </c>
      <c r="T35" s="21">
        <v>410</v>
      </c>
      <c r="U35" s="46">
        <f t="shared" si="7"/>
        <v>91</v>
      </c>
      <c r="V35" s="55" t="s">
        <v>397</v>
      </c>
      <c r="W35" s="55" t="s">
        <v>397</v>
      </c>
      <c r="X35" s="80" t="s">
        <v>73</v>
      </c>
      <c r="Y35" s="64"/>
    </row>
    <row r="36" spans="1:25" ht="18" customHeight="1">
      <c r="A36" s="79" t="s">
        <v>75</v>
      </c>
      <c r="B36" s="21">
        <v>7752</v>
      </c>
      <c r="C36" s="46">
        <f t="shared" si="0"/>
        <v>153</v>
      </c>
      <c r="D36" s="21">
        <v>4392</v>
      </c>
      <c r="E36" s="46">
        <f t="shared" si="1"/>
        <v>91</v>
      </c>
      <c r="F36" s="21">
        <v>4362</v>
      </c>
      <c r="G36" s="46">
        <f t="shared" si="2"/>
        <v>-13</v>
      </c>
      <c r="H36" s="100" t="s">
        <v>11</v>
      </c>
      <c r="I36" s="100" t="s">
        <v>11</v>
      </c>
      <c r="J36" s="21">
        <v>1772</v>
      </c>
      <c r="K36" s="46">
        <f t="shared" si="3"/>
        <v>40</v>
      </c>
      <c r="L36" s="21">
        <v>454</v>
      </c>
      <c r="M36" s="46">
        <f t="shared" si="8"/>
        <v>40</v>
      </c>
      <c r="N36" s="21">
        <v>346</v>
      </c>
      <c r="O36" s="46">
        <f t="shared" si="6"/>
        <v>-13</v>
      </c>
      <c r="P36" s="21">
        <v>45</v>
      </c>
      <c r="Q36" s="46">
        <f t="shared" si="4"/>
        <v>-1</v>
      </c>
      <c r="R36" s="21">
        <v>98</v>
      </c>
      <c r="S36" s="46">
        <f t="shared" si="5"/>
        <v>-2</v>
      </c>
      <c r="T36" s="21">
        <v>428</v>
      </c>
      <c r="U36" s="46">
        <f t="shared" si="7"/>
        <v>18</v>
      </c>
      <c r="V36" s="55" t="s">
        <v>397</v>
      </c>
      <c r="W36" s="55" t="s">
        <v>397</v>
      </c>
      <c r="X36" s="80" t="s">
        <v>75</v>
      </c>
      <c r="Y36" s="64"/>
    </row>
    <row r="37" spans="1:25" ht="18" customHeight="1">
      <c r="A37" s="79" t="s">
        <v>77</v>
      </c>
      <c r="B37" s="21">
        <v>7902</v>
      </c>
      <c r="C37" s="46">
        <f t="shared" si="0"/>
        <v>150</v>
      </c>
      <c r="D37" s="21">
        <v>4517</v>
      </c>
      <c r="E37" s="46">
        <f t="shared" si="1"/>
        <v>125</v>
      </c>
      <c r="F37" s="21">
        <v>4331</v>
      </c>
      <c r="G37" s="46">
        <f t="shared" si="2"/>
        <v>-31</v>
      </c>
      <c r="H37" s="100" t="s">
        <v>11</v>
      </c>
      <c r="I37" s="100" t="s">
        <v>11</v>
      </c>
      <c r="J37" s="21">
        <v>1790</v>
      </c>
      <c r="K37" s="46">
        <f t="shared" si="3"/>
        <v>18</v>
      </c>
      <c r="L37" s="21">
        <v>471</v>
      </c>
      <c r="M37" s="46">
        <f t="shared" si="8"/>
        <v>17</v>
      </c>
      <c r="N37" s="21">
        <v>338</v>
      </c>
      <c r="O37" s="46">
        <f t="shared" si="6"/>
        <v>-8</v>
      </c>
      <c r="P37" s="21">
        <v>47</v>
      </c>
      <c r="Q37" s="46">
        <f t="shared" si="4"/>
        <v>2</v>
      </c>
      <c r="R37" s="21">
        <v>96</v>
      </c>
      <c r="S37" s="46">
        <f t="shared" si="5"/>
        <v>-2</v>
      </c>
      <c r="T37" s="21">
        <v>458</v>
      </c>
      <c r="U37" s="46">
        <f t="shared" si="7"/>
        <v>30</v>
      </c>
      <c r="V37" s="55" t="s">
        <v>397</v>
      </c>
      <c r="W37" s="55" t="s">
        <v>397</v>
      </c>
      <c r="X37" s="80" t="s">
        <v>77</v>
      </c>
      <c r="Y37" s="64"/>
    </row>
    <row r="38" spans="1:25" ht="18" customHeight="1">
      <c r="A38" s="79" t="s">
        <v>79</v>
      </c>
      <c r="B38" s="21">
        <v>8015</v>
      </c>
      <c r="C38" s="46">
        <f t="shared" si="0"/>
        <v>113</v>
      </c>
      <c r="D38" s="21">
        <v>4650</v>
      </c>
      <c r="E38" s="46">
        <f t="shared" si="1"/>
        <v>133</v>
      </c>
      <c r="F38" s="21">
        <v>4343</v>
      </c>
      <c r="G38" s="46">
        <f t="shared" si="2"/>
        <v>12</v>
      </c>
      <c r="H38" s="100" t="s">
        <v>11</v>
      </c>
      <c r="I38" s="100" t="s">
        <v>11</v>
      </c>
      <c r="J38" s="21">
        <v>1815</v>
      </c>
      <c r="K38" s="46">
        <f t="shared" si="3"/>
        <v>25</v>
      </c>
      <c r="L38" s="21">
        <v>505</v>
      </c>
      <c r="M38" s="46">
        <f t="shared" si="8"/>
        <v>34</v>
      </c>
      <c r="N38" s="21">
        <v>308</v>
      </c>
      <c r="O38" s="46">
        <f t="shared" si="6"/>
        <v>-30</v>
      </c>
      <c r="P38" s="21">
        <v>47</v>
      </c>
      <c r="Q38" s="46">
        <f t="shared" si="4"/>
        <v>0</v>
      </c>
      <c r="R38" s="21">
        <v>96</v>
      </c>
      <c r="S38" s="46">
        <f t="shared" si="5"/>
        <v>0</v>
      </c>
      <c r="T38" s="21">
        <v>471</v>
      </c>
      <c r="U38" s="46">
        <f t="shared" si="7"/>
        <v>13</v>
      </c>
      <c r="V38" s="55" t="s">
        <v>397</v>
      </c>
      <c r="W38" s="55" t="s">
        <v>397</v>
      </c>
      <c r="X38" s="80" t="s">
        <v>79</v>
      </c>
      <c r="Y38" s="64"/>
    </row>
    <row r="39" spans="1:25" ht="18" customHeight="1">
      <c r="A39" s="79" t="s">
        <v>81</v>
      </c>
      <c r="B39" s="21">
        <v>8040</v>
      </c>
      <c r="C39" s="46">
        <f t="shared" si="0"/>
        <v>25</v>
      </c>
      <c r="D39" s="21">
        <v>4670</v>
      </c>
      <c r="E39" s="46">
        <f t="shared" si="1"/>
        <v>20</v>
      </c>
      <c r="F39" s="21">
        <v>4406</v>
      </c>
      <c r="G39" s="46">
        <f t="shared" si="2"/>
        <v>63</v>
      </c>
      <c r="H39" s="100" t="s">
        <v>11</v>
      </c>
      <c r="I39" s="100" t="s">
        <v>11</v>
      </c>
      <c r="J39" s="21">
        <v>1881</v>
      </c>
      <c r="K39" s="46">
        <f t="shared" si="3"/>
        <v>66</v>
      </c>
      <c r="L39" s="21">
        <v>533</v>
      </c>
      <c r="M39" s="46">
        <f t="shared" si="8"/>
        <v>28</v>
      </c>
      <c r="N39" s="21">
        <v>314</v>
      </c>
      <c r="O39" s="46">
        <f t="shared" si="6"/>
        <v>6</v>
      </c>
      <c r="P39" s="21">
        <v>47</v>
      </c>
      <c r="Q39" s="46">
        <f t="shared" si="4"/>
        <v>0</v>
      </c>
      <c r="R39" s="21">
        <v>93</v>
      </c>
      <c r="S39" s="46">
        <f t="shared" si="5"/>
        <v>-3</v>
      </c>
      <c r="T39" s="21">
        <v>484</v>
      </c>
      <c r="U39" s="46">
        <f t="shared" si="7"/>
        <v>13</v>
      </c>
      <c r="V39" s="55" t="s">
        <v>397</v>
      </c>
      <c r="W39" s="55" t="s">
        <v>397</v>
      </c>
      <c r="X39" s="80" t="s">
        <v>81</v>
      </c>
      <c r="Y39" s="64"/>
    </row>
    <row r="40" spans="1:25" ht="18" customHeight="1">
      <c r="A40" s="79" t="s">
        <v>83</v>
      </c>
      <c r="B40" s="21">
        <v>8089</v>
      </c>
      <c r="C40" s="46">
        <f t="shared" si="0"/>
        <v>49</v>
      </c>
      <c r="D40" s="21">
        <v>4759</v>
      </c>
      <c r="E40" s="46">
        <f t="shared" si="1"/>
        <v>89</v>
      </c>
      <c r="F40" s="21">
        <v>4491</v>
      </c>
      <c r="G40" s="46">
        <f t="shared" si="2"/>
        <v>85</v>
      </c>
      <c r="H40" s="100" t="s">
        <v>11</v>
      </c>
      <c r="I40" s="100" t="s">
        <v>11</v>
      </c>
      <c r="J40" s="21">
        <v>1881</v>
      </c>
      <c r="K40" s="46">
        <f t="shared" si="3"/>
        <v>0</v>
      </c>
      <c r="L40" s="21">
        <v>505</v>
      </c>
      <c r="M40" s="46">
        <f t="shared" si="8"/>
        <v>-28</v>
      </c>
      <c r="N40" s="21">
        <v>314</v>
      </c>
      <c r="O40" s="46">
        <f t="shared" si="6"/>
        <v>0</v>
      </c>
      <c r="P40" s="21">
        <v>47</v>
      </c>
      <c r="Q40" s="46">
        <f t="shared" si="4"/>
        <v>0</v>
      </c>
      <c r="R40" s="21">
        <v>94</v>
      </c>
      <c r="S40" s="46">
        <f t="shared" si="5"/>
        <v>1</v>
      </c>
      <c r="T40" s="21">
        <v>508</v>
      </c>
      <c r="U40" s="46">
        <f t="shared" si="7"/>
        <v>24</v>
      </c>
      <c r="V40" s="55" t="s">
        <v>397</v>
      </c>
      <c r="W40" s="55" t="s">
        <v>397</v>
      </c>
      <c r="X40" s="80" t="s">
        <v>83</v>
      </c>
      <c r="Y40" s="64"/>
    </row>
    <row r="41" spans="1:25" ht="18" customHeight="1">
      <c r="A41" s="81" t="s">
        <v>85</v>
      </c>
      <c r="B41" s="27">
        <v>8097</v>
      </c>
      <c r="C41" s="28">
        <f t="shared" si="0"/>
        <v>8</v>
      </c>
      <c r="D41" s="27">
        <v>4908</v>
      </c>
      <c r="E41" s="28">
        <f t="shared" si="1"/>
        <v>149</v>
      </c>
      <c r="F41" s="27">
        <v>4610</v>
      </c>
      <c r="G41" s="28">
        <f t="shared" si="2"/>
        <v>119</v>
      </c>
      <c r="H41" s="101" t="s">
        <v>11</v>
      </c>
      <c r="I41" s="101" t="s">
        <v>11</v>
      </c>
      <c r="J41" s="27">
        <v>1900</v>
      </c>
      <c r="K41" s="28">
        <f t="shared" si="3"/>
        <v>19</v>
      </c>
      <c r="L41" s="27">
        <v>494</v>
      </c>
      <c r="M41" s="28">
        <f t="shared" si="8"/>
        <v>-11</v>
      </c>
      <c r="N41" s="27">
        <v>308</v>
      </c>
      <c r="O41" s="28">
        <f t="shared" si="6"/>
        <v>-6</v>
      </c>
      <c r="P41" s="27">
        <v>48</v>
      </c>
      <c r="Q41" s="28">
        <f t="shared" si="4"/>
        <v>1</v>
      </c>
      <c r="R41" s="27">
        <v>97</v>
      </c>
      <c r="S41" s="28">
        <f t="shared" si="5"/>
        <v>3</v>
      </c>
      <c r="T41" s="27">
        <v>531</v>
      </c>
      <c r="U41" s="28">
        <f t="shared" si="7"/>
        <v>23</v>
      </c>
      <c r="V41" s="59" t="s">
        <v>397</v>
      </c>
      <c r="W41" s="60" t="s">
        <v>397</v>
      </c>
      <c r="X41" s="82" t="s">
        <v>85</v>
      </c>
      <c r="Y41" s="64"/>
    </row>
    <row r="42" spans="1:25" ht="18" customHeight="1">
      <c r="A42" s="79" t="s">
        <v>87</v>
      </c>
      <c r="B42" s="21">
        <v>8179</v>
      </c>
      <c r="C42" s="46">
        <f t="shared" si="0"/>
        <v>82</v>
      </c>
      <c r="D42" s="21">
        <v>5021</v>
      </c>
      <c r="E42" s="46">
        <f t="shared" si="1"/>
        <v>113</v>
      </c>
      <c r="F42" s="21">
        <v>4666</v>
      </c>
      <c r="G42" s="46">
        <f t="shared" si="2"/>
        <v>56</v>
      </c>
      <c r="H42" s="102" t="s">
        <v>11</v>
      </c>
      <c r="I42" s="102" t="s">
        <v>11</v>
      </c>
      <c r="J42" s="21">
        <v>1912</v>
      </c>
      <c r="K42" s="46">
        <f t="shared" si="3"/>
        <v>12</v>
      </c>
      <c r="L42" s="21">
        <v>509</v>
      </c>
      <c r="M42" s="46">
        <f t="shared" si="8"/>
        <v>15</v>
      </c>
      <c r="N42" s="21">
        <v>294</v>
      </c>
      <c r="O42" s="46">
        <f t="shared" si="6"/>
        <v>-14</v>
      </c>
      <c r="P42" s="21">
        <v>52</v>
      </c>
      <c r="Q42" s="46">
        <f t="shared" si="4"/>
        <v>4</v>
      </c>
      <c r="R42" s="21">
        <v>97</v>
      </c>
      <c r="S42" s="46">
        <f t="shared" si="5"/>
        <v>0</v>
      </c>
      <c r="T42" s="21">
        <v>560</v>
      </c>
      <c r="U42" s="46">
        <f t="shared" si="7"/>
        <v>29</v>
      </c>
      <c r="V42" s="57" t="s">
        <v>397</v>
      </c>
      <c r="W42" s="58" t="s">
        <v>397</v>
      </c>
      <c r="X42" s="80" t="s">
        <v>87</v>
      </c>
      <c r="Y42" s="64"/>
    </row>
    <row r="43" spans="1:25" ht="18" customHeight="1">
      <c r="A43" s="79" t="s">
        <v>89</v>
      </c>
      <c r="B43" s="21">
        <v>8197</v>
      </c>
      <c r="C43" s="46">
        <f t="shared" si="0"/>
        <v>18</v>
      </c>
      <c r="D43" s="21">
        <v>5098</v>
      </c>
      <c r="E43" s="46">
        <f t="shared" si="1"/>
        <v>77</v>
      </c>
      <c r="F43" s="21">
        <v>4746</v>
      </c>
      <c r="G43" s="46">
        <f t="shared" si="2"/>
        <v>80</v>
      </c>
      <c r="H43" s="100" t="s">
        <v>11</v>
      </c>
      <c r="I43" s="100" t="s">
        <v>11</v>
      </c>
      <c r="J43" s="21">
        <v>1910</v>
      </c>
      <c r="K43" s="46">
        <f t="shared" si="3"/>
        <v>-2</v>
      </c>
      <c r="L43" s="21">
        <v>511</v>
      </c>
      <c r="M43" s="46">
        <f t="shared" si="8"/>
        <v>2</v>
      </c>
      <c r="N43" s="21">
        <v>298</v>
      </c>
      <c r="O43" s="46">
        <f t="shared" si="6"/>
        <v>4</v>
      </c>
      <c r="P43" s="21">
        <v>52</v>
      </c>
      <c r="Q43" s="46">
        <f t="shared" si="4"/>
        <v>0</v>
      </c>
      <c r="R43" s="21">
        <v>99</v>
      </c>
      <c r="S43" s="46">
        <f t="shared" si="5"/>
        <v>2</v>
      </c>
      <c r="T43" s="21">
        <v>557</v>
      </c>
      <c r="U43" s="46">
        <f t="shared" si="7"/>
        <v>-3</v>
      </c>
      <c r="V43" s="55" t="s">
        <v>397</v>
      </c>
      <c r="W43" s="55" t="s">
        <v>397</v>
      </c>
      <c r="X43" s="80" t="s">
        <v>89</v>
      </c>
      <c r="Y43" s="64"/>
    </row>
    <row r="44" spans="1:25" ht="18" customHeight="1">
      <c r="A44" s="79" t="s">
        <v>91</v>
      </c>
      <c r="B44" s="21">
        <v>8247</v>
      </c>
      <c r="C44" s="46">
        <f t="shared" si="0"/>
        <v>50</v>
      </c>
      <c r="D44" s="21">
        <v>5140</v>
      </c>
      <c r="E44" s="46">
        <f t="shared" si="1"/>
        <v>42</v>
      </c>
      <c r="F44" s="21">
        <v>4826</v>
      </c>
      <c r="G44" s="46">
        <f t="shared" si="2"/>
        <v>80</v>
      </c>
      <c r="H44" s="100" t="s">
        <v>11</v>
      </c>
      <c r="I44" s="100" t="s">
        <v>11</v>
      </c>
      <c r="J44" s="21">
        <v>1953</v>
      </c>
      <c r="K44" s="46">
        <f t="shared" si="3"/>
        <v>43</v>
      </c>
      <c r="L44" s="21">
        <v>537</v>
      </c>
      <c r="M44" s="46">
        <f t="shared" si="8"/>
        <v>26</v>
      </c>
      <c r="N44" s="21">
        <v>312</v>
      </c>
      <c r="O44" s="46">
        <f t="shared" si="6"/>
        <v>14</v>
      </c>
      <c r="P44" s="21">
        <v>52</v>
      </c>
      <c r="Q44" s="46">
        <f t="shared" si="4"/>
        <v>0</v>
      </c>
      <c r="R44" s="21">
        <v>90</v>
      </c>
      <c r="S44" s="46">
        <f t="shared" si="5"/>
        <v>-9</v>
      </c>
      <c r="T44" s="21">
        <v>577</v>
      </c>
      <c r="U44" s="46">
        <f t="shared" si="7"/>
        <v>20</v>
      </c>
      <c r="V44" s="55" t="s">
        <v>397</v>
      </c>
      <c r="W44" s="55" t="s">
        <v>397</v>
      </c>
      <c r="X44" s="80" t="s">
        <v>91</v>
      </c>
      <c r="Y44" s="64"/>
    </row>
    <row r="45" spans="1:25" ht="18" customHeight="1">
      <c r="A45" s="77" t="s">
        <v>93</v>
      </c>
      <c r="B45" s="21">
        <v>8373</v>
      </c>
      <c r="C45" s="46">
        <f t="shared" si="0"/>
        <v>126</v>
      </c>
      <c r="D45" s="21">
        <v>5185</v>
      </c>
      <c r="E45" s="46">
        <f t="shared" si="1"/>
        <v>45</v>
      </c>
      <c r="F45" s="21">
        <v>4889</v>
      </c>
      <c r="G45" s="46">
        <f t="shared" si="2"/>
        <v>63</v>
      </c>
      <c r="H45" s="100" t="s">
        <v>11</v>
      </c>
      <c r="I45" s="100" t="s">
        <v>11</v>
      </c>
      <c r="J45" s="21">
        <v>1982</v>
      </c>
      <c r="K45" s="46">
        <f t="shared" si="3"/>
        <v>29</v>
      </c>
      <c r="L45" s="21">
        <v>570</v>
      </c>
      <c r="M45" s="46">
        <f t="shared" si="8"/>
        <v>33</v>
      </c>
      <c r="N45" s="21">
        <v>299</v>
      </c>
      <c r="O45" s="46">
        <f t="shared" si="6"/>
        <v>-13</v>
      </c>
      <c r="P45" s="21">
        <v>54</v>
      </c>
      <c r="Q45" s="46">
        <f t="shared" si="4"/>
        <v>2</v>
      </c>
      <c r="R45" s="21">
        <v>96</v>
      </c>
      <c r="S45" s="46">
        <f t="shared" si="5"/>
        <v>6</v>
      </c>
      <c r="T45" s="21">
        <v>637</v>
      </c>
      <c r="U45" s="46">
        <f t="shared" si="7"/>
        <v>60</v>
      </c>
      <c r="V45" s="55" t="s">
        <v>397</v>
      </c>
      <c r="W45" s="55" t="s">
        <v>397</v>
      </c>
      <c r="X45" s="78" t="s">
        <v>93</v>
      </c>
      <c r="Y45" s="64"/>
    </row>
    <row r="46" spans="1:25" ht="18" customHeight="1">
      <c r="A46" s="79" t="s">
        <v>95</v>
      </c>
      <c r="B46" s="21">
        <v>8445</v>
      </c>
      <c r="C46" s="46">
        <f t="shared" si="0"/>
        <v>72</v>
      </c>
      <c r="D46" s="21">
        <v>5399</v>
      </c>
      <c r="E46" s="46">
        <f t="shared" si="1"/>
        <v>214</v>
      </c>
      <c r="F46" s="21">
        <v>4945</v>
      </c>
      <c r="G46" s="46">
        <f t="shared" si="2"/>
        <v>56</v>
      </c>
      <c r="H46" s="100" t="s">
        <v>11</v>
      </c>
      <c r="I46" s="100" t="s">
        <v>11</v>
      </c>
      <c r="J46" s="21">
        <v>2008</v>
      </c>
      <c r="K46" s="46">
        <f t="shared" si="3"/>
        <v>26</v>
      </c>
      <c r="L46" s="21">
        <v>632</v>
      </c>
      <c r="M46" s="46">
        <f t="shared" si="8"/>
        <v>62</v>
      </c>
      <c r="N46" s="21">
        <v>301</v>
      </c>
      <c r="O46" s="46">
        <f t="shared" si="6"/>
        <v>2</v>
      </c>
      <c r="P46" s="21">
        <v>56</v>
      </c>
      <c r="Q46" s="46">
        <f t="shared" si="4"/>
        <v>2</v>
      </c>
      <c r="R46" s="21">
        <v>96</v>
      </c>
      <c r="S46" s="46">
        <f t="shared" si="5"/>
        <v>0</v>
      </c>
      <c r="T46" s="21">
        <v>679</v>
      </c>
      <c r="U46" s="46">
        <f t="shared" si="7"/>
        <v>42</v>
      </c>
      <c r="V46" s="55" t="s">
        <v>397</v>
      </c>
      <c r="W46" s="55" t="s">
        <v>397</v>
      </c>
      <c r="X46" s="80" t="s">
        <v>95</v>
      </c>
      <c r="Y46" s="64"/>
    </row>
    <row r="47" spans="1:25" ht="18" customHeight="1">
      <c r="A47" s="79" t="s">
        <v>97</v>
      </c>
      <c r="B47" s="21">
        <v>8561</v>
      </c>
      <c r="C47" s="46">
        <f t="shared" si="0"/>
        <v>116</v>
      </c>
      <c r="D47" s="21">
        <v>5458</v>
      </c>
      <c r="E47" s="46">
        <f t="shared" si="1"/>
        <v>59</v>
      </c>
      <c r="F47" s="21">
        <v>5044</v>
      </c>
      <c r="G47" s="46">
        <f t="shared" si="2"/>
        <v>99</v>
      </c>
      <c r="H47" s="100" t="s">
        <v>11</v>
      </c>
      <c r="I47" s="100" t="s">
        <v>11</v>
      </c>
      <c r="J47" s="21">
        <v>2030</v>
      </c>
      <c r="K47" s="46">
        <f t="shared" si="3"/>
        <v>22</v>
      </c>
      <c r="L47" s="21">
        <v>673</v>
      </c>
      <c r="M47" s="46">
        <f t="shared" si="8"/>
        <v>41</v>
      </c>
      <c r="N47" s="21">
        <v>288</v>
      </c>
      <c r="O47" s="46">
        <f t="shared" si="6"/>
        <v>-13</v>
      </c>
      <c r="P47" s="21">
        <v>57</v>
      </c>
      <c r="Q47" s="46">
        <f t="shared" si="4"/>
        <v>1</v>
      </c>
      <c r="R47" s="21">
        <v>98</v>
      </c>
      <c r="S47" s="46">
        <f t="shared" si="5"/>
        <v>2</v>
      </c>
      <c r="T47" s="21">
        <v>728</v>
      </c>
      <c r="U47" s="46">
        <f t="shared" si="7"/>
        <v>49</v>
      </c>
      <c r="V47" s="55" t="s">
        <v>397</v>
      </c>
      <c r="W47" s="55" t="s">
        <v>397</v>
      </c>
      <c r="X47" s="80" t="s">
        <v>97</v>
      </c>
      <c r="Y47" s="64"/>
    </row>
    <row r="48" spans="1:25" ht="18" customHeight="1">
      <c r="A48" s="79" t="s">
        <v>99</v>
      </c>
      <c r="B48" s="21">
        <v>8518</v>
      </c>
      <c r="C48" s="46">
        <f t="shared" si="0"/>
        <v>-43</v>
      </c>
      <c r="D48" s="21">
        <v>5481</v>
      </c>
      <c r="E48" s="46">
        <f t="shared" si="1"/>
        <v>23</v>
      </c>
      <c r="F48" s="21">
        <v>5113</v>
      </c>
      <c r="G48" s="46">
        <f t="shared" si="2"/>
        <v>69</v>
      </c>
      <c r="H48" s="100" t="s">
        <v>11</v>
      </c>
      <c r="I48" s="100" t="s">
        <v>11</v>
      </c>
      <c r="J48" s="21">
        <v>2051</v>
      </c>
      <c r="K48" s="46">
        <f t="shared" si="3"/>
        <v>21</v>
      </c>
      <c r="L48" s="21">
        <v>690</v>
      </c>
      <c r="M48" s="46">
        <f t="shared" si="8"/>
        <v>17</v>
      </c>
      <c r="N48" s="21">
        <v>287</v>
      </c>
      <c r="O48" s="46">
        <f t="shared" si="6"/>
        <v>-1</v>
      </c>
      <c r="P48" s="21">
        <v>59</v>
      </c>
      <c r="Q48" s="46">
        <f t="shared" si="4"/>
        <v>2</v>
      </c>
      <c r="R48" s="21">
        <v>109</v>
      </c>
      <c r="S48" s="46">
        <f t="shared" si="5"/>
        <v>11</v>
      </c>
      <c r="T48" s="21">
        <v>762</v>
      </c>
      <c r="U48" s="46">
        <f t="shared" si="7"/>
        <v>34</v>
      </c>
      <c r="V48" s="55" t="s">
        <v>397</v>
      </c>
      <c r="W48" s="55" t="s">
        <v>397</v>
      </c>
      <c r="X48" s="80" t="s">
        <v>99</v>
      </c>
      <c r="Y48" s="64"/>
    </row>
    <row r="49" spans="1:25" ht="18" customHeight="1">
      <c r="A49" s="79" t="s">
        <v>101</v>
      </c>
      <c r="B49" s="21">
        <v>8522</v>
      </c>
      <c r="C49" s="46">
        <f t="shared" si="0"/>
        <v>4</v>
      </c>
      <c r="D49" s="21">
        <v>5454</v>
      </c>
      <c r="E49" s="46">
        <f t="shared" si="1"/>
        <v>-27</v>
      </c>
      <c r="F49" s="21">
        <v>5189</v>
      </c>
      <c r="G49" s="46">
        <f t="shared" si="2"/>
        <v>76</v>
      </c>
      <c r="H49" s="100" t="s">
        <v>11</v>
      </c>
      <c r="I49" s="100" t="s">
        <v>11</v>
      </c>
      <c r="J49" s="21">
        <v>2053</v>
      </c>
      <c r="K49" s="46">
        <f t="shared" si="3"/>
        <v>2</v>
      </c>
      <c r="L49" s="21">
        <v>745</v>
      </c>
      <c r="M49" s="46">
        <f t="shared" si="8"/>
        <v>55</v>
      </c>
      <c r="N49" s="21">
        <v>244</v>
      </c>
      <c r="O49" s="46">
        <f t="shared" si="6"/>
        <v>-43</v>
      </c>
      <c r="P49" s="21">
        <v>60</v>
      </c>
      <c r="Q49" s="46">
        <f t="shared" si="4"/>
        <v>1</v>
      </c>
      <c r="R49" s="21">
        <v>108</v>
      </c>
      <c r="S49" s="46">
        <f t="shared" si="5"/>
        <v>-1</v>
      </c>
      <c r="T49" s="21">
        <v>784</v>
      </c>
      <c r="U49" s="46">
        <f t="shared" si="7"/>
        <v>22</v>
      </c>
      <c r="V49" s="55" t="s">
        <v>397</v>
      </c>
      <c r="W49" s="55" t="s">
        <v>397</v>
      </c>
      <c r="X49" s="80" t="s">
        <v>101</v>
      </c>
      <c r="Y49" s="64"/>
    </row>
    <row r="50" spans="1:25" ht="18" customHeight="1">
      <c r="A50" s="79" t="s">
        <v>103</v>
      </c>
      <c r="B50" s="21">
        <v>8478</v>
      </c>
      <c r="C50" s="46">
        <f t="shared" si="0"/>
        <v>-44</v>
      </c>
      <c r="D50" s="21">
        <v>5438</v>
      </c>
      <c r="E50" s="46">
        <f t="shared" si="1"/>
        <v>-16</v>
      </c>
      <c r="F50" s="21">
        <v>5269</v>
      </c>
      <c r="G50" s="46">
        <f t="shared" si="2"/>
        <v>80</v>
      </c>
      <c r="H50" s="100" t="s">
        <v>11</v>
      </c>
      <c r="I50" s="100" t="s">
        <v>11</v>
      </c>
      <c r="J50" s="21">
        <v>2036</v>
      </c>
      <c r="K50" s="46">
        <f t="shared" si="3"/>
        <v>-17</v>
      </c>
      <c r="L50" s="21">
        <v>774</v>
      </c>
      <c r="M50" s="46">
        <f t="shared" si="8"/>
        <v>29</v>
      </c>
      <c r="N50" s="21">
        <v>236</v>
      </c>
      <c r="O50" s="46">
        <f t="shared" si="6"/>
        <v>-8</v>
      </c>
      <c r="P50" s="21">
        <v>61</v>
      </c>
      <c r="Q50" s="46">
        <f t="shared" si="4"/>
        <v>1</v>
      </c>
      <c r="R50" s="21">
        <v>109</v>
      </c>
      <c r="S50" s="46">
        <f t="shared" si="5"/>
        <v>1</v>
      </c>
      <c r="T50" s="21">
        <v>817</v>
      </c>
      <c r="U50" s="46">
        <f t="shared" si="7"/>
        <v>33</v>
      </c>
      <c r="V50" s="55" t="s">
        <v>397</v>
      </c>
      <c r="W50" s="55" t="s">
        <v>397</v>
      </c>
      <c r="X50" s="80" t="s">
        <v>103</v>
      </c>
      <c r="Y50" s="64"/>
    </row>
    <row r="51" spans="1:25" ht="18" customHeight="1">
      <c r="A51" s="81" t="s">
        <v>105</v>
      </c>
      <c r="B51" s="27">
        <v>8471</v>
      </c>
      <c r="C51" s="28">
        <f t="shared" si="0"/>
        <v>-7</v>
      </c>
      <c r="D51" s="27">
        <v>5466</v>
      </c>
      <c r="E51" s="28">
        <f t="shared" si="1"/>
        <v>28</v>
      </c>
      <c r="F51" s="27">
        <v>5367</v>
      </c>
      <c r="G51" s="28">
        <f t="shared" si="2"/>
        <v>98</v>
      </c>
      <c r="H51" s="101" t="s">
        <v>11</v>
      </c>
      <c r="I51" s="101" t="s">
        <v>11</v>
      </c>
      <c r="J51" s="27">
        <v>2056</v>
      </c>
      <c r="K51" s="28">
        <f t="shared" si="3"/>
        <v>20</v>
      </c>
      <c r="L51" s="27">
        <v>747</v>
      </c>
      <c r="M51" s="28">
        <f t="shared" si="8"/>
        <v>-27</v>
      </c>
      <c r="N51" s="27">
        <v>232</v>
      </c>
      <c r="O51" s="28">
        <f t="shared" si="6"/>
        <v>-4</v>
      </c>
      <c r="P51" s="27">
        <v>60</v>
      </c>
      <c r="Q51" s="28">
        <f t="shared" si="4"/>
        <v>-1</v>
      </c>
      <c r="R51" s="27">
        <v>107</v>
      </c>
      <c r="S51" s="28">
        <f t="shared" si="5"/>
        <v>-2</v>
      </c>
      <c r="T51" s="27">
        <v>825</v>
      </c>
      <c r="U51" s="28">
        <f t="shared" si="7"/>
        <v>8</v>
      </c>
      <c r="V51" s="59" t="s">
        <v>397</v>
      </c>
      <c r="W51" s="60" t="s">
        <v>397</v>
      </c>
      <c r="X51" s="82" t="s">
        <v>105</v>
      </c>
      <c r="Y51" s="64"/>
    </row>
    <row r="52" spans="1:25" ht="18" customHeight="1">
      <c r="A52" s="79" t="s">
        <v>107</v>
      </c>
      <c r="B52" s="32">
        <v>8409</v>
      </c>
      <c r="C52" s="46">
        <f t="shared" si="0"/>
        <v>-62</v>
      </c>
      <c r="D52" s="32">
        <v>5465</v>
      </c>
      <c r="E52" s="46">
        <f t="shared" si="1"/>
        <v>-1</v>
      </c>
      <c r="F52" s="32">
        <v>5353</v>
      </c>
      <c r="G52" s="46">
        <f t="shared" si="2"/>
        <v>-14</v>
      </c>
      <c r="H52" s="102" t="s">
        <v>11</v>
      </c>
      <c r="I52" s="102" t="s">
        <v>11</v>
      </c>
      <c r="J52" s="32">
        <v>2065</v>
      </c>
      <c r="K52" s="46">
        <f t="shared" si="3"/>
        <v>9</v>
      </c>
      <c r="L52" s="32">
        <v>786</v>
      </c>
      <c r="M52" s="46">
        <f t="shared" si="8"/>
        <v>39</v>
      </c>
      <c r="N52" s="32">
        <v>255</v>
      </c>
      <c r="O52" s="46">
        <f t="shared" si="6"/>
        <v>23</v>
      </c>
      <c r="P52" s="32">
        <v>63</v>
      </c>
      <c r="Q52" s="46">
        <f t="shared" si="4"/>
        <v>3</v>
      </c>
      <c r="R52" s="32">
        <v>111</v>
      </c>
      <c r="S52" s="46">
        <f t="shared" si="5"/>
        <v>4</v>
      </c>
      <c r="T52" s="32">
        <v>845</v>
      </c>
      <c r="U52" s="46">
        <f t="shared" si="7"/>
        <v>20</v>
      </c>
      <c r="V52" s="57" t="s">
        <v>397</v>
      </c>
      <c r="W52" s="58" t="s">
        <v>397</v>
      </c>
      <c r="X52" s="80" t="s">
        <v>107</v>
      </c>
      <c r="Y52" s="64"/>
    </row>
    <row r="53" spans="1:25" ht="18" customHeight="1">
      <c r="A53" s="79" t="s">
        <v>109</v>
      </c>
      <c r="B53" s="85">
        <v>8271</v>
      </c>
      <c r="C53" s="46">
        <f t="shared" si="0"/>
        <v>-138</v>
      </c>
      <c r="D53" s="32">
        <v>5445</v>
      </c>
      <c r="E53" s="46">
        <f t="shared" si="1"/>
        <v>-20</v>
      </c>
      <c r="F53" s="32">
        <v>5424</v>
      </c>
      <c r="G53" s="46">
        <f t="shared" si="2"/>
        <v>71</v>
      </c>
      <c r="H53" s="100" t="s">
        <v>11</v>
      </c>
      <c r="I53" s="100" t="s">
        <v>11</v>
      </c>
      <c r="J53" s="32">
        <v>2072</v>
      </c>
      <c r="K53" s="46">
        <f t="shared" si="3"/>
        <v>7</v>
      </c>
      <c r="L53" s="32">
        <v>914</v>
      </c>
      <c r="M53" s="46">
        <f t="shared" si="8"/>
        <v>128</v>
      </c>
      <c r="N53" s="32">
        <v>164</v>
      </c>
      <c r="O53" s="46">
        <f t="shared" si="6"/>
        <v>-91</v>
      </c>
      <c r="P53" s="32">
        <v>62</v>
      </c>
      <c r="Q53" s="46">
        <f t="shared" si="4"/>
        <v>-1</v>
      </c>
      <c r="R53" s="32">
        <v>114</v>
      </c>
      <c r="S53" s="46">
        <f t="shared" si="5"/>
        <v>3</v>
      </c>
      <c r="T53" s="32">
        <v>851</v>
      </c>
      <c r="U53" s="46">
        <f t="shared" si="7"/>
        <v>6</v>
      </c>
      <c r="V53" s="55" t="s">
        <v>397</v>
      </c>
      <c r="W53" s="55" t="s">
        <v>397</v>
      </c>
      <c r="X53" s="80" t="s">
        <v>109</v>
      </c>
      <c r="Y53" s="64"/>
    </row>
    <row r="54" spans="1:25" s="87" customFormat="1" ht="18" customHeight="1">
      <c r="A54" s="79" t="s">
        <v>400</v>
      </c>
      <c r="B54" s="85">
        <v>8199</v>
      </c>
      <c r="C54" s="46">
        <f t="shared" si="0"/>
        <v>-72</v>
      </c>
      <c r="D54" s="32">
        <v>5334</v>
      </c>
      <c r="E54" s="46">
        <f t="shared" si="1"/>
        <v>-111</v>
      </c>
      <c r="F54" s="32">
        <v>5448</v>
      </c>
      <c r="G54" s="46">
        <f t="shared" si="2"/>
        <v>24</v>
      </c>
      <c r="H54" s="100" t="s">
        <v>11</v>
      </c>
      <c r="I54" s="100" t="s">
        <v>11</v>
      </c>
      <c r="J54" s="32">
        <v>2096</v>
      </c>
      <c r="K54" s="46">
        <f t="shared" si="3"/>
        <v>24</v>
      </c>
      <c r="L54" s="32">
        <v>921</v>
      </c>
      <c r="M54" s="46">
        <f t="shared" si="8"/>
        <v>7</v>
      </c>
      <c r="N54" s="32">
        <v>166</v>
      </c>
      <c r="O54" s="46">
        <f t="shared" si="6"/>
        <v>2</v>
      </c>
      <c r="P54" s="32">
        <v>59</v>
      </c>
      <c r="Q54" s="46">
        <f t="shared" si="4"/>
        <v>-3</v>
      </c>
      <c r="R54" s="32">
        <v>114</v>
      </c>
      <c r="S54" s="46">
        <f t="shared" si="5"/>
        <v>0</v>
      </c>
      <c r="T54" s="32">
        <v>889</v>
      </c>
      <c r="U54" s="46">
        <f t="shared" si="7"/>
        <v>38</v>
      </c>
      <c r="V54" s="55" t="s">
        <v>397</v>
      </c>
      <c r="W54" s="55" t="s">
        <v>397</v>
      </c>
      <c r="X54" s="80" t="s">
        <v>400</v>
      </c>
      <c r="Y54" s="86"/>
    </row>
    <row r="55" spans="1:25" ht="18" customHeight="1">
      <c r="A55" s="79" t="s">
        <v>402</v>
      </c>
      <c r="B55" s="85">
        <v>8145</v>
      </c>
      <c r="C55" s="24">
        <f t="shared" si="0"/>
        <v>-54</v>
      </c>
      <c r="D55" s="32">
        <v>5302</v>
      </c>
      <c r="E55" s="24">
        <f t="shared" si="1"/>
        <v>-32</v>
      </c>
      <c r="F55" s="32">
        <v>5421</v>
      </c>
      <c r="G55" s="24">
        <f t="shared" si="2"/>
        <v>-27</v>
      </c>
      <c r="H55" s="100" t="s">
        <v>11</v>
      </c>
      <c r="I55" s="100" t="s">
        <v>11</v>
      </c>
      <c r="J55" s="32">
        <v>2142</v>
      </c>
      <c r="K55" s="24">
        <f t="shared" si="3"/>
        <v>46</v>
      </c>
      <c r="L55" s="32">
        <v>916</v>
      </c>
      <c r="M55" s="24">
        <f t="shared" si="8"/>
        <v>-5</v>
      </c>
      <c r="N55" s="32">
        <v>163</v>
      </c>
      <c r="O55" s="24">
        <f t="shared" si="6"/>
        <v>-3</v>
      </c>
      <c r="P55" s="32">
        <v>62</v>
      </c>
      <c r="Q55" s="24">
        <f t="shared" si="4"/>
        <v>3</v>
      </c>
      <c r="R55" s="32">
        <v>114</v>
      </c>
      <c r="S55" s="24">
        <f t="shared" si="5"/>
        <v>0</v>
      </c>
      <c r="T55" s="32">
        <v>932</v>
      </c>
      <c r="U55" s="24">
        <f t="shared" si="7"/>
        <v>43</v>
      </c>
      <c r="V55" s="55" t="s">
        <v>397</v>
      </c>
      <c r="W55" s="55" t="s">
        <v>397</v>
      </c>
      <c r="X55" s="80" t="s">
        <v>402</v>
      </c>
      <c r="Y55" s="64"/>
    </row>
    <row r="56" spans="1:25" ht="18" customHeight="1">
      <c r="A56" s="79" t="s">
        <v>404</v>
      </c>
      <c r="B56" s="34">
        <v>8100</v>
      </c>
      <c r="C56" s="24">
        <f t="shared" si="0"/>
        <v>-45</v>
      </c>
      <c r="D56" s="32">
        <v>5195</v>
      </c>
      <c r="E56" s="24">
        <f t="shared" si="1"/>
        <v>-107</v>
      </c>
      <c r="F56" s="32">
        <v>5368</v>
      </c>
      <c r="G56" s="24">
        <f t="shared" si="2"/>
        <v>-53</v>
      </c>
      <c r="H56" s="100" t="s">
        <v>11</v>
      </c>
      <c r="I56" s="100" t="s">
        <v>11</v>
      </c>
      <c r="J56" s="32">
        <v>2184</v>
      </c>
      <c r="K56" s="24">
        <f t="shared" si="3"/>
        <v>42</v>
      </c>
      <c r="L56" s="86">
        <v>939</v>
      </c>
      <c r="M56" s="24">
        <f t="shared" si="8"/>
        <v>23</v>
      </c>
      <c r="N56" s="86">
        <v>150</v>
      </c>
      <c r="O56" s="24">
        <f t="shared" si="6"/>
        <v>-13</v>
      </c>
      <c r="P56" s="86">
        <v>62</v>
      </c>
      <c r="Q56" s="24">
        <f t="shared" si="4"/>
        <v>0</v>
      </c>
      <c r="R56" s="86">
        <v>112</v>
      </c>
      <c r="S56" s="24">
        <f t="shared" si="5"/>
        <v>-2</v>
      </c>
      <c r="T56" s="86">
        <v>963</v>
      </c>
      <c r="U56" s="24">
        <f t="shared" si="7"/>
        <v>31</v>
      </c>
      <c r="V56" s="55" t="s">
        <v>397</v>
      </c>
      <c r="W56" s="55" t="s">
        <v>397</v>
      </c>
      <c r="X56" s="80" t="s">
        <v>404</v>
      </c>
      <c r="Y56" s="64"/>
    </row>
    <row r="57" spans="1:25" ht="18" customHeight="1">
      <c r="A57" s="79" t="s">
        <v>406</v>
      </c>
      <c r="B57" s="88">
        <v>8074</v>
      </c>
      <c r="C57" s="89">
        <f t="shared" si="0"/>
        <v>-26</v>
      </c>
      <c r="D57" s="90">
        <v>5186</v>
      </c>
      <c r="E57" s="89">
        <f t="shared" si="1"/>
        <v>-9</v>
      </c>
      <c r="F57" s="90">
        <v>5330</v>
      </c>
      <c r="G57" s="89">
        <f t="shared" si="2"/>
        <v>-38</v>
      </c>
      <c r="H57" s="100" t="s">
        <v>11</v>
      </c>
      <c r="I57" s="100" t="s">
        <v>11</v>
      </c>
      <c r="J57" s="90">
        <v>2196</v>
      </c>
      <c r="K57" s="89">
        <f t="shared" si="3"/>
        <v>12</v>
      </c>
      <c r="L57" s="90">
        <v>946</v>
      </c>
      <c r="M57" s="89">
        <f t="shared" si="8"/>
        <v>7</v>
      </c>
      <c r="N57" s="90">
        <v>142</v>
      </c>
      <c r="O57" s="89">
        <f t="shared" si="6"/>
        <v>-8</v>
      </c>
      <c r="P57" s="90">
        <v>61</v>
      </c>
      <c r="Q57" s="89">
        <f t="shared" si="4"/>
        <v>-1</v>
      </c>
      <c r="R57" s="90">
        <v>114</v>
      </c>
      <c r="S57" s="89">
        <f t="shared" si="5"/>
        <v>2</v>
      </c>
      <c r="T57" s="90">
        <v>1017</v>
      </c>
      <c r="U57" s="89">
        <f t="shared" si="7"/>
        <v>54</v>
      </c>
      <c r="V57" s="55" t="s">
        <v>397</v>
      </c>
      <c r="W57" s="55" t="s">
        <v>397</v>
      </c>
      <c r="X57" s="91" t="s">
        <v>406</v>
      </c>
      <c r="Y57" s="64"/>
    </row>
    <row r="58" spans="1:25" s="87" customFormat="1" ht="18" customHeight="1">
      <c r="A58" s="79" t="s">
        <v>408</v>
      </c>
      <c r="B58" s="32">
        <v>8108</v>
      </c>
      <c r="C58" s="89">
        <f t="shared" si="0"/>
        <v>34</v>
      </c>
      <c r="D58" s="92">
        <v>5167</v>
      </c>
      <c r="E58" s="89">
        <f t="shared" si="1"/>
        <v>-19</v>
      </c>
      <c r="F58" s="92">
        <v>5281</v>
      </c>
      <c r="G58" s="89">
        <f t="shared" si="2"/>
        <v>-49</v>
      </c>
      <c r="H58" s="100" t="s">
        <v>11</v>
      </c>
      <c r="I58" s="100" t="s">
        <v>11</v>
      </c>
      <c r="J58" s="92">
        <v>2220</v>
      </c>
      <c r="K58" s="89">
        <f t="shared" si="3"/>
        <v>24</v>
      </c>
      <c r="L58" s="86">
        <v>969</v>
      </c>
      <c r="M58" s="89">
        <f t="shared" si="8"/>
        <v>23</v>
      </c>
      <c r="N58" s="86">
        <v>130</v>
      </c>
      <c r="O58" s="89">
        <f t="shared" si="6"/>
        <v>-12</v>
      </c>
      <c r="P58" s="86">
        <v>65</v>
      </c>
      <c r="Q58" s="89">
        <f t="shared" si="4"/>
        <v>4</v>
      </c>
      <c r="R58" s="86">
        <v>115</v>
      </c>
      <c r="S58" s="89">
        <f t="shared" si="5"/>
        <v>1</v>
      </c>
      <c r="T58" s="32">
        <v>1030</v>
      </c>
      <c r="U58" s="89">
        <f t="shared" si="7"/>
        <v>13</v>
      </c>
      <c r="V58" s="55" t="s">
        <v>397</v>
      </c>
      <c r="W58" s="55" t="s">
        <v>397</v>
      </c>
      <c r="X58" s="91" t="s">
        <v>408</v>
      </c>
      <c r="Y58" s="86"/>
    </row>
    <row r="59" spans="1:25" ht="18" customHeight="1">
      <c r="A59" s="79" t="s">
        <v>410</v>
      </c>
      <c r="B59" s="32">
        <v>8180</v>
      </c>
      <c r="C59" s="89">
        <f t="shared" si="0"/>
        <v>72</v>
      </c>
      <c r="D59" s="92">
        <v>5070</v>
      </c>
      <c r="E59" s="89">
        <f t="shared" si="1"/>
        <v>-97</v>
      </c>
      <c r="F59" s="92">
        <v>5241</v>
      </c>
      <c r="G59" s="89">
        <f t="shared" si="2"/>
        <v>-40</v>
      </c>
      <c r="H59" s="89">
        <v>27</v>
      </c>
      <c r="I59" s="55" t="s">
        <v>397</v>
      </c>
      <c r="J59" s="92">
        <v>2217</v>
      </c>
      <c r="K59" s="89">
        <f t="shared" si="3"/>
        <v>-3</v>
      </c>
      <c r="L59" s="32">
        <v>1014</v>
      </c>
      <c r="M59" s="89">
        <f t="shared" si="8"/>
        <v>45</v>
      </c>
      <c r="N59" s="86">
        <v>141</v>
      </c>
      <c r="O59" s="89">
        <f t="shared" si="6"/>
        <v>11</v>
      </c>
      <c r="P59" s="86">
        <v>70</v>
      </c>
      <c r="Q59" s="89">
        <f t="shared" si="4"/>
        <v>5</v>
      </c>
      <c r="R59" s="86">
        <v>118</v>
      </c>
      <c r="S59" s="89">
        <f t="shared" si="5"/>
        <v>3</v>
      </c>
      <c r="T59" s="32">
        <v>1065</v>
      </c>
      <c r="U59" s="89">
        <f t="shared" si="7"/>
        <v>35</v>
      </c>
      <c r="V59" s="55" t="s">
        <v>397</v>
      </c>
      <c r="W59" s="55" t="s">
        <v>397</v>
      </c>
      <c r="X59" s="91" t="s">
        <v>410</v>
      </c>
      <c r="Y59" s="64"/>
    </row>
    <row r="60" spans="1:25" s="47" customFormat="1" ht="18" customHeight="1">
      <c r="A60" s="93" t="s">
        <v>412</v>
      </c>
      <c r="B60" s="24">
        <v>8233</v>
      </c>
      <c r="C60" s="24">
        <f t="shared" si="0"/>
        <v>53</v>
      </c>
      <c r="D60" s="24">
        <v>5025</v>
      </c>
      <c r="E60" s="24">
        <f t="shared" si="1"/>
        <v>-45</v>
      </c>
      <c r="F60" s="24">
        <v>5215</v>
      </c>
      <c r="G60" s="24">
        <f t="shared" si="2"/>
        <v>-26</v>
      </c>
      <c r="H60" s="24">
        <v>30</v>
      </c>
      <c r="I60" s="24">
        <f>H60-H59</f>
        <v>3</v>
      </c>
      <c r="J60" s="24">
        <v>2233</v>
      </c>
      <c r="K60" s="24">
        <f t="shared" si="3"/>
        <v>16</v>
      </c>
      <c r="L60" s="24">
        <v>1056</v>
      </c>
      <c r="M60" s="24">
        <f t="shared" si="8"/>
        <v>42</v>
      </c>
      <c r="N60" s="24">
        <v>143</v>
      </c>
      <c r="O60" s="24">
        <f t="shared" si="6"/>
        <v>2</v>
      </c>
      <c r="P60" s="24">
        <v>68</v>
      </c>
      <c r="Q60" s="24">
        <f t="shared" si="4"/>
        <v>-2</v>
      </c>
      <c r="R60" s="24">
        <v>116</v>
      </c>
      <c r="S60" s="24">
        <f t="shared" si="5"/>
        <v>-2</v>
      </c>
      <c r="T60" s="24">
        <v>1076</v>
      </c>
      <c r="U60" s="24">
        <f t="shared" si="7"/>
        <v>11</v>
      </c>
      <c r="V60" s="55" t="s">
        <v>397</v>
      </c>
      <c r="W60" s="55" t="s">
        <v>397</v>
      </c>
      <c r="X60" s="94" t="s">
        <v>412</v>
      </c>
      <c r="Y60" s="46"/>
    </row>
    <row r="61" spans="1:25" s="47" customFormat="1" ht="18" customHeight="1">
      <c r="A61" s="93" t="s">
        <v>111</v>
      </c>
      <c r="B61" s="24">
        <v>8265</v>
      </c>
      <c r="C61" s="24">
        <v>32</v>
      </c>
      <c r="D61" s="24">
        <v>4989</v>
      </c>
      <c r="E61" s="24">
        <v>-36</v>
      </c>
      <c r="F61" s="24">
        <v>5126</v>
      </c>
      <c r="G61" s="24">
        <v>-89</v>
      </c>
      <c r="H61" s="24">
        <v>33</v>
      </c>
      <c r="I61" s="24">
        <v>3</v>
      </c>
      <c r="J61" s="24">
        <v>2267</v>
      </c>
      <c r="K61" s="24">
        <v>34</v>
      </c>
      <c r="L61" s="24">
        <v>1095</v>
      </c>
      <c r="M61" s="24">
        <v>39</v>
      </c>
      <c r="N61" s="24">
        <v>136</v>
      </c>
      <c r="O61" s="24">
        <v>-7</v>
      </c>
      <c r="P61" s="24">
        <v>70</v>
      </c>
      <c r="Q61" s="24">
        <v>2</v>
      </c>
      <c r="R61" s="24">
        <v>119</v>
      </c>
      <c r="S61" s="24">
        <v>3</v>
      </c>
      <c r="T61" s="24">
        <v>1089</v>
      </c>
      <c r="U61" s="24">
        <v>13</v>
      </c>
      <c r="V61" s="59" t="s">
        <v>397</v>
      </c>
      <c r="W61" s="60" t="s">
        <v>397</v>
      </c>
      <c r="X61" s="94" t="s">
        <v>111</v>
      </c>
      <c r="Y61" s="46"/>
    </row>
    <row r="62" spans="1:25" s="87" customFormat="1" ht="18" customHeight="1">
      <c r="A62" s="95" t="s">
        <v>414</v>
      </c>
      <c r="B62" s="33">
        <v>8284</v>
      </c>
      <c r="C62" s="33">
        <f>B62-B61</f>
        <v>19</v>
      </c>
      <c r="D62" s="33">
        <v>4904</v>
      </c>
      <c r="E62" s="33">
        <f>D62-D61</f>
        <v>-85</v>
      </c>
      <c r="F62" s="33">
        <v>5036</v>
      </c>
      <c r="G62" s="33">
        <f>F62-F61</f>
        <v>-90</v>
      </c>
      <c r="H62" s="33">
        <v>39</v>
      </c>
      <c r="I62" s="33">
        <f>H62-H61</f>
        <v>6</v>
      </c>
      <c r="J62" s="33">
        <v>2305</v>
      </c>
      <c r="K62" s="33">
        <f>J62-J61</f>
        <v>38</v>
      </c>
      <c r="L62" s="33">
        <v>1135</v>
      </c>
      <c r="M62" s="33">
        <f>L62-L61</f>
        <v>40</v>
      </c>
      <c r="N62" s="33">
        <v>127</v>
      </c>
      <c r="O62" s="33">
        <f>N62-N61</f>
        <v>-9</v>
      </c>
      <c r="P62" s="33">
        <v>67</v>
      </c>
      <c r="Q62" s="33">
        <f>P62-P61</f>
        <v>-3</v>
      </c>
      <c r="R62" s="33">
        <v>108</v>
      </c>
      <c r="S62" s="33">
        <f>R62-R61</f>
        <v>-11</v>
      </c>
      <c r="T62" s="33">
        <v>1090</v>
      </c>
      <c r="U62" s="33">
        <f>T62-T61</f>
        <v>1</v>
      </c>
      <c r="V62" s="55" t="s">
        <v>397</v>
      </c>
      <c r="W62" s="55" t="s">
        <v>397</v>
      </c>
      <c r="X62" s="96" t="s">
        <v>414</v>
      </c>
      <c r="Y62" s="86"/>
    </row>
    <row r="63" spans="1:25" ht="18" customHeight="1">
      <c r="A63" s="93" t="s">
        <v>438</v>
      </c>
      <c r="B63" s="24">
        <v>8286</v>
      </c>
      <c r="C63" s="24">
        <f>B63-B62</f>
        <v>2</v>
      </c>
      <c r="D63" s="24">
        <v>4888</v>
      </c>
      <c r="E63" s="24">
        <f>D63-D62</f>
        <v>-16</v>
      </c>
      <c r="F63" s="24">
        <v>4970</v>
      </c>
      <c r="G63" s="24">
        <f>F63-F62</f>
        <v>-66</v>
      </c>
      <c r="H63" s="24">
        <v>48</v>
      </c>
      <c r="I63" s="24">
        <f>H63-H62</f>
        <v>9</v>
      </c>
      <c r="J63" s="24">
        <v>2310</v>
      </c>
      <c r="K63" s="24">
        <f>J63-J62</f>
        <v>5</v>
      </c>
      <c r="L63" s="24">
        <v>1181</v>
      </c>
      <c r="M63" s="24">
        <f>L63-L62</f>
        <v>46</v>
      </c>
      <c r="N63" s="24">
        <v>119</v>
      </c>
      <c r="O63" s="24">
        <f>N63-N62</f>
        <v>-8</v>
      </c>
      <c r="P63" s="55" t="s">
        <v>397</v>
      </c>
      <c r="Q63" s="55" t="s">
        <v>397</v>
      </c>
      <c r="R63" s="55" t="s">
        <v>397</v>
      </c>
      <c r="S63" s="55" t="s">
        <v>397</v>
      </c>
      <c r="T63" s="55" t="s">
        <v>397</v>
      </c>
      <c r="U63" s="55" t="s">
        <v>397</v>
      </c>
      <c r="V63" s="24">
        <v>1302</v>
      </c>
      <c r="W63" s="24">
        <f>V63-(P62+R62+T62)</f>
        <v>37</v>
      </c>
      <c r="X63" s="94" t="s">
        <v>438</v>
      </c>
      <c r="Y63" s="64"/>
    </row>
    <row r="64" spans="1:24" ht="18" customHeight="1">
      <c r="A64" s="97" t="s">
        <v>454</v>
      </c>
      <c r="B64" s="52">
        <v>8233</v>
      </c>
      <c r="C64" s="52">
        <f>B64-B63</f>
        <v>-53</v>
      </c>
      <c r="D64" s="52">
        <v>4888</v>
      </c>
      <c r="E64" s="398" t="s">
        <v>428</v>
      </c>
      <c r="F64" s="52">
        <v>4853</v>
      </c>
      <c r="G64" s="52">
        <f>F64-F63</f>
        <v>-117</v>
      </c>
      <c r="H64" s="52">
        <v>44</v>
      </c>
      <c r="I64" s="52">
        <f>H64-H63</f>
        <v>-4</v>
      </c>
      <c r="J64" s="52">
        <v>2397</v>
      </c>
      <c r="K64" s="52">
        <f>J64-J63</f>
        <v>87</v>
      </c>
      <c r="L64" s="52">
        <v>1137</v>
      </c>
      <c r="M64" s="52">
        <f>L64-L63</f>
        <v>-44</v>
      </c>
      <c r="N64" s="52">
        <v>118</v>
      </c>
      <c r="O64" s="52">
        <f>N64-N63</f>
        <v>-1</v>
      </c>
      <c r="P64" s="61" t="s">
        <v>397</v>
      </c>
      <c r="Q64" s="61" t="s">
        <v>397</v>
      </c>
      <c r="R64" s="61" t="s">
        <v>397</v>
      </c>
      <c r="S64" s="61" t="s">
        <v>397</v>
      </c>
      <c r="T64" s="61" t="s">
        <v>397</v>
      </c>
      <c r="U64" s="61" t="s">
        <v>397</v>
      </c>
      <c r="V64" s="52">
        <v>1314</v>
      </c>
      <c r="W64" s="397">
        <f>V64-V63</f>
        <v>12</v>
      </c>
      <c r="X64" s="98" t="s">
        <v>454</v>
      </c>
    </row>
  </sheetData>
  <sheetProtection sheet="1" objects="1" scenarios="1" selectLockedCells="1" selectUnlockedCells="1"/>
  <mergeCells count="1">
    <mergeCell ref="A1:K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="75" zoomScaleNormal="75" workbookViewId="0" topLeftCell="A1">
      <selection activeCell="A1" sqref="A1:IV16384"/>
    </sheetView>
  </sheetViews>
  <sheetFormatPr defaultColWidth="8.66015625" defaultRowHeight="24.75" customHeight="1"/>
  <cols>
    <col min="1" max="16384" width="9.58203125" style="136" customWidth="1"/>
  </cols>
  <sheetData>
    <row r="1" spans="1:30" s="103" customFormat="1" ht="24.75" customHeight="1">
      <c r="A1" s="427" t="s">
        <v>456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O1" s="104"/>
      <c r="P1" s="105" t="s">
        <v>312</v>
      </c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421" t="s">
        <v>320</v>
      </c>
      <c r="AB1" s="421"/>
      <c r="AC1" s="107"/>
      <c r="AD1" s="107"/>
    </row>
    <row r="2" spans="1:30" s="103" customFormat="1" ht="24.75" customHeight="1">
      <c r="A2" s="108"/>
      <c r="B2" s="109"/>
      <c r="C2" s="108"/>
      <c r="D2" s="109"/>
      <c r="E2" s="108"/>
      <c r="F2" s="107" t="s">
        <v>321</v>
      </c>
      <c r="G2" s="108"/>
      <c r="H2" s="107" t="s">
        <v>322</v>
      </c>
      <c r="I2" s="108"/>
      <c r="J2" s="424" t="s">
        <v>323</v>
      </c>
      <c r="K2" s="425"/>
      <c r="L2" s="109"/>
      <c r="M2" s="108"/>
      <c r="N2" s="110" t="s">
        <v>324</v>
      </c>
      <c r="O2" s="111"/>
      <c r="P2" s="112" t="s">
        <v>415</v>
      </c>
      <c r="Q2" s="113"/>
      <c r="R2" s="113"/>
      <c r="S2" s="113"/>
      <c r="T2" s="113"/>
      <c r="U2" s="114"/>
      <c r="V2" s="115"/>
      <c r="W2" s="114"/>
      <c r="X2" s="109"/>
      <c r="Y2" s="108"/>
      <c r="Z2" s="109"/>
      <c r="AA2" s="109"/>
      <c r="AB2" s="110"/>
      <c r="AC2" s="107"/>
      <c r="AD2" s="107"/>
    </row>
    <row r="3" spans="1:30" s="103" customFormat="1" ht="24.75" customHeight="1">
      <c r="A3" s="116" t="s">
        <v>9</v>
      </c>
      <c r="B3" s="107" t="s">
        <v>114</v>
      </c>
      <c r="C3" s="117"/>
      <c r="D3" s="118" t="s">
        <v>115</v>
      </c>
      <c r="E3" s="117"/>
      <c r="F3" s="426" t="s">
        <v>325</v>
      </c>
      <c r="G3" s="423"/>
      <c r="H3" s="426" t="s">
        <v>326</v>
      </c>
      <c r="I3" s="423"/>
      <c r="J3" s="422" t="s">
        <v>327</v>
      </c>
      <c r="K3" s="423"/>
      <c r="L3" s="118" t="s">
        <v>116</v>
      </c>
      <c r="M3" s="117"/>
      <c r="N3" s="119" t="s">
        <v>328</v>
      </c>
      <c r="O3" s="121"/>
      <c r="P3" s="122" t="s">
        <v>117</v>
      </c>
      <c r="Q3" s="117"/>
      <c r="R3" s="118" t="s">
        <v>118</v>
      </c>
      <c r="S3" s="117"/>
      <c r="T3" s="118" t="s">
        <v>119</v>
      </c>
      <c r="U3" s="117"/>
      <c r="V3" s="118" t="s">
        <v>416</v>
      </c>
      <c r="W3" s="117"/>
      <c r="X3" s="118" t="s">
        <v>120</v>
      </c>
      <c r="Y3" s="123"/>
      <c r="Z3" s="118" t="s">
        <v>121</v>
      </c>
      <c r="AA3" s="117" t="s">
        <v>417</v>
      </c>
      <c r="AB3" s="120" t="s">
        <v>9</v>
      </c>
      <c r="AC3" s="107"/>
      <c r="AD3" s="107"/>
    </row>
    <row r="4" spans="1:30" s="103" customFormat="1" ht="24.75" customHeight="1">
      <c r="A4" s="124" t="s">
        <v>10</v>
      </c>
      <c r="B4" s="125" t="s">
        <v>417</v>
      </c>
      <c r="C4" s="126" t="s">
        <v>418</v>
      </c>
      <c r="D4" s="125" t="s">
        <v>419</v>
      </c>
      <c r="E4" s="126" t="s">
        <v>418</v>
      </c>
      <c r="F4" s="125" t="s">
        <v>420</v>
      </c>
      <c r="G4" s="126" t="s">
        <v>418</v>
      </c>
      <c r="H4" s="125" t="s">
        <v>421</v>
      </c>
      <c r="I4" s="126" t="s">
        <v>418</v>
      </c>
      <c r="J4" s="125" t="s">
        <v>416</v>
      </c>
      <c r="K4" s="126" t="s">
        <v>418</v>
      </c>
      <c r="L4" s="125" t="s">
        <v>422</v>
      </c>
      <c r="M4" s="126" t="s">
        <v>418</v>
      </c>
      <c r="N4" s="127" t="s">
        <v>423</v>
      </c>
      <c r="O4" s="128" t="s">
        <v>418</v>
      </c>
      <c r="P4" s="129" t="s">
        <v>417</v>
      </c>
      <c r="Q4" s="126" t="s">
        <v>418</v>
      </c>
      <c r="R4" s="125" t="s">
        <v>417</v>
      </c>
      <c r="S4" s="126" t="s">
        <v>418</v>
      </c>
      <c r="T4" s="125" t="s">
        <v>417</v>
      </c>
      <c r="U4" s="126" t="s">
        <v>418</v>
      </c>
      <c r="V4" s="125" t="s">
        <v>417</v>
      </c>
      <c r="W4" s="126" t="s">
        <v>418</v>
      </c>
      <c r="X4" s="130" t="s">
        <v>424</v>
      </c>
      <c r="Y4" s="126" t="s">
        <v>122</v>
      </c>
      <c r="Z4" s="123" t="s">
        <v>424</v>
      </c>
      <c r="AA4" s="126" t="s">
        <v>122</v>
      </c>
      <c r="AB4" s="127" t="s">
        <v>10</v>
      </c>
      <c r="AC4" s="107"/>
      <c r="AD4" s="107"/>
    </row>
    <row r="5" spans="1:30" ht="24.75" customHeight="1">
      <c r="A5" s="131" t="s">
        <v>329</v>
      </c>
      <c r="B5" s="21">
        <v>36983</v>
      </c>
      <c r="C5" s="194" t="s">
        <v>397</v>
      </c>
      <c r="D5" s="21">
        <v>15991</v>
      </c>
      <c r="E5" s="194" t="s">
        <v>397</v>
      </c>
      <c r="F5" s="194" t="s">
        <v>397</v>
      </c>
      <c r="G5" s="194" t="s">
        <v>397</v>
      </c>
      <c r="H5" s="194" t="s">
        <v>397</v>
      </c>
      <c r="I5" s="194" t="s">
        <v>397</v>
      </c>
      <c r="J5" s="194" t="s">
        <v>397</v>
      </c>
      <c r="K5" s="194" t="s">
        <v>397</v>
      </c>
      <c r="L5" s="21">
        <v>16397</v>
      </c>
      <c r="M5" s="194" t="s">
        <v>397</v>
      </c>
      <c r="N5" s="21">
        <v>4595</v>
      </c>
      <c r="O5" s="194" t="s">
        <v>397</v>
      </c>
      <c r="P5" s="21">
        <v>2772</v>
      </c>
      <c r="Q5" s="194" t="s">
        <v>397</v>
      </c>
      <c r="R5" s="194" t="s">
        <v>397</v>
      </c>
      <c r="S5" s="194" t="s">
        <v>397</v>
      </c>
      <c r="T5" s="194" t="s">
        <v>397</v>
      </c>
      <c r="U5" s="194" t="s">
        <v>397</v>
      </c>
      <c r="V5" s="194" t="s">
        <v>397</v>
      </c>
      <c r="W5" s="194" t="s">
        <v>397</v>
      </c>
      <c r="X5" s="132">
        <f aca="true" t="shared" si="0" ref="X5:X58">D5/B5*100</f>
        <v>43.23878538788092</v>
      </c>
      <c r="Y5" s="195" t="s">
        <v>397</v>
      </c>
      <c r="Z5" s="133">
        <f aca="true" t="shared" si="1" ref="Z5:Z30">(L5+P5)/B5*100</f>
        <v>51.83192277532921</v>
      </c>
      <c r="AA5" s="195" t="s">
        <v>397</v>
      </c>
      <c r="AB5" s="134" t="s">
        <v>329</v>
      </c>
      <c r="AC5" s="135"/>
      <c r="AD5" s="135"/>
    </row>
    <row r="6" spans="1:30" ht="24.75" customHeight="1">
      <c r="A6" s="137" t="s">
        <v>19</v>
      </c>
      <c r="B6" s="21">
        <v>37152</v>
      </c>
      <c r="C6" s="46">
        <f aca="true" t="shared" si="2" ref="C6:C58">B6-B5</f>
        <v>169</v>
      </c>
      <c r="D6" s="21">
        <v>17134</v>
      </c>
      <c r="E6" s="46">
        <f aca="true" t="shared" si="3" ref="E6:E58">D6-D5</f>
        <v>1143</v>
      </c>
      <c r="F6" s="195" t="s">
        <v>397</v>
      </c>
      <c r="G6" s="195" t="s">
        <v>397</v>
      </c>
      <c r="H6" s="195" t="s">
        <v>397</v>
      </c>
      <c r="I6" s="195" t="s">
        <v>397</v>
      </c>
      <c r="J6" s="195" t="s">
        <v>397</v>
      </c>
      <c r="K6" s="195" t="s">
        <v>397</v>
      </c>
      <c r="L6" s="21">
        <v>17390</v>
      </c>
      <c r="M6" s="46">
        <f aca="true" t="shared" si="4" ref="M6:M58">L6-L5</f>
        <v>993</v>
      </c>
      <c r="N6" s="21">
        <v>2628</v>
      </c>
      <c r="O6" s="46">
        <f aca="true" t="shared" si="5" ref="O6:O58">N6-N5</f>
        <v>-1967</v>
      </c>
      <c r="P6" s="21">
        <v>2522</v>
      </c>
      <c r="Q6" s="46">
        <f aca="true" t="shared" si="6" ref="Q6:Q58">P6-P5</f>
        <v>-250</v>
      </c>
      <c r="R6" s="195" t="s">
        <v>397</v>
      </c>
      <c r="S6" s="195" t="s">
        <v>397</v>
      </c>
      <c r="T6" s="195" t="s">
        <v>397</v>
      </c>
      <c r="U6" s="195" t="s">
        <v>397</v>
      </c>
      <c r="V6" s="195" t="s">
        <v>397</v>
      </c>
      <c r="W6" s="195" t="s">
        <v>397</v>
      </c>
      <c r="X6" s="132">
        <f t="shared" si="0"/>
        <v>46.118647717484926</v>
      </c>
      <c r="Y6" s="138" t="s">
        <v>123</v>
      </c>
      <c r="Z6" s="133">
        <f t="shared" si="1"/>
        <v>53.59603789836348</v>
      </c>
      <c r="AA6" s="139" t="s">
        <v>124</v>
      </c>
      <c r="AB6" s="140" t="s">
        <v>19</v>
      </c>
      <c r="AC6" s="135"/>
      <c r="AD6" s="135"/>
    </row>
    <row r="7" spans="1:30" ht="24.75" customHeight="1">
      <c r="A7" s="137" t="s">
        <v>21</v>
      </c>
      <c r="B7" s="21">
        <v>39467</v>
      </c>
      <c r="C7" s="46">
        <f t="shared" si="2"/>
        <v>2315</v>
      </c>
      <c r="D7" s="21">
        <v>18627</v>
      </c>
      <c r="E7" s="46">
        <f t="shared" si="3"/>
        <v>1493</v>
      </c>
      <c r="F7" s="195" t="s">
        <v>397</v>
      </c>
      <c r="G7" s="195" t="s">
        <v>397</v>
      </c>
      <c r="H7" s="195" t="s">
        <v>397</v>
      </c>
      <c r="I7" s="195" t="s">
        <v>397</v>
      </c>
      <c r="J7" s="195" t="s">
        <v>397</v>
      </c>
      <c r="K7" s="195" t="s">
        <v>397</v>
      </c>
      <c r="L7" s="21">
        <v>12698</v>
      </c>
      <c r="M7" s="46">
        <f t="shared" si="4"/>
        <v>-4692</v>
      </c>
      <c r="N7" s="21">
        <v>8142</v>
      </c>
      <c r="O7" s="46">
        <f t="shared" si="5"/>
        <v>5514</v>
      </c>
      <c r="P7" s="21">
        <v>2026</v>
      </c>
      <c r="Q7" s="46">
        <f t="shared" si="6"/>
        <v>-496</v>
      </c>
      <c r="R7" s="195" t="s">
        <v>397</v>
      </c>
      <c r="S7" s="195" t="s">
        <v>397</v>
      </c>
      <c r="T7" s="195" t="s">
        <v>397</v>
      </c>
      <c r="U7" s="195" t="s">
        <v>397</v>
      </c>
      <c r="V7" s="195" t="s">
        <v>397</v>
      </c>
      <c r="W7" s="195" t="s">
        <v>397</v>
      </c>
      <c r="X7" s="132">
        <f t="shared" si="0"/>
        <v>47.19639192236552</v>
      </c>
      <c r="Y7" s="139" t="s">
        <v>125</v>
      </c>
      <c r="Z7" s="133">
        <f t="shared" si="1"/>
        <v>37.307117338535996</v>
      </c>
      <c r="AA7" s="141" t="s">
        <v>126</v>
      </c>
      <c r="AB7" s="140" t="s">
        <v>21</v>
      </c>
      <c r="AC7" s="135"/>
      <c r="AD7" s="135"/>
    </row>
    <row r="8" spans="1:30" ht="24.75" customHeight="1">
      <c r="A8" s="137" t="s">
        <v>23</v>
      </c>
      <c r="B8" s="21">
        <v>34394</v>
      </c>
      <c r="C8" s="46">
        <f t="shared" si="2"/>
        <v>-5073</v>
      </c>
      <c r="D8" s="21">
        <v>17025</v>
      </c>
      <c r="E8" s="46">
        <f t="shared" si="3"/>
        <v>-1602</v>
      </c>
      <c r="F8" s="195" t="s">
        <v>397</v>
      </c>
      <c r="G8" s="195" t="s">
        <v>397</v>
      </c>
      <c r="H8" s="195" t="s">
        <v>397</v>
      </c>
      <c r="I8" s="195" t="s">
        <v>397</v>
      </c>
      <c r="J8" s="195" t="s">
        <v>397</v>
      </c>
      <c r="K8" s="195" t="s">
        <v>397</v>
      </c>
      <c r="L8" s="21">
        <v>10704</v>
      </c>
      <c r="M8" s="46">
        <f t="shared" si="4"/>
        <v>-1994</v>
      </c>
      <c r="N8" s="21">
        <v>6665</v>
      </c>
      <c r="O8" s="46">
        <f t="shared" si="5"/>
        <v>-1477</v>
      </c>
      <c r="P8" s="21">
        <v>1348</v>
      </c>
      <c r="Q8" s="46">
        <f t="shared" si="6"/>
        <v>-678</v>
      </c>
      <c r="R8" s="195" t="s">
        <v>397</v>
      </c>
      <c r="S8" s="195" t="s">
        <v>397</v>
      </c>
      <c r="T8" s="195" t="s">
        <v>397</v>
      </c>
      <c r="U8" s="195" t="s">
        <v>397</v>
      </c>
      <c r="V8" s="195" t="s">
        <v>397</v>
      </c>
      <c r="W8" s="195" t="s">
        <v>397</v>
      </c>
      <c r="X8" s="132">
        <f t="shared" si="0"/>
        <v>49.4999127754841</v>
      </c>
      <c r="Y8" s="139" t="s">
        <v>127</v>
      </c>
      <c r="Z8" s="133">
        <f t="shared" si="1"/>
        <v>35.04099552247485</v>
      </c>
      <c r="AA8" s="141" t="s">
        <v>128</v>
      </c>
      <c r="AB8" s="140" t="s">
        <v>23</v>
      </c>
      <c r="AC8" s="135"/>
      <c r="AD8" s="135"/>
    </row>
    <row r="9" spans="1:30" ht="24.75" customHeight="1">
      <c r="A9" s="142" t="s">
        <v>25</v>
      </c>
      <c r="B9" s="27">
        <v>36651</v>
      </c>
      <c r="C9" s="28">
        <f t="shared" si="2"/>
        <v>2257</v>
      </c>
      <c r="D9" s="27">
        <v>18255</v>
      </c>
      <c r="E9" s="28">
        <f t="shared" si="3"/>
        <v>1230</v>
      </c>
      <c r="F9" s="195" t="s">
        <v>397</v>
      </c>
      <c r="G9" s="195" t="s">
        <v>397</v>
      </c>
      <c r="H9" s="195" t="s">
        <v>397</v>
      </c>
      <c r="I9" s="195" t="s">
        <v>397</v>
      </c>
      <c r="J9" s="195" t="s">
        <v>397</v>
      </c>
      <c r="K9" s="195" t="s">
        <v>397</v>
      </c>
      <c r="L9" s="27">
        <v>13318</v>
      </c>
      <c r="M9" s="28">
        <f t="shared" si="4"/>
        <v>2614</v>
      </c>
      <c r="N9" s="27">
        <v>5078</v>
      </c>
      <c r="O9" s="28">
        <f t="shared" si="5"/>
        <v>-1587</v>
      </c>
      <c r="P9" s="27">
        <v>1423</v>
      </c>
      <c r="Q9" s="28">
        <f t="shared" si="6"/>
        <v>75</v>
      </c>
      <c r="R9" s="195" t="s">
        <v>397</v>
      </c>
      <c r="S9" s="195" t="s">
        <v>397</v>
      </c>
      <c r="T9" s="195" t="s">
        <v>397</v>
      </c>
      <c r="U9" s="195" t="s">
        <v>397</v>
      </c>
      <c r="V9" s="195" t="s">
        <v>397</v>
      </c>
      <c r="W9" s="195" t="s">
        <v>397</v>
      </c>
      <c r="X9" s="143">
        <f t="shared" si="0"/>
        <v>49.80764508471802</v>
      </c>
      <c r="Y9" s="144" t="s">
        <v>129</v>
      </c>
      <c r="Z9" s="145">
        <f t="shared" si="1"/>
        <v>40.21991214427983</v>
      </c>
      <c r="AA9" s="144" t="s">
        <v>130</v>
      </c>
      <c r="AB9" s="146" t="s">
        <v>25</v>
      </c>
      <c r="AC9" s="135"/>
      <c r="AD9" s="135"/>
    </row>
    <row r="10" spans="1:30" ht="24.75" customHeight="1">
      <c r="A10" s="137" t="s">
        <v>27</v>
      </c>
      <c r="B10" s="21">
        <v>39416</v>
      </c>
      <c r="C10" s="46">
        <f t="shared" si="2"/>
        <v>2765</v>
      </c>
      <c r="D10" s="21">
        <v>19410</v>
      </c>
      <c r="E10" s="46">
        <f t="shared" si="3"/>
        <v>1155</v>
      </c>
      <c r="F10" s="196" t="s">
        <v>397</v>
      </c>
      <c r="G10" s="196" t="s">
        <v>397</v>
      </c>
      <c r="H10" s="196" t="s">
        <v>397</v>
      </c>
      <c r="I10" s="196" t="s">
        <v>397</v>
      </c>
      <c r="J10" s="196" t="s">
        <v>397</v>
      </c>
      <c r="K10" s="196" t="s">
        <v>397</v>
      </c>
      <c r="L10" s="21">
        <v>15188</v>
      </c>
      <c r="M10" s="46">
        <f t="shared" si="4"/>
        <v>1870</v>
      </c>
      <c r="N10" s="21">
        <v>4818</v>
      </c>
      <c r="O10" s="46">
        <f t="shared" si="5"/>
        <v>-260</v>
      </c>
      <c r="P10" s="21">
        <v>953</v>
      </c>
      <c r="Q10" s="46">
        <f t="shared" si="6"/>
        <v>-470</v>
      </c>
      <c r="R10" s="196" t="s">
        <v>397</v>
      </c>
      <c r="S10" s="196" t="s">
        <v>397</v>
      </c>
      <c r="T10" s="196" t="s">
        <v>397</v>
      </c>
      <c r="U10" s="196" t="s">
        <v>397</v>
      </c>
      <c r="V10" s="196" t="s">
        <v>397</v>
      </c>
      <c r="W10" s="196" t="s">
        <v>397</v>
      </c>
      <c r="X10" s="132">
        <f t="shared" si="0"/>
        <v>49.24396184290644</v>
      </c>
      <c r="Y10" s="141" t="s">
        <v>131</v>
      </c>
      <c r="Z10" s="133">
        <f t="shared" si="1"/>
        <v>40.95037548203775</v>
      </c>
      <c r="AA10" s="139" t="s">
        <v>132</v>
      </c>
      <c r="AB10" s="140" t="s">
        <v>27</v>
      </c>
      <c r="AC10" s="135"/>
      <c r="AD10" s="135"/>
    </row>
    <row r="11" spans="1:30" ht="24.75" customHeight="1">
      <c r="A11" s="137" t="s">
        <v>29</v>
      </c>
      <c r="B11" s="21">
        <v>40327</v>
      </c>
      <c r="C11" s="46">
        <f t="shared" si="2"/>
        <v>911</v>
      </c>
      <c r="D11" s="21">
        <v>19655</v>
      </c>
      <c r="E11" s="46">
        <f t="shared" si="3"/>
        <v>245</v>
      </c>
      <c r="F11" s="195" t="s">
        <v>397</v>
      </c>
      <c r="G11" s="195" t="s">
        <v>397</v>
      </c>
      <c r="H11" s="195" t="s">
        <v>397</v>
      </c>
      <c r="I11" s="195" t="s">
        <v>397</v>
      </c>
      <c r="J11" s="195" t="s">
        <v>397</v>
      </c>
      <c r="K11" s="195" t="s">
        <v>397</v>
      </c>
      <c r="L11" s="21">
        <v>15210</v>
      </c>
      <c r="M11" s="46">
        <f t="shared" si="4"/>
        <v>22</v>
      </c>
      <c r="N11" s="21">
        <v>5462</v>
      </c>
      <c r="O11" s="46">
        <f t="shared" si="5"/>
        <v>644</v>
      </c>
      <c r="P11" s="21">
        <v>902</v>
      </c>
      <c r="Q11" s="46">
        <f t="shared" si="6"/>
        <v>-51</v>
      </c>
      <c r="R11" s="195" t="s">
        <v>397</v>
      </c>
      <c r="S11" s="195" t="s">
        <v>397</v>
      </c>
      <c r="T11" s="195" t="s">
        <v>397</v>
      </c>
      <c r="U11" s="195" t="s">
        <v>397</v>
      </c>
      <c r="V11" s="195" t="s">
        <v>397</v>
      </c>
      <c r="W11" s="195" t="s">
        <v>397</v>
      </c>
      <c r="X11" s="132">
        <f t="shared" si="0"/>
        <v>48.73905819922136</v>
      </c>
      <c r="Y11" s="141" t="s">
        <v>133</v>
      </c>
      <c r="Z11" s="133">
        <f t="shared" si="1"/>
        <v>39.95338110943041</v>
      </c>
      <c r="AA11" s="141" t="s">
        <v>134</v>
      </c>
      <c r="AB11" s="140" t="s">
        <v>29</v>
      </c>
      <c r="AC11" s="135"/>
      <c r="AD11" s="135"/>
    </row>
    <row r="12" spans="1:30" ht="24.75" customHeight="1">
      <c r="A12" s="137" t="s">
        <v>31</v>
      </c>
      <c r="B12" s="21">
        <v>38864</v>
      </c>
      <c r="C12" s="46">
        <f t="shared" si="2"/>
        <v>-1463</v>
      </c>
      <c r="D12" s="21">
        <v>19614</v>
      </c>
      <c r="E12" s="46">
        <f t="shared" si="3"/>
        <v>-41</v>
      </c>
      <c r="F12" s="195" t="s">
        <v>397</v>
      </c>
      <c r="G12" s="195" t="s">
        <v>397</v>
      </c>
      <c r="H12" s="195" t="s">
        <v>397</v>
      </c>
      <c r="I12" s="195" t="s">
        <v>397</v>
      </c>
      <c r="J12" s="195" t="s">
        <v>397</v>
      </c>
      <c r="K12" s="195" t="s">
        <v>397</v>
      </c>
      <c r="L12" s="21">
        <v>13041</v>
      </c>
      <c r="M12" s="46">
        <f t="shared" si="4"/>
        <v>-2169</v>
      </c>
      <c r="N12" s="21">
        <v>6209</v>
      </c>
      <c r="O12" s="46">
        <f t="shared" si="5"/>
        <v>747</v>
      </c>
      <c r="P12" s="21">
        <v>681</v>
      </c>
      <c r="Q12" s="46">
        <f t="shared" si="6"/>
        <v>-221</v>
      </c>
      <c r="R12" s="195" t="s">
        <v>397</v>
      </c>
      <c r="S12" s="195" t="s">
        <v>397</v>
      </c>
      <c r="T12" s="195" t="s">
        <v>397</v>
      </c>
      <c r="U12" s="195" t="s">
        <v>397</v>
      </c>
      <c r="V12" s="195" t="s">
        <v>397</v>
      </c>
      <c r="W12" s="195" t="s">
        <v>397</v>
      </c>
      <c r="X12" s="132">
        <f t="shared" si="0"/>
        <v>50.46829971181557</v>
      </c>
      <c r="Y12" s="139" t="s">
        <v>124</v>
      </c>
      <c r="Z12" s="133">
        <f t="shared" si="1"/>
        <v>35.307739810621655</v>
      </c>
      <c r="AA12" s="141" t="s">
        <v>135</v>
      </c>
      <c r="AB12" s="140" t="s">
        <v>31</v>
      </c>
      <c r="AC12" s="135"/>
      <c r="AD12" s="135"/>
    </row>
    <row r="13" spans="1:30" ht="24.75" customHeight="1">
      <c r="A13" s="137" t="s">
        <v>33</v>
      </c>
      <c r="B13" s="21">
        <v>41712</v>
      </c>
      <c r="C13" s="46">
        <f t="shared" si="2"/>
        <v>2848</v>
      </c>
      <c r="D13" s="21">
        <v>21289</v>
      </c>
      <c r="E13" s="46">
        <f t="shared" si="3"/>
        <v>1675</v>
      </c>
      <c r="F13" s="195" t="s">
        <v>397</v>
      </c>
      <c r="G13" s="195" t="s">
        <v>397</v>
      </c>
      <c r="H13" s="195" t="s">
        <v>397</v>
      </c>
      <c r="I13" s="195" t="s">
        <v>397</v>
      </c>
      <c r="J13" s="195" t="s">
        <v>397</v>
      </c>
      <c r="K13" s="195" t="s">
        <v>397</v>
      </c>
      <c r="L13" s="21">
        <v>13580</v>
      </c>
      <c r="M13" s="46">
        <f t="shared" si="4"/>
        <v>539</v>
      </c>
      <c r="N13" s="21">
        <v>6843</v>
      </c>
      <c r="O13" s="46">
        <f t="shared" si="5"/>
        <v>634</v>
      </c>
      <c r="P13" s="21">
        <v>602</v>
      </c>
      <c r="Q13" s="46">
        <f t="shared" si="6"/>
        <v>-79</v>
      </c>
      <c r="R13" s="195" t="s">
        <v>397</v>
      </c>
      <c r="S13" s="195" t="s">
        <v>397</v>
      </c>
      <c r="T13" s="195" t="s">
        <v>397</v>
      </c>
      <c r="U13" s="195" t="s">
        <v>397</v>
      </c>
      <c r="V13" s="195" t="s">
        <v>397</v>
      </c>
      <c r="W13" s="195" t="s">
        <v>397</v>
      </c>
      <c r="X13" s="132">
        <f t="shared" si="0"/>
        <v>51.038070579209815</v>
      </c>
      <c r="Y13" s="139" t="s">
        <v>136</v>
      </c>
      <c r="Z13" s="133">
        <f t="shared" si="1"/>
        <v>33.999808208668966</v>
      </c>
      <c r="AA13" s="141" t="s">
        <v>137</v>
      </c>
      <c r="AB13" s="140" t="s">
        <v>33</v>
      </c>
      <c r="AC13" s="135"/>
      <c r="AD13" s="135"/>
    </row>
    <row r="14" spans="1:30" ht="24.75" customHeight="1">
      <c r="A14" s="137" t="s">
        <v>35</v>
      </c>
      <c r="B14" s="21">
        <v>35169</v>
      </c>
      <c r="C14" s="46">
        <f t="shared" si="2"/>
        <v>-6543</v>
      </c>
      <c r="D14" s="21">
        <v>18886</v>
      </c>
      <c r="E14" s="46">
        <f t="shared" si="3"/>
        <v>-2403</v>
      </c>
      <c r="F14" s="195" t="s">
        <v>397</v>
      </c>
      <c r="G14" s="195" t="s">
        <v>397</v>
      </c>
      <c r="H14" s="195" t="s">
        <v>397</v>
      </c>
      <c r="I14" s="195" t="s">
        <v>397</v>
      </c>
      <c r="J14" s="195" t="s">
        <v>397</v>
      </c>
      <c r="K14" s="195" t="s">
        <v>397</v>
      </c>
      <c r="L14" s="21">
        <v>11987</v>
      </c>
      <c r="M14" s="46">
        <f t="shared" si="4"/>
        <v>-1593</v>
      </c>
      <c r="N14" s="21">
        <v>4296</v>
      </c>
      <c r="O14" s="46">
        <f t="shared" si="5"/>
        <v>-2547</v>
      </c>
      <c r="P14" s="21">
        <v>585</v>
      </c>
      <c r="Q14" s="46">
        <f t="shared" si="6"/>
        <v>-17</v>
      </c>
      <c r="R14" s="195" t="s">
        <v>397</v>
      </c>
      <c r="S14" s="195" t="s">
        <v>397</v>
      </c>
      <c r="T14" s="195" t="s">
        <v>397</v>
      </c>
      <c r="U14" s="195" t="s">
        <v>397</v>
      </c>
      <c r="V14" s="195" t="s">
        <v>397</v>
      </c>
      <c r="W14" s="195" t="s">
        <v>397</v>
      </c>
      <c r="X14" s="132">
        <f t="shared" si="0"/>
        <v>53.70070232306862</v>
      </c>
      <c r="Y14" s="139" t="s">
        <v>138</v>
      </c>
      <c r="Z14" s="133">
        <f t="shared" si="1"/>
        <v>35.7473911683585</v>
      </c>
      <c r="AA14" s="139" t="s">
        <v>425</v>
      </c>
      <c r="AB14" s="140" t="s">
        <v>35</v>
      </c>
      <c r="AC14" s="135"/>
      <c r="AD14" s="135"/>
    </row>
    <row r="15" spans="1:30" ht="24.75" customHeight="1">
      <c r="A15" s="137" t="s">
        <v>37</v>
      </c>
      <c r="B15" s="21">
        <v>26979</v>
      </c>
      <c r="C15" s="46">
        <f t="shared" si="2"/>
        <v>-8190</v>
      </c>
      <c r="D15" s="21">
        <v>16056</v>
      </c>
      <c r="E15" s="46">
        <f t="shared" si="3"/>
        <v>-2830</v>
      </c>
      <c r="F15" s="195" t="s">
        <v>397</v>
      </c>
      <c r="G15" s="195" t="s">
        <v>397</v>
      </c>
      <c r="H15" s="195" t="s">
        <v>397</v>
      </c>
      <c r="I15" s="195" t="s">
        <v>397</v>
      </c>
      <c r="J15" s="195" t="s">
        <v>397</v>
      </c>
      <c r="K15" s="195" t="s">
        <v>397</v>
      </c>
      <c r="L15" s="21">
        <v>8971</v>
      </c>
      <c r="M15" s="46">
        <f t="shared" si="4"/>
        <v>-3016</v>
      </c>
      <c r="N15" s="21">
        <v>1952</v>
      </c>
      <c r="O15" s="46">
        <f t="shared" si="5"/>
        <v>-2344</v>
      </c>
      <c r="P15" s="21">
        <v>478</v>
      </c>
      <c r="Q15" s="46">
        <f t="shared" si="6"/>
        <v>-107</v>
      </c>
      <c r="R15" s="195" t="s">
        <v>397</v>
      </c>
      <c r="S15" s="195" t="s">
        <v>397</v>
      </c>
      <c r="T15" s="195" t="s">
        <v>397</v>
      </c>
      <c r="U15" s="195" t="s">
        <v>397</v>
      </c>
      <c r="V15" s="195" t="s">
        <v>397</v>
      </c>
      <c r="W15" s="195" t="s">
        <v>397</v>
      </c>
      <c r="X15" s="132">
        <f t="shared" si="0"/>
        <v>59.51295452018236</v>
      </c>
      <c r="Y15" s="139" t="s">
        <v>139</v>
      </c>
      <c r="Z15" s="133">
        <f t="shared" si="1"/>
        <v>35.02353682493791</v>
      </c>
      <c r="AA15" s="141" t="s">
        <v>426</v>
      </c>
      <c r="AB15" s="140" t="s">
        <v>37</v>
      </c>
      <c r="AC15" s="135"/>
      <c r="AD15" s="135"/>
    </row>
    <row r="16" spans="1:30" ht="24.75" customHeight="1">
      <c r="A16" s="137" t="s">
        <v>39</v>
      </c>
      <c r="B16" s="21">
        <v>35529</v>
      </c>
      <c r="C16" s="46">
        <f t="shared" si="2"/>
        <v>8550</v>
      </c>
      <c r="D16" s="21">
        <v>20899</v>
      </c>
      <c r="E16" s="46">
        <f t="shared" si="3"/>
        <v>4843</v>
      </c>
      <c r="F16" s="195" t="s">
        <v>397</v>
      </c>
      <c r="G16" s="195" t="s">
        <v>397</v>
      </c>
      <c r="H16" s="195" t="s">
        <v>397</v>
      </c>
      <c r="I16" s="195" t="s">
        <v>397</v>
      </c>
      <c r="J16" s="195" t="s">
        <v>397</v>
      </c>
      <c r="K16" s="195" t="s">
        <v>397</v>
      </c>
      <c r="L16" s="21">
        <v>11477</v>
      </c>
      <c r="M16" s="46">
        <f t="shared" si="4"/>
        <v>2506</v>
      </c>
      <c r="N16" s="21">
        <v>3153</v>
      </c>
      <c r="O16" s="46">
        <f t="shared" si="5"/>
        <v>1201</v>
      </c>
      <c r="P16" s="21">
        <v>569</v>
      </c>
      <c r="Q16" s="46">
        <f t="shared" si="6"/>
        <v>91</v>
      </c>
      <c r="R16" s="195" t="s">
        <v>397</v>
      </c>
      <c r="S16" s="195" t="s">
        <v>397</v>
      </c>
      <c r="T16" s="195" t="s">
        <v>397</v>
      </c>
      <c r="U16" s="195" t="s">
        <v>397</v>
      </c>
      <c r="V16" s="195" t="s">
        <v>397</v>
      </c>
      <c r="W16" s="195" t="s">
        <v>397</v>
      </c>
      <c r="X16" s="132">
        <f t="shared" si="0"/>
        <v>58.82237045793577</v>
      </c>
      <c r="Y16" s="141" t="s">
        <v>140</v>
      </c>
      <c r="Z16" s="133">
        <f t="shared" si="1"/>
        <v>33.90469757099834</v>
      </c>
      <c r="AA16" s="141" t="s">
        <v>141</v>
      </c>
      <c r="AB16" s="140" t="s">
        <v>39</v>
      </c>
      <c r="AC16" s="135"/>
      <c r="AD16" s="135"/>
    </row>
    <row r="17" spans="1:30" ht="24.75" customHeight="1">
      <c r="A17" s="137" t="s">
        <v>41</v>
      </c>
      <c r="B17" s="21">
        <v>49909</v>
      </c>
      <c r="C17" s="46">
        <f t="shared" si="2"/>
        <v>14380</v>
      </c>
      <c r="D17" s="21">
        <v>30188</v>
      </c>
      <c r="E17" s="46">
        <f t="shared" si="3"/>
        <v>9289</v>
      </c>
      <c r="F17" s="195" t="s">
        <v>397</v>
      </c>
      <c r="G17" s="195" t="s">
        <v>397</v>
      </c>
      <c r="H17" s="195" t="s">
        <v>397</v>
      </c>
      <c r="I17" s="195" t="s">
        <v>397</v>
      </c>
      <c r="J17" s="195" t="s">
        <v>397</v>
      </c>
      <c r="K17" s="195" t="s">
        <v>397</v>
      </c>
      <c r="L17" s="21">
        <v>14053</v>
      </c>
      <c r="M17" s="46">
        <f t="shared" si="4"/>
        <v>2576</v>
      </c>
      <c r="N17" s="21">
        <v>5668</v>
      </c>
      <c r="O17" s="46">
        <f t="shared" si="5"/>
        <v>2515</v>
      </c>
      <c r="P17" s="21">
        <v>1114</v>
      </c>
      <c r="Q17" s="46">
        <f t="shared" si="6"/>
        <v>545</v>
      </c>
      <c r="R17" s="195" t="s">
        <v>397</v>
      </c>
      <c r="S17" s="195" t="s">
        <v>397</v>
      </c>
      <c r="T17" s="195" t="s">
        <v>397</v>
      </c>
      <c r="U17" s="195" t="s">
        <v>397</v>
      </c>
      <c r="V17" s="195" t="s">
        <v>397</v>
      </c>
      <c r="W17" s="195" t="s">
        <v>397</v>
      </c>
      <c r="X17" s="132">
        <f t="shared" si="0"/>
        <v>60.48608467410688</v>
      </c>
      <c r="Y17" s="139" t="s">
        <v>142</v>
      </c>
      <c r="Z17" s="133">
        <f t="shared" si="1"/>
        <v>30.389308541545613</v>
      </c>
      <c r="AA17" s="141" t="s">
        <v>143</v>
      </c>
      <c r="AB17" s="140" t="s">
        <v>41</v>
      </c>
      <c r="AC17" s="135"/>
      <c r="AD17" s="135"/>
    </row>
    <row r="18" spans="1:30" ht="24.75" customHeight="1">
      <c r="A18" s="137" t="s">
        <v>43</v>
      </c>
      <c r="B18" s="21">
        <v>49039</v>
      </c>
      <c r="C18" s="46">
        <f t="shared" si="2"/>
        <v>-870</v>
      </c>
      <c r="D18" s="21">
        <v>30804</v>
      </c>
      <c r="E18" s="46">
        <f t="shared" si="3"/>
        <v>616</v>
      </c>
      <c r="F18" s="195" t="s">
        <v>397</v>
      </c>
      <c r="G18" s="195" t="s">
        <v>397</v>
      </c>
      <c r="H18" s="195" t="s">
        <v>397</v>
      </c>
      <c r="I18" s="195" t="s">
        <v>397</v>
      </c>
      <c r="J18" s="195" t="s">
        <v>397</v>
      </c>
      <c r="K18" s="195" t="s">
        <v>397</v>
      </c>
      <c r="L18" s="21">
        <v>13280</v>
      </c>
      <c r="M18" s="46">
        <f t="shared" si="4"/>
        <v>-773</v>
      </c>
      <c r="N18" s="21">
        <v>4955</v>
      </c>
      <c r="O18" s="46">
        <f t="shared" si="5"/>
        <v>-713</v>
      </c>
      <c r="P18" s="21">
        <v>1085</v>
      </c>
      <c r="Q18" s="46">
        <f t="shared" si="6"/>
        <v>-29</v>
      </c>
      <c r="R18" s="195" t="s">
        <v>397</v>
      </c>
      <c r="S18" s="195" t="s">
        <v>397</v>
      </c>
      <c r="T18" s="195" t="s">
        <v>397</v>
      </c>
      <c r="U18" s="195" t="s">
        <v>397</v>
      </c>
      <c r="V18" s="195" t="s">
        <v>397</v>
      </c>
      <c r="W18" s="195" t="s">
        <v>397</v>
      </c>
      <c r="X18" s="132">
        <f t="shared" si="0"/>
        <v>62.815310263259846</v>
      </c>
      <c r="Y18" s="139" t="s">
        <v>127</v>
      </c>
      <c r="Z18" s="133">
        <f t="shared" si="1"/>
        <v>29.29301168457758</v>
      </c>
      <c r="AA18" s="141" t="s">
        <v>141</v>
      </c>
      <c r="AB18" s="140" t="s">
        <v>43</v>
      </c>
      <c r="AC18" s="135"/>
      <c r="AD18" s="135"/>
    </row>
    <row r="19" spans="1:30" ht="24.75" customHeight="1">
      <c r="A19" s="142" t="s">
        <v>45</v>
      </c>
      <c r="B19" s="27">
        <v>48289</v>
      </c>
      <c r="C19" s="28">
        <f t="shared" si="2"/>
        <v>-750</v>
      </c>
      <c r="D19" s="27">
        <v>31236</v>
      </c>
      <c r="E19" s="28">
        <f t="shared" si="3"/>
        <v>432</v>
      </c>
      <c r="F19" s="197" t="s">
        <v>397</v>
      </c>
      <c r="G19" s="197" t="s">
        <v>397</v>
      </c>
      <c r="H19" s="197" t="s">
        <v>397</v>
      </c>
      <c r="I19" s="197" t="s">
        <v>397</v>
      </c>
      <c r="J19" s="197" t="s">
        <v>397</v>
      </c>
      <c r="K19" s="197" t="s">
        <v>397</v>
      </c>
      <c r="L19" s="27">
        <v>12042</v>
      </c>
      <c r="M19" s="28">
        <f t="shared" si="4"/>
        <v>-1238</v>
      </c>
      <c r="N19" s="27">
        <v>5011</v>
      </c>
      <c r="O19" s="28">
        <f t="shared" si="5"/>
        <v>56</v>
      </c>
      <c r="P19" s="27">
        <v>1232</v>
      </c>
      <c r="Q19" s="28">
        <f t="shared" si="6"/>
        <v>147</v>
      </c>
      <c r="R19" s="197" t="s">
        <v>397</v>
      </c>
      <c r="S19" s="197" t="s">
        <v>397</v>
      </c>
      <c r="T19" s="197" t="s">
        <v>397</v>
      </c>
      <c r="U19" s="197" t="s">
        <v>397</v>
      </c>
      <c r="V19" s="197" t="s">
        <v>397</v>
      </c>
      <c r="W19" s="197" t="s">
        <v>397</v>
      </c>
      <c r="X19" s="143">
        <f t="shared" si="0"/>
        <v>64.68553914970283</v>
      </c>
      <c r="Y19" s="144" t="s">
        <v>144</v>
      </c>
      <c r="Z19" s="145">
        <f t="shared" si="1"/>
        <v>27.4886620141233</v>
      </c>
      <c r="AA19" s="147" t="s">
        <v>145</v>
      </c>
      <c r="AB19" s="146" t="s">
        <v>45</v>
      </c>
      <c r="AC19" s="135"/>
      <c r="AD19" s="135"/>
    </row>
    <row r="20" spans="1:30" ht="24.75" customHeight="1">
      <c r="A20" s="137" t="s">
        <v>47</v>
      </c>
      <c r="B20" s="21">
        <v>47188</v>
      </c>
      <c r="C20" s="46">
        <f t="shared" si="2"/>
        <v>-1101</v>
      </c>
      <c r="D20" s="21">
        <v>31096</v>
      </c>
      <c r="E20" s="46">
        <f t="shared" si="3"/>
        <v>-140</v>
      </c>
      <c r="F20" s="195" t="s">
        <v>397</v>
      </c>
      <c r="G20" s="195" t="s">
        <v>397</v>
      </c>
      <c r="H20" s="195" t="s">
        <v>397</v>
      </c>
      <c r="I20" s="195" t="s">
        <v>397</v>
      </c>
      <c r="J20" s="195" t="s">
        <v>397</v>
      </c>
      <c r="K20" s="195" t="s">
        <v>397</v>
      </c>
      <c r="L20" s="21">
        <v>10589</v>
      </c>
      <c r="M20" s="46">
        <f t="shared" si="4"/>
        <v>-1453</v>
      </c>
      <c r="N20" s="21">
        <v>5503</v>
      </c>
      <c r="O20" s="46">
        <f t="shared" si="5"/>
        <v>492</v>
      </c>
      <c r="P20" s="21">
        <v>1274</v>
      </c>
      <c r="Q20" s="46">
        <f t="shared" si="6"/>
        <v>42</v>
      </c>
      <c r="R20" s="195" t="s">
        <v>397</v>
      </c>
      <c r="S20" s="195" t="s">
        <v>397</v>
      </c>
      <c r="T20" s="195" t="s">
        <v>397</v>
      </c>
      <c r="U20" s="195" t="s">
        <v>397</v>
      </c>
      <c r="V20" s="195" t="s">
        <v>397</v>
      </c>
      <c r="W20" s="195" t="s">
        <v>397</v>
      </c>
      <c r="X20" s="132">
        <f t="shared" si="0"/>
        <v>65.89810968890396</v>
      </c>
      <c r="Y20" s="139" t="s">
        <v>146</v>
      </c>
      <c r="Z20" s="133">
        <f t="shared" si="1"/>
        <v>25.139866067644316</v>
      </c>
      <c r="AA20" s="141" t="s">
        <v>147</v>
      </c>
      <c r="AB20" s="140" t="s">
        <v>47</v>
      </c>
      <c r="AC20" s="135"/>
      <c r="AD20" s="135"/>
    </row>
    <row r="21" spans="1:30" ht="24.75" customHeight="1">
      <c r="A21" s="137" t="s">
        <v>49</v>
      </c>
      <c r="B21" s="21">
        <v>42082</v>
      </c>
      <c r="C21" s="46">
        <f t="shared" si="2"/>
        <v>-5106</v>
      </c>
      <c r="D21" s="21">
        <v>28615</v>
      </c>
      <c r="E21" s="46">
        <f t="shared" si="3"/>
        <v>-2481</v>
      </c>
      <c r="F21" s="195" t="s">
        <v>397</v>
      </c>
      <c r="G21" s="195" t="s">
        <v>397</v>
      </c>
      <c r="H21" s="195" t="s">
        <v>397</v>
      </c>
      <c r="I21" s="195" t="s">
        <v>397</v>
      </c>
      <c r="J21" s="195" t="s">
        <v>397</v>
      </c>
      <c r="K21" s="195" t="s">
        <v>397</v>
      </c>
      <c r="L21" s="21">
        <v>9176</v>
      </c>
      <c r="M21" s="46">
        <f t="shared" si="4"/>
        <v>-1413</v>
      </c>
      <c r="N21" s="21">
        <v>4291</v>
      </c>
      <c r="O21" s="46">
        <f t="shared" si="5"/>
        <v>-1212</v>
      </c>
      <c r="P21" s="21">
        <v>1144</v>
      </c>
      <c r="Q21" s="46">
        <f t="shared" si="6"/>
        <v>-130</v>
      </c>
      <c r="R21" s="195" t="s">
        <v>397</v>
      </c>
      <c r="S21" s="195" t="s">
        <v>397</v>
      </c>
      <c r="T21" s="195" t="s">
        <v>397</v>
      </c>
      <c r="U21" s="195" t="s">
        <v>397</v>
      </c>
      <c r="V21" s="195" t="s">
        <v>397</v>
      </c>
      <c r="W21" s="195" t="s">
        <v>397</v>
      </c>
      <c r="X21" s="132">
        <f t="shared" si="0"/>
        <v>67.99819400218621</v>
      </c>
      <c r="Y21" s="139" t="s">
        <v>148</v>
      </c>
      <c r="Z21" s="133">
        <f t="shared" si="1"/>
        <v>24.523549260966686</v>
      </c>
      <c r="AA21" s="141" t="s">
        <v>131</v>
      </c>
      <c r="AB21" s="140" t="s">
        <v>49</v>
      </c>
      <c r="AC21" s="135"/>
      <c r="AD21" s="135"/>
    </row>
    <row r="22" spans="1:30" ht="24.75" customHeight="1">
      <c r="A22" s="137" t="s">
        <v>51</v>
      </c>
      <c r="B22" s="21">
        <v>41250</v>
      </c>
      <c r="C22" s="46">
        <f t="shared" si="2"/>
        <v>-832</v>
      </c>
      <c r="D22" s="21">
        <v>28734</v>
      </c>
      <c r="E22" s="46">
        <f t="shared" si="3"/>
        <v>119</v>
      </c>
      <c r="F22" s="195" t="s">
        <v>397</v>
      </c>
      <c r="G22" s="195" t="s">
        <v>397</v>
      </c>
      <c r="H22" s="195" t="s">
        <v>397</v>
      </c>
      <c r="I22" s="195" t="s">
        <v>397</v>
      </c>
      <c r="J22" s="195" t="s">
        <v>397</v>
      </c>
      <c r="K22" s="195" t="s">
        <v>397</v>
      </c>
      <c r="L22" s="21">
        <v>8153</v>
      </c>
      <c r="M22" s="46">
        <f t="shared" si="4"/>
        <v>-1023</v>
      </c>
      <c r="N22" s="21">
        <v>4363</v>
      </c>
      <c r="O22" s="46">
        <f t="shared" si="5"/>
        <v>72</v>
      </c>
      <c r="P22" s="21">
        <v>1010</v>
      </c>
      <c r="Q22" s="46">
        <f t="shared" si="6"/>
        <v>-134</v>
      </c>
      <c r="R22" s="195" t="s">
        <v>397</v>
      </c>
      <c r="S22" s="195" t="s">
        <v>397</v>
      </c>
      <c r="T22" s="195" t="s">
        <v>397</v>
      </c>
      <c r="U22" s="195" t="s">
        <v>397</v>
      </c>
      <c r="V22" s="195" t="s">
        <v>397</v>
      </c>
      <c r="W22" s="195" t="s">
        <v>397</v>
      </c>
      <c r="X22" s="132">
        <f t="shared" si="0"/>
        <v>69.65818181818182</v>
      </c>
      <c r="Y22" s="139" t="s">
        <v>142</v>
      </c>
      <c r="Z22" s="133">
        <f t="shared" si="1"/>
        <v>22.21333333333333</v>
      </c>
      <c r="AA22" s="141" t="s">
        <v>128</v>
      </c>
      <c r="AB22" s="140" t="s">
        <v>51</v>
      </c>
      <c r="AC22" s="135"/>
      <c r="AD22" s="135"/>
    </row>
    <row r="23" spans="1:30" ht="24.75" customHeight="1">
      <c r="A23" s="137" t="s">
        <v>53</v>
      </c>
      <c r="B23" s="21">
        <v>38149</v>
      </c>
      <c r="C23" s="46">
        <f t="shared" si="2"/>
        <v>-3101</v>
      </c>
      <c r="D23" s="21">
        <v>27754</v>
      </c>
      <c r="E23" s="46">
        <f t="shared" si="3"/>
        <v>-980</v>
      </c>
      <c r="F23" s="195" t="s">
        <v>397</v>
      </c>
      <c r="G23" s="195" t="s">
        <v>397</v>
      </c>
      <c r="H23" s="195" t="s">
        <v>397</v>
      </c>
      <c r="I23" s="195" t="s">
        <v>397</v>
      </c>
      <c r="J23" s="195" t="s">
        <v>397</v>
      </c>
      <c r="K23" s="195" t="s">
        <v>397</v>
      </c>
      <c r="L23" s="21">
        <v>6640</v>
      </c>
      <c r="M23" s="46">
        <f t="shared" si="4"/>
        <v>-1513</v>
      </c>
      <c r="N23" s="21">
        <v>3755</v>
      </c>
      <c r="O23" s="46">
        <f t="shared" si="5"/>
        <v>-608</v>
      </c>
      <c r="P23" s="21">
        <v>1043</v>
      </c>
      <c r="Q23" s="46">
        <f t="shared" si="6"/>
        <v>33</v>
      </c>
      <c r="R23" s="195" t="s">
        <v>397</v>
      </c>
      <c r="S23" s="195" t="s">
        <v>397</v>
      </c>
      <c r="T23" s="195" t="s">
        <v>397</v>
      </c>
      <c r="U23" s="195" t="s">
        <v>397</v>
      </c>
      <c r="V23" s="195" t="s">
        <v>397</v>
      </c>
      <c r="W23" s="195" t="s">
        <v>397</v>
      </c>
      <c r="X23" s="132">
        <f t="shared" si="0"/>
        <v>72.75157933366536</v>
      </c>
      <c r="Y23" s="139" t="s">
        <v>149</v>
      </c>
      <c r="Z23" s="133">
        <f t="shared" si="1"/>
        <v>20.13945319667619</v>
      </c>
      <c r="AA23" s="141" t="s">
        <v>150</v>
      </c>
      <c r="AB23" s="140" t="s">
        <v>53</v>
      </c>
      <c r="AC23" s="135"/>
      <c r="AD23" s="135"/>
    </row>
    <row r="24" spans="1:30" ht="24.75" customHeight="1">
      <c r="A24" s="137" t="s">
        <v>55</v>
      </c>
      <c r="B24" s="21">
        <v>36398</v>
      </c>
      <c r="C24" s="46">
        <f t="shared" si="2"/>
        <v>-1751</v>
      </c>
      <c r="D24" s="21">
        <v>27884</v>
      </c>
      <c r="E24" s="46">
        <f t="shared" si="3"/>
        <v>130</v>
      </c>
      <c r="F24" s="195" t="s">
        <v>397</v>
      </c>
      <c r="G24" s="195" t="s">
        <v>397</v>
      </c>
      <c r="H24" s="195" t="s">
        <v>397</v>
      </c>
      <c r="I24" s="195" t="s">
        <v>397</v>
      </c>
      <c r="J24" s="195" t="s">
        <v>397</v>
      </c>
      <c r="K24" s="195" t="s">
        <v>397</v>
      </c>
      <c r="L24" s="21">
        <v>5504</v>
      </c>
      <c r="M24" s="46">
        <f t="shared" si="4"/>
        <v>-1136</v>
      </c>
      <c r="N24" s="21">
        <v>3010</v>
      </c>
      <c r="O24" s="46">
        <f t="shared" si="5"/>
        <v>-745</v>
      </c>
      <c r="P24" s="21">
        <v>1098</v>
      </c>
      <c r="Q24" s="46">
        <f t="shared" si="6"/>
        <v>55</v>
      </c>
      <c r="R24" s="195" t="s">
        <v>397</v>
      </c>
      <c r="S24" s="195" t="s">
        <v>397</v>
      </c>
      <c r="T24" s="195" t="s">
        <v>397</v>
      </c>
      <c r="U24" s="195" t="s">
        <v>397</v>
      </c>
      <c r="V24" s="195" t="s">
        <v>397</v>
      </c>
      <c r="W24" s="195" t="s">
        <v>397</v>
      </c>
      <c r="X24" s="132">
        <f t="shared" si="0"/>
        <v>76.60860486839937</v>
      </c>
      <c r="Y24" s="139" t="s">
        <v>151</v>
      </c>
      <c r="Z24" s="133">
        <f t="shared" si="1"/>
        <v>18.13835925050827</v>
      </c>
      <c r="AA24" s="141" t="s">
        <v>152</v>
      </c>
      <c r="AB24" s="140" t="s">
        <v>55</v>
      </c>
      <c r="AC24" s="135"/>
      <c r="AD24" s="135"/>
    </row>
    <row r="25" spans="1:30" ht="24.75" customHeight="1">
      <c r="A25" s="137" t="s">
        <v>57</v>
      </c>
      <c r="B25" s="21">
        <v>35379</v>
      </c>
      <c r="C25" s="46">
        <f t="shared" si="2"/>
        <v>-1019</v>
      </c>
      <c r="D25" s="21">
        <v>28119</v>
      </c>
      <c r="E25" s="46">
        <f t="shared" si="3"/>
        <v>235</v>
      </c>
      <c r="F25" s="195" t="s">
        <v>397</v>
      </c>
      <c r="G25" s="195" t="s">
        <v>397</v>
      </c>
      <c r="H25" s="195" t="s">
        <v>397</v>
      </c>
      <c r="I25" s="195" t="s">
        <v>397</v>
      </c>
      <c r="J25" s="195" t="s">
        <v>397</v>
      </c>
      <c r="K25" s="195" t="s">
        <v>397</v>
      </c>
      <c r="L25" s="21">
        <v>4309</v>
      </c>
      <c r="M25" s="46">
        <f t="shared" si="4"/>
        <v>-1195</v>
      </c>
      <c r="N25" s="21">
        <v>2951</v>
      </c>
      <c r="O25" s="46">
        <f t="shared" si="5"/>
        <v>-59</v>
      </c>
      <c r="P25" s="21">
        <v>1032</v>
      </c>
      <c r="Q25" s="46">
        <f t="shared" si="6"/>
        <v>-66</v>
      </c>
      <c r="R25" s="195" t="s">
        <v>397</v>
      </c>
      <c r="S25" s="195" t="s">
        <v>397</v>
      </c>
      <c r="T25" s="195" t="s">
        <v>397</v>
      </c>
      <c r="U25" s="195" t="s">
        <v>397</v>
      </c>
      <c r="V25" s="195" t="s">
        <v>397</v>
      </c>
      <c r="W25" s="195" t="s">
        <v>397</v>
      </c>
      <c r="X25" s="132">
        <f t="shared" si="0"/>
        <v>79.47935215805987</v>
      </c>
      <c r="Y25" s="139" t="s">
        <v>123</v>
      </c>
      <c r="Z25" s="133">
        <f t="shared" si="1"/>
        <v>15.09652618785155</v>
      </c>
      <c r="AA25" s="141" t="s">
        <v>153</v>
      </c>
      <c r="AB25" s="140" t="s">
        <v>57</v>
      </c>
      <c r="AC25" s="135"/>
      <c r="AD25" s="135"/>
    </row>
    <row r="26" spans="1:30" ht="24.75" customHeight="1">
      <c r="A26" s="137" t="s">
        <v>59</v>
      </c>
      <c r="B26" s="21">
        <v>33566</v>
      </c>
      <c r="C26" s="46">
        <f t="shared" si="2"/>
        <v>-1813</v>
      </c>
      <c r="D26" s="21">
        <v>27746</v>
      </c>
      <c r="E26" s="46">
        <f t="shared" si="3"/>
        <v>-373</v>
      </c>
      <c r="F26" s="195" t="s">
        <v>397</v>
      </c>
      <c r="G26" s="195" t="s">
        <v>397</v>
      </c>
      <c r="H26" s="195" t="s">
        <v>397</v>
      </c>
      <c r="I26" s="195" t="s">
        <v>397</v>
      </c>
      <c r="J26" s="195" t="s">
        <v>397</v>
      </c>
      <c r="K26" s="195" t="s">
        <v>397</v>
      </c>
      <c r="L26" s="21">
        <v>3244</v>
      </c>
      <c r="M26" s="46">
        <f t="shared" si="4"/>
        <v>-1065</v>
      </c>
      <c r="N26" s="21">
        <v>2576</v>
      </c>
      <c r="O26" s="46">
        <f t="shared" si="5"/>
        <v>-375</v>
      </c>
      <c r="P26" s="21">
        <v>801</v>
      </c>
      <c r="Q26" s="46">
        <f t="shared" si="6"/>
        <v>-231</v>
      </c>
      <c r="R26" s="195" t="s">
        <v>397</v>
      </c>
      <c r="S26" s="195" t="s">
        <v>397</v>
      </c>
      <c r="T26" s="195" t="s">
        <v>397</v>
      </c>
      <c r="U26" s="195" t="s">
        <v>397</v>
      </c>
      <c r="V26" s="195" t="s">
        <v>397</v>
      </c>
      <c r="W26" s="195" t="s">
        <v>397</v>
      </c>
      <c r="X26" s="132">
        <f t="shared" si="0"/>
        <v>82.661026038253</v>
      </c>
      <c r="Y26" s="139" t="s">
        <v>154</v>
      </c>
      <c r="Z26" s="133">
        <f t="shared" si="1"/>
        <v>12.050884823928975</v>
      </c>
      <c r="AA26" s="141" t="s">
        <v>153</v>
      </c>
      <c r="AB26" s="140" t="s">
        <v>59</v>
      </c>
      <c r="AC26" s="135"/>
      <c r="AD26" s="135"/>
    </row>
    <row r="27" spans="1:30" ht="24.75" customHeight="1">
      <c r="A27" s="137" t="s">
        <v>61</v>
      </c>
      <c r="B27" s="21">
        <v>31978</v>
      </c>
      <c r="C27" s="46">
        <f t="shared" si="2"/>
        <v>-1588</v>
      </c>
      <c r="D27" s="21">
        <v>27464</v>
      </c>
      <c r="E27" s="46">
        <f t="shared" si="3"/>
        <v>-282</v>
      </c>
      <c r="F27" s="195" t="s">
        <v>397</v>
      </c>
      <c r="G27" s="195" t="s">
        <v>397</v>
      </c>
      <c r="H27" s="195" t="s">
        <v>397</v>
      </c>
      <c r="I27" s="195" t="s">
        <v>397</v>
      </c>
      <c r="J27" s="195" t="s">
        <v>397</v>
      </c>
      <c r="K27" s="195" t="s">
        <v>397</v>
      </c>
      <c r="L27" s="21">
        <v>2468</v>
      </c>
      <c r="M27" s="46">
        <f t="shared" si="4"/>
        <v>-776</v>
      </c>
      <c r="N27" s="21">
        <v>2046</v>
      </c>
      <c r="O27" s="46">
        <f t="shared" si="5"/>
        <v>-530</v>
      </c>
      <c r="P27" s="21">
        <v>712</v>
      </c>
      <c r="Q27" s="46">
        <f t="shared" si="6"/>
        <v>-89</v>
      </c>
      <c r="R27" s="195" t="s">
        <v>397</v>
      </c>
      <c r="S27" s="195" t="s">
        <v>397</v>
      </c>
      <c r="T27" s="195" t="s">
        <v>397</v>
      </c>
      <c r="U27" s="195" t="s">
        <v>397</v>
      </c>
      <c r="V27" s="195" t="s">
        <v>397</v>
      </c>
      <c r="W27" s="195" t="s">
        <v>397</v>
      </c>
      <c r="X27" s="132">
        <f t="shared" si="0"/>
        <v>85.88404528113077</v>
      </c>
      <c r="Y27" s="139" t="s">
        <v>154</v>
      </c>
      <c r="Z27" s="133">
        <f t="shared" si="1"/>
        <v>9.944336731502908</v>
      </c>
      <c r="AA27" s="141" t="s">
        <v>155</v>
      </c>
      <c r="AB27" s="140" t="s">
        <v>61</v>
      </c>
      <c r="AC27" s="135"/>
      <c r="AD27" s="135"/>
    </row>
    <row r="28" spans="1:30" ht="24.75" customHeight="1">
      <c r="A28" s="137" t="s">
        <v>63</v>
      </c>
      <c r="B28" s="21">
        <v>32529</v>
      </c>
      <c r="C28" s="46">
        <f t="shared" si="2"/>
        <v>551</v>
      </c>
      <c r="D28" s="21">
        <v>28708</v>
      </c>
      <c r="E28" s="46">
        <f t="shared" si="3"/>
        <v>1244</v>
      </c>
      <c r="F28" s="195" t="s">
        <v>397</v>
      </c>
      <c r="G28" s="195" t="s">
        <v>397</v>
      </c>
      <c r="H28" s="195" t="s">
        <v>397</v>
      </c>
      <c r="I28" s="195" t="s">
        <v>397</v>
      </c>
      <c r="J28" s="195" t="s">
        <v>397</v>
      </c>
      <c r="K28" s="195" t="s">
        <v>397</v>
      </c>
      <c r="L28" s="21">
        <v>1958</v>
      </c>
      <c r="M28" s="46">
        <f t="shared" si="4"/>
        <v>-510</v>
      </c>
      <c r="N28" s="21">
        <v>1863</v>
      </c>
      <c r="O28" s="46">
        <f t="shared" si="5"/>
        <v>-183</v>
      </c>
      <c r="P28" s="21">
        <v>724</v>
      </c>
      <c r="Q28" s="46">
        <f t="shared" si="6"/>
        <v>12</v>
      </c>
      <c r="R28" s="195" t="s">
        <v>397</v>
      </c>
      <c r="S28" s="195" t="s">
        <v>397</v>
      </c>
      <c r="T28" s="195" t="s">
        <v>397</v>
      </c>
      <c r="U28" s="195" t="s">
        <v>397</v>
      </c>
      <c r="V28" s="195" t="s">
        <v>397</v>
      </c>
      <c r="W28" s="195" t="s">
        <v>397</v>
      </c>
      <c r="X28" s="132">
        <f t="shared" si="0"/>
        <v>88.25355836330658</v>
      </c>
      <c r="Y28" s="139" t="s">
        <v>156</v>
      </c>
      <c r="Z28" s="133">
        <f t="shared" si="1"/>
        <v>8.244950659411602</v>
      </c>
      <c r="AA28" s="141" t="s">
        <v>157</v>
      </c>
      <c r="AB28" s="140" t="s">
        <v>63</v>
      </c>
      <c r="AC28" s="135"/>
      <c r="AD28" s="135"/>
    </row>
    <row r="29" spans="1:30" ht="24.75" customHeight="1">
      <c r="A29" s="142" t="s">
        <v>65</v>
      </c>
      <c r="B29" s="27">
        <v>30781</v>
      </c>
      <c r="C29" s="28">
        <f t="shared" si="2"/>
        <v>-1748</v>
      </c>
      <c r="D29" s="27">
        <v>27688</v>
      </c>
      <c r="E29" s="28">
        <f t="shared" si="3"/>
        <v>-1020</v>
      </c>
      <c r="F29" s="197" t="s">
        <v>397</v>
      </c>
      <c r="G29" s="197" t="s">
        <v>397</v>
      </c>
      <c r="H29" s="197" t="s">
        <v>397</v>
      </c>
      <c r="I29" s="197" t="s">
        <v>397</v>
      </c>
      <c r="J29" s="197" t="s">
        <v>397</v>
      </c>
      <c r="K29" s="197" t="s">
        <v>397</v>
      </c>
      <c r="L29" s="27">
        <v>1366</v>
      </c>
      <c r="M29" s="28">
        <f t="shared" si="4"/>
        <v>-592</v>
      </c>
      <c r="N29" s="27">
        <v>1727</v>
      </c>
      <c r="O29" s="28">
        <f t="shared" si="5"/>
        <v>-136</v>
      </c>
      <c r="P29" s="27">
        <v>530</v>
      </c>
      <c r="Q29" s="28">
        <f t="shared" si="6"/>
        <v>-194</v>
      </c>
      <c r="R29" s="195" t="s">
        <v>397</v>
      </c>
      <c r="S29" s="195" t="s">
        <v>397</v>
      </c>
      <c r="T29" s="195" t="s">
        <v>397</v>
      </c>
      <c r="U29" s="195" t="s">
        <v>397</v>
      </c>
      <c r="V29" s="195" t="s">
        <v>397</v>
      </c>
      <c r="W29" s="195" t="s">
        <v>397</v>
      </c>
      <c r="X29" s="143">
        <f t="shared" si="0"/>
        <v>89.95159351548033</v>
      </c>
      <c r="Y29" s="144" t="s">
        <v>142</v>
      </c>
      <c r="Z29" s="145">
        <f t="shared" si="1"/>
        <v>6.1596439361944055</v>
      </c>
      <c r="AA29" s="147" t="s">
        <v>152</v>
      </c>
      <c r="AB29" s="146" t="s">
        <v>65</v>
      </c>
      <c r="AC29" s="135"/>
      <c r="AD29" s="135"/>
    </row>
    <row r="30" spans="1:30" ht="24.75" customHeight="1">
      <c r="A30" s="137" t="s">
        <v>67</v>
      </c>
      <c r="B30" s="21">
        <v>30169</v>
      </c>
      <c r="C30" s="46">
        <f t="shared" si="2"/>
        <v>-612</v>
      </c>
      <c r="D30" s="21">
        <v>27469</v>
      </c>
      <c r="E30" s="46">
        <f t="shared" si="3"/>
        <v>-219</v>
      </c>
      <c r="F30" s="195" t="s">
        <v>397</v>
      </c>
      <c r="G30" s="195" t="s">
        <v>397</v>
      </c>
      <c r="H30" s="21">
        <v>1455</v>
      </c>
      <c r="I30" s="195" t="s">
        <v>397</v>
      </c>
      <c r="J30" s="195" t="s">
        <v>397</v>
      </c>
      <c r="K30" s="195" t="s">
        <v>397</v>
      </c>
      <c r="L30" s="21">
        <v>1063</v>
      </c>
      <c r="M30" s="46">
        <f t="shared" si="4"/>
        <v>-303</v>
      </c>
      <c r="N30" s="21">
        <v>182</v>
      </c>
      <c r="O30" s="46">
        <f t="shared" si="5"/>
        <v>-1545</v>
      </c>
      <c r="P30" s="21">
        <v>375</v>
      </c>
      <c r="Q30" s="46">
        <f t="shared" si="6"/>
        <v>-155</v>
      </c>
      <c r="R30" s="196" t="s">
        <v>397</v>
      </c>
      <c r="S30" s="196" t="s">
        <v>397</v>
      </c>
      <c r="T30" s="196" t="s">
        <v>397</v>
      </c>
      <c r="U30" s="196" t="s">
        <v>397</v>
      </c>
      <c r="V30" s="196" t="s">
        <v>397</v>
      </c>
      <c r="W30" s="196" t="s">
        <v>397</v>
      </c>
      <c r="X30" s="132">
        <f t="shared" si="0"/>
        <v>91.05041598992342</v>
      </c>
      <c r="Y30" s="139" t="s">
        <v>125</v>
      </c>
      <c r="Z30" s="133">
        <f t="shared" si="1"/>
        <v>4.766482150551891</v>
      </c>
      <c r="AA30" s="141" t="s">
        <v>158</v>
      </c>
      <c r="AB30" s="140" t="s">
        <v>67</v>
      </c>
      <c r="AC30" s="135"/>
      <c r="AD30" s="135"/>
    </row>
    <row r="31" spans="1:30" ht="24.75" customHeight="1">
      <c r="A31" s="137" t="s">
        <v>69</v>
      </c>
      <c r="B31" s="21">
        <v>30063</v>
      </c>
      <c r="C31" s="46">
        <f t="shared" si="2"/>
        <v>-106</v>
      </c>
      <c r="D31" s="21">
        <v>27706</v>
      </c>
      <c r="E31" s="46">
        <f t="shared" si="3"/>
        <v>237</v>
      </c>
      <c r="F31" s="21">
        <v>102</v>
      </c>
      <c r="G31" s="195" t="s">
        <v>397</v>
      </c>
      <c r="H31" s="21">
        <v>1170</v>
      </c>
      <c r="I31" s="46">
        <f aca="true" t="shared" si="7" ref="I31:I55">H31-H30</f>
        <v>-285</v>
      </c>
      <c r="J31" s="195" t="s">
        <v>397</v>
      </c>
      <c r="K31" s="195" t="s">
        <v>397</v>
      </c>
      <c r="L31" s="21">
        <v>925</v>
      </c>
      <c r="M31" s="46">
        <f t="shared" si="4"/>
        <v>-138</v>
      </c>
      <c r="N31" s="21">
        <v>160</v>
      </c>
      <c r="O31" s="46">
        <f t="shared" si="5"/>
        <v>-22</v>
      </c>
      <c r="P31" s="21">
        <v>323</v>
      </c>
      <c r="Q31" s="46">
        <f t="shared" si="6"/>
        <v>-52</v>
      </c>
      <c r="R31" s="195" t="s">
        <v>397</v>
      </c>
      <c r="S31" s="195" t="s">
        <v>397</v>
      </c>
      <c r="T31" s="21">
        <v>71</v>
      </c>
      <c r="U31" s="195" t="s">
        <v>397</v>
      </c>
      <c r="V31" s="195" t="s">
        <v>397</v>
      </c>
      <c r="W31" s="195" t="s">
        <v>397</v>
      </c>
      <c r="X31" s="132">
        <f t="shared" si="0"/>
        <v>92.15979775804145</v>
      </c>
      <c r="Y31" s="139" t="s">
        <v>125</v>
      </c>
      <c r="Z31" s="133">
        <f aca="true" t="shared" si="8" ref="Z31:Z44">(L31+P31+T31)/B31*100</f>
        <v>4.387453015334464</v>
      </c>
      <c r="AA31" s="141" t="s">
        <v>159</v>
      </c>
      <c r="AB31" s="140" t="s">
        <v>69</v>
      </c>
      <c r="AC31" s="135"/>
      <c r="AD31" s="135"/>
    </row>
    <row r="32" spans="1:30" ht="24.75" customHeight="1">
      <c r="A32" s="137" t="s">
        <v>71</v>
      </c>
      <c r="B32" s="21">
        <v>29314</v>
      </c>
      <c r="C32" s="46">
        <f t="shared" si="2"/>
        <v>-749</v>
      </c>
      <c r="D32" s="21">
        <v>27366</v>
      </c>
      <c r="E32" s="46">
        <f t="shared" si="3"/>
        <v>-340</v>
      </c>
      <c r="F32" s="21">
        <v>177</v>
      </c>
      <c r="G32" s="46">
        <f aca="true" t="shared" si="9" ref="G32:G58">F32-F31</f>
        <v>75</v>
      </c>
      <c r="H32" s="21">
        <v>858</v>
      </c>
      <c r="I32" s="46">
        <f t="shared" si="7"/>
        <v>-312</v>
      </c>
      <c r="J32" s="195" t="s">
        <v>397</v>
      </c>
      <c r="K32" s="195" t="s">
        <v>397</v>
      </c>
      <c r="L32" s="21">
        <v>746</v>
      </c>
      <c r="M32" s="46">
        <f t="shared" si="4"/>
        <v>-179</v>
      </c>
      <c r="N32" s="21">
        <v>167</v>
      </c>
      <c r="O32" s="46">
        <f t="shared" si="5"/>
        <v>7</v>
      </c>
      <c r="P32" s="21">
        <v>273</v>
      </c>
      <c r="Q32" s="46">
        <f t="shared" si="6"/>
        <v>-50</v>
      </c>
      <c r="R32" s="195" t="s">
        <v>397</v>
      </c>
      <c r="S32" s="195" t="s">
        <v>397</v>
      </c>
      <c r="T32" s="21">
        <v>59</v>
      </c>
      <c r="U32" s="46">
        <f aca="true" t="shared" si="10" ref="U32:U58">T32-T31</f>
        <v>-12</v>
      </c>
      <c r="V32" s="195" t="s">
        <v>397</v>
      </c>
      <c r="W32" s="195" t="s">
        <v>397</v>
      </c>
      <c r="X32" s="132">
        <f t="shared" si="0"/>
        <v>93.35471105956198</v>
      </c>
      <c r="Y32" s="139" t="s">
        <v>146</v>
      </c>
      <c r="Z32" s="133">
        <f t="shared" si="8"/>
        <v>3.6774237565668284</v>
      </c>
      <c r="AA32" s="141" t="s">
        <v>140</v>
      </c>
      <c r="AB32" s="140" t="s">
        <v>71</v>
      </c>
      <c r="AC32" s="135"/>
      <c r="AD32" s="135"/>
    </row>
    <row r="33" spans="1:30" ht="24.75" customHeight="1">
      <c r="A33" s="137" t="s">
        <v>73</v>
      </c>
      <c r="B33" s="21">
        <v>29037</v>
      </c>
      <c r="C33" s="46">
        <f t="shared" si="2"/>
        <v>-277</v>
      </c>
      <c r="D33" s="21">
        <v>27330</v>
      </c>
      <c r="E33" s="46">
        <f t="shared" si="3"/>
        <v>-36</v>
      </c>
      <c r="F33" s="21">
        <v>229</v>
      </c>
      <c r="G33" s="46">
        <f t="shared" si="9"/>
        <v>52</v>
      </c>
      <c r="H33" s="21">
        <v>667</v>
      </c>
      <c r="I33" s="46">
        <f t="shared" si="7"/>
        <v>-191</v>
      </c>
      <c r="J33" s="195" t="s">
        <v>397</v>
      </c>
      <c r="K33" s="195" t="s">
        <v>397</v>
      </c>
      <c r="L33" s="21">
        <v>681</v>
      </c>
      <c r="M33" s="46">
        <f t="shared" si="4"/>
        <v>-65</v>
      </c>
      <c r="N33" s="21">
        <v>130</v>
      </c>
      <c r="O33" s="46">
        <f t="shared" si="5"/>
        <v>-37</v>
      </c>
      <c r="P33" s="21">
        <v>217</v>
      </c>
      <c r="Q33" s="46">
        <f t="shared" si="6"/>
        <v>-56</v>
      </c>
      <c r="R33" s="195" t="s">
        <v>397</v>
      </c>
      <c r="S33" s="195" t="s">
        <v>397</v>
      </c>
      <c r="T33" s="21">
        <v>51</v>
      </c>
      <c r="U33" s="46">
        <f t="shared" si="10"/>
        <v>-8</v>
      </c>
      <c r="V33" s="195" t="s">
        <v>397</v>
      </c>
      <c r="W33" s="195" t="s">
        <v>397</v>
      </c>
      <c r="X33" s="132">
        <f t="shared" si="0"/>
        <v>94.12129352205807</v>
      </c>
      <c r="Y33" s="139" t="s">
        <v>160</v>
      </c>
      <c r="Z33" s="133">
        <f t="shared" si="8"/>
        <v>3.268243964596894</v>
      </c>
      <c r="AA33" s="141" t="s">
        <v>159</v>
      </c>
      <c r="AB33" s="140" t="s">
        <v>73</v>
      </c>
      <c r="AC33" s="135"/>
      <c r="AD33" s="135"/>
    </row>
    <row r="34" spans="1:30" ht="24.75" customHeight="1">
      <c r="A34" s="137" t="s">
        <v>75</v>
      </c>
      <c r="B34" s="21">
        <v>29665</v>
      </c>
      <c r="C34" s="46">
        <f t="shared" si="2"/>
        <v>628</v>
      </c>
      <c r="D34" s="21">
        <v>27936</v>
      </c>
      <c r="E34" s="46">
        <f t="shared" si="3"/>
        <v>606</v>
      </c>
      <c r="F34" s="21">
        <v>267</v>
      </c>
      <c r="G34" s="46">
        <f t="shared" si="9"/>
        <v>38</v>
      </c>
      <c r="H34" s="21">
        <v>598</v>
      </c>
      <c r="I34" s="46">
        <f t="shared" si="7"/>
        <v>-69</v>
      </c>
      <c r="J34" s="195" t="s">
        <v>397</v>
      </c>
      <c r="K34" s="195" t="s">
        <v>397</v>
      </c>
      <c r="L34" s="21">
        <v>720</v>
      </c>
      <c r="M34" s="46">
        <f t="shared" si="4"/>
        <v>39</v>
      </c>
      <c r="N34" s="21">
        <v>144</v>
      </c>
      <c r="O34" s="46">
        <f t="shared" si="5"/>
        <v>14</v>
      </c>
      <c r="P34" s="21">
        <v>162</v>
      </c>
      <c r="Q34" s="46">
        <f t="shared" si="6"/>
        <v>-55</v>
      </c>
      <c r="R34" s="195" t="s">
        <v>397</v>
      </c>
      <c r="S34" s="195" t="s">
        <v>397</v>
      </c>
      <c r="T34" s="21">
        <v>44</v>
      </c>
      <c r="U34" s="46">
        <f t="shared" si="10"/>
        <v>-7</v>
      </c>
      <c r="V34" s="195" t="s">
        <v>397</v>
      </c>
      <c r="W34" s="195" t="s">
        <v>397</v>
      </c>
      <c r="X34" s="132">
        <f t="shared" si="0"/>
        <v>94.17158267318388</v>
      </c>
      <c r="Y34" s="139" t="s">
        <v>161</v>
      </c>
      <c r="Z34" s="133">
        <f t="shared" si="8"/>
        <v>3.12152368110568</v>
      </c>
      <c r="AA34" s="141" t="s">
        <v>162</v>
      </c>
      <c r="AB34" s="140" t="s">
        <v>75</v>
      </c>
      <c r="AC34" s="135"/>
      <c r="AD34" s="135"/>
    </row>
    <row r="35" spans="1:30" ht="24.75" customHeight="1">
      <c r="A35" s="137" t="s">
        <v>77</v>
      </c>
      <c r="B35" s="21">
        <v>28309</v>
      </c>
      <c r="C35" s="46">
        <f t="shared" si="2"/>
        <v>-1356</v>
      </c>
      <c r="D35" s="21">
        <v>26640</v>
      </c>
      <c r="E35" s="46">
        <f t="shared" si="3"/>
        <v>-1296</v>
      </c>
      <c r="F35" s="21">
        <v>286</v>
      </c>
      <c r="G35" s="46">
        <f t="shared" si="9"/>
        <v>19</v>
      </c>
      <c r="H35" s="21">
        <v>585</v>
      </c>
      <c r="I35" s="46">
        <f t="shared" si="7"/>
        <v>-13</v>
      </c>
      <c r="J35" s="195" t="s">
        <v>397</v>
      </c>
      <c r="K35" s="195" t="s">
        <v>397</v>
      </c>
      <c r="L35" s="21">
        <v>613</v>
      </c>
      <c r="M35" s="46">
        <f t="shared" si="4"/>
        <v>-107</v>
      </c>
      <c r="N35" s="21">
        <v>185</v>
      </c>
      <c r="O35" s="46">
        <f t="shared" si="5"/>
        <v>41</v>
      </c>
      <c r="P35" s="21">
        <v>108</v>
      </c>
      <c r="Q35" s="46">
        <f t="shared" si="6"/>
        <v>-54</v>
      </c>
      <c r="R35" s="195" t="s">
        <v>397</v>
      </c>
      <c r="S35" s="195" t="s">
        <v>397</v>
      </c>
      <c r="T35" s="21">
        <v>48</v>
      </c>
      <c r="U35" s="46">
        <f t="shared" si="10"/>
        <v>4</v>
      </c>
      <c r="V35" s="195" t="s">
        <v>397</v>
      </c>
      <c r="W35" s="195" t="s">
        <v>397</v>
      </c>
      <c r="X35" s="132">
        <f t="shared" si="0"/>
        <v>94.10434844042531</v>
      </c>
      <c r="Y35" s="141" t="s">
        <v>163</v>
      </c>
      <c r="Z35" s="133">
        <f t="shared" si="8"/>
        <v>2.7164505987495144</v>
      </c>
      <c r="AA35" s="141" t="s">
        <v>159</v>
      </c>
      <c r="AB35" s="140" t="s">
        <v>77</v>
      </c>
      <c r="AC35" s="135"/>
      <c r="AD35" s="135"/>
    </row>
    <row r="36" spans="1:30" ht="24.75" customHeight="1">
      <c r="A36" s="137" t="s">
        <v>79</v>
      </c>
      <c r="B36" s="21">
        <v>26845</v>
      </c>
      <c r="C36" s="46">
        <f t="shared" si="2"/>
        <v>-1464</v>
      </c>
      <c r="D36" s="21">
        <v>25349</v>
      </c>
      <c r="E36" s="46">
        <f t="shared" si="3"/>
        <v>-1291</v>
      </c>
      <c r="F36" s="21">
        <v>285</v>
      </c>
      <c r="G36" s="46">
        <f t="shared" si="9"/>
        <v>-1</v>
      </c>
      <c r="H36" s="21">
        <v>420</v>
      </c>
      <c r="I36" s="46">
        <f t="shared" si="7"/>
        <v>-165</v>
      </c>
      <c r="J36" s="195" t="s">
        <v>397</v>
      </c>
      <c r="K36" s="195" t="s">
        <v>397</v>
      </c>
      <c r="L36" s="21">
        <v>637</v>
      </c>
      <c r="M36" s="46">
        <f t="shared" si="4"/>
        <v>24</v>
      </c>
      <c r="N36" s="21">
        <v>154</v>
      </c>
      <c r="O36" s="46">
        <f t="shared" si="5"/>
        <v>-31</v>
      </c>
      <c r="P36" s="21">
        <v>116</v>
      </c>
      <c r="Q36" s="46">
        <f t="shared" si="6"/>
        <v>8</v>
      </c>
      <c r="R36" s="195" t="s">
        <v>397</v>
      </c>
      <c r="S36" s="195" t="s">
        <v>397</v>
      </c>
      <c r="T36" s="21">
        <v>36</v>
      </c>
      <c r="U36" s="46">
        <f t="shared" si="10"/>
        <v>-12</v>
      </c>
      <c r="V36" s="195" t="s">
        <v>397</v>
      </c>
      <c r="W36" s="195" t="s">
        <v>397</v>
      </c>
      <c r="X36" s="132">
        <f t="shared" si="0"/>
        <v>94.42726764760663</v>
      </c>
      <c r="Y36" s="139" t="s">
        <v>129</v>
      </c>
      <c r="Z36" s="133">
        <f t="shared" si="8"/>
        <v>2.939094803501583</v>
      </c>
      <c r="AA36" s="139" t="s">
        <v>164</v>
      </c>
      <c r="AB36" s="140" t="s">
        <v>79</v>
      </c>
      <c r="AC36" s="135"/>
      <c r="AD36" s="135"/>
    </row>
    <row r="37" spans="1:30" ht="24.75" customHeight="1">
      <c r="A37" s="137" t="s">
        <v>81</v>
      </c>
      <c r="B37" s="21">
        <v>31479</v>
      </c>
      <c r="C37" s="46">
        <f t="shared" si="2"/>
        <v>4634</v>
      </c>
      <c r="D37" s="21">
        <v>29471</v>
      </c>
      <c r="E37" s="46">
        <f t="shared" si="3"/>
        <v>4122</v>
      </c>
      <c r="F37" s="21">
        <v>362</v>
      </c>
      <c r="G37" s="46">
        <f t="shared" si="9"/>
        <v>77</v>
      </c>
      <c r="H37" s="21">
        <v>635</v>
      </c>
      <c r="I37" s="46">
        <f t="shared" si="7"/>
        <v>215</v>
      </c>
      <c r="J37" s="195" t="s">
        <v>397</v>
      </c>
      <c r="K37" s="195" t="s">
        <v>397</v>
      </c>
      <c r="L37" s="21">
        <v>703</v>
      </c>
      <c r="M37" s="46">
        <f t="shared" si="4"/>
        <v>66</v>
      </c>
      <c r="N37" s="21">
        <v>308</v>
      </c>
      <c r="O37" s="46">
        <f t="shared" si="5"/>
        <v>154</v>
      </c>
      <c r="P37" s="21">
        <v>130</v>
      </c>
      <c r="Q37" s="46">
        <f t="shared" si="6"/>
        <v>14</v>
      </c>
      <c r="R37" s="195" t="s">
        <v>397</v>
      </c>
      <c r="S37" s="195" t="s">
        <v>397</v>
      </c>
      <c r="T37" s="21">
        <v>32</v>
      </c>
      <c r="U37" s="46">
        <f t="shared" si="10"/>
        <v>-4</v>
      </c>
      <c r="V37" s="195" t="s">
        <v>397</v>
      </c>
      <c r="W37" s="195" t="s">
        <v>397</v>
      </c>
      <c r="X37" s="132">
        <f t="shared" si="0"/>
        <v>93.62114425490009</v>
      </c>
      <c r="Y37" s="141" t="s">
        <v>165</v>
      </c>
      <c r="Z37" s="133">
        <f t="shared" si="8"/>
        <v>2.7478636551351694</v>
      </c>
      <c r="AA37" s="141" t="s">
        <v>427</v>
      </c>
      <c r="AB37" s="140" t="s">
        <v>81</v>
      </c>
      <c r="AC37" s="135"/>
      <c r="AD37" s="135"/>
    </row>
    <row r="38" spans="1:30" ht="24.75" customHeight="1">
      <c r="A38" s="137" t="s">
        <v>83</v>
      </c>
      <c r="B38" s="21">
        <v>31173</v>
      </c>
      <c r="C38" s="46">
        <f t="shared" si="2"/>
        <v>-306</v>
      </c>
      <c r="D38" s="21">
        <v>29283</v>
      </c>
      <c r="E38" s="46">
        <f t="shared" si="3"/>
        <v>-188</v>
      </c>
      <c r="F38" s="21">
        <v>323</v>
      </c>
      <c r="G38" s="46">
        <f t="shared" si="9"/>
        <v>-39</v>
      </c>
      <c r="H38" s="21">
        <v>565</v>
      </c>
      <c r="I38" s="46">
        <f t="shared" si="7"/>
        <v>-70</v>
      </c>
      <c r="J38" s="195" t="s">
        <v>397</v>
      </c>
      <c r="K38" s="195" t="s">
        <v>397</v>
      </c>
      <c r="L38" s="21">
        <v>663</v>
      </c>
      <c r="M38" s="46">
        <f t="shared" si="4"/>
        <v>-40</v>
      </c>
      <c r="N38" s="21">
        <v>339</v>
      </c>
      <c r="O38" s="46">
        <f t="shared" si="5"/>
        <v>31</v>
      </c>
      <c r="P38" s="21">
        <v>150</v>
      </c>
      <c r="Q38" s="46">
        <f t="shared" si="6"/>
        <v>20</v>
      </c>
      <c r="R38" s="195" t="s">
        <v>397</v>
      </c>
      <c r="S38" s="195" t="s">
        <v>397</v>
      </c>
      <c r="T38" s="21">
        <v>20</v>
      </c>
      <c r="U38" s="46">
        <f t="shared" si="10"/>
        <v>-12</v>
      </c>
      <c r="V38" s="195" t="s">
        <v>397</v>
      </c>
      <c r="W38" s="195" t="s">
        <v>397</v>
      </c>
      <c r="X38" s="132">
        <f t="shared" si="0"/>
        <v>93.9370609181022</v>
      </c>
      <c r="Y38" s="139" t="s">
        <v>129</v>
      </c>
      <c r="Z38" s="133">
        <f t="shared" si="8"/>
        <v>2.6721842620216214</v>
      </c>
      <c r="AA38" s="148" t="s">
        <v>398</v>
      </c>
      <c r="AB38" s="140" t="s">
        <v>83</v>
      </c>
      <c r="AC38" s="135"/>
      <c r="AD38" s="135"/>
    </row>
    <row r="39" spans="1:30" ht="24.75" customHeight="1">
      <c r="A39" s="142" t="s">
        <v>85</v>
      </c>
      <c r="B39" s="27">
        <v>30932</v>
      </c>
      <c r="C39" s="28">
        <f t="shared" si="2"/>
        <v>-241</v>
      </c>
      <c r="D39" s="27">
        <v>29118</v>
      </c>
      <c r="E39" s="28">
        <f t="shared" si="3"/>
        <v>-165</v>
      </c>
      <c r="F39" s="27">
        <v>314</v>
      </c>
      <c r="G39" s="28">
        <f t="shared" si="9"/>
        <v>-9</v>
      </c>
      <c r="H39" s="27">
        <v>489</v>
      </c>
      <c r="I39" s="28">
        <f t="shared" si="7"/>
        <v>-76</v>
      </c>
      <c r="J39" s="197" t="s">
        <v>397</v>
      </c>
      <c r="K39" s="197" t="s">
        <v>397</v>
      </c>
      <c r="L39" s="27">
        <v>629</v>
      </c>
      <c r="M39" s="28">
        <f t="shared" si="4"/>
        <v>-34</v>
      </c>
      <c r="N39" s="27">
        <v>382</v>
      </c>
      <c r="O39" s="28">
        <f t="shared" si="5"/>
        <v>43</v>
      </c>
      <c r="P39" s="27">
        <v>160</v>
      </c>
      <c r="Q39" s="28">
        <f t="shared" si="6"/>
        <v>10</v>
      </c>
      <c r="R39" s="195" t="s">
        <v>397</v>
      </c>
      <c r="S39" s="195" t="s">
        <v>397</v>
      </c>
      <c r="T39" s="27">
        <v>23</v>
      </c>
      <c r="U39" s="28">
        <f t="shared" si="10"/>
        <v>3</v>
      </c>
      <c r="V39" s="197" t="s">
        <v>397</v>
      </c>
      <c r="W39" s="197" t="s">
        <v>397</v>
      </c>
      <c r="X39" s="143">
        <f t="shared" si="0"/>
        <v>94.13552308289151</v>
      </c>
      <c r="Y39" s="144" t="s">
        <v>164</v>
      </c>
      <c r="Z39" s="133">
        <f t="shared" si="8"/>
        <v>2.625113151428941</v>
      </c>
      <c r="AA39" s="147" t="s">
        <v>163</v>
      </c>
      <c r="AB39" s="146" t="s">
        <v>85</v>
      </c>
      <c r="AC39" s="135"/>
      <c r="AD39" s="135"/>
    </row>
    <row r="40" spans="1:30" ht="24.75" customHeight="1">
      <c r="A40" s="137" t="s">
        <v>87</v>
      </c>
      <c r="B40" s="21">
        <v>32283</v>
      </c>
      <c r="C40" s="46">
        <f t="shared" si="2"/>
        <v>1351</v>
      </c>
      <c r="D40" s="21">
        <v>30546</v>
      </c>
      <c r="E40" s="46">
        <f t="shared" si="3"/>
        <v>1428</v>
      </c>
      <c r="F40" s="21">
        <v>282</v>
      </c>
      <c r="G40" s="46">
        <f t="shared" si="9"/>
        <v>-32</v>
      </c>
      <c r="H40" s="21">
        <v>369</v>
      </c>
      <c r="I40" s="46">
        <f t="shared" si="7"/>
        <v>-120</v>
      </c>
      <c r="J40" s="195" t="s">
        <v>397</v>
      </c>
      <c r="K40" s="195" t="s">
        <v>397</v>
      </c>
      <c r="L40" s="21">
        <v>669</v>
      </c>
      <c r="M40" s="46">
        <f t="shared" si="4"/>
        <v>40</v>
      </c>
      <c r="N40" s="21">
        <v>417</v>
      </c>
      <c r="O40" s="46">
        <f t="shared" si="5"/>
        <v>35</v>
      </c>
      <c r="P40" s="21">
        <v>135</v>
      </c>
      <c r="Q40" s="46">
        <f t="shared" si="6"/>
        <v>-25</v>
      </c>
      <c r="R40" s="196" t="s">
        <v>397</v>
      </c>
      <c r="S40" s="196" t="s">
        <v>397</v>
      </c>
      <c r="T40" s="21">
        <v>14</v>
      </c>
      <c r="U40" s="46">
        <f t="shared" si="10"/>
        <v>-9</v>
      </c>
      <c r="V40" s="196" t="s">
        <v>397</v>
      </c>
      <c r="W40" s="196" t="s">
        <v>397</v>
      </c>
      <c r="X40" s="132">
        <f t="shared" si="0"/>
        <v>94.61945915807081</v>
      </c>
      <c r="Y40" s="139" t="s">
        <v>136</v>
      </c>
      <c r="Z40" s="149">
        <f t="shared" si="8"/>
        <v>2.5338413406436824</v>
      </c>
      <c r="AA40" s="141" t="s">
        <v>163</v>
      </c>
      <c r="AB40" s="140" t="s">
        <v>87</v>
      </c>
      <c r="AC40" s="135"/>
      <c r="AD40" s="135"/>
    </row>
    <row r="41" spans="1:30" ht="24.75" customHeight="1">
      <c r="A41" s="137" t="s">
        <v>89</v>
      </c>
      <c r="B41" s="21">
        <v>33183</v>
      </c>
      <c r="C41" s="46">
        <f t="shared" si="2"/>
        <v>900</v>
      </c>
      <c r="D41" s="21">
        <v>31293</v>
      </c>
      <c r="E41" s="46">
        <f t="shared" si="3"/>
        <v>747</v>
      </c>
      <c r="F41" s="21">
        <v>370</v>
      </c>
      <c r="G41" s="46">
        <f t="shared" si="9"/>
        <v>88</v>
      </c>
      <c r="H41" s="21">
        <v>407</v>
      </c>
      <c r="I41" s="46">
        <f t="shared" si="7"/>
        <v>38</v>
      </c>
      <c r="J41" s="195" t="s">
        <v>397</v>
      </c>
      <c r="K41" s="195" t="s">
        <v>397</v>
      </c>
      <c r="L41" s="21">
        <v>608</v>
      </c>
      <c r="M41" s="46">
        <f t="shared" si="4"/>
        <v>-61</v>
      </c>
      <c r="N41" s="21">
        <v>505</v>
      </c>
      <c r="O41" s="46">
        <f t="shared" si="5"/>
        <v>88</v>
      </c>
      <c r="P41" s="21">
        <v>97</v>
      </c>
      <c r="Q41" s="46">
        <f t="shared" si="6"/>
        <v>-38</v>
      </c>
      <c r="R41" s="195" t="s">
        <v>397</v>
      </c>
      <c r="S41" s="195" t="s">
        <v>397</v>
      </c>
      <c r="T41" s="21">
        <v>11</v>
      </c>
      <c r="U41" s="46">
        <f t="shared" si="10"/>
        <v>-3</v>
      </c>
      <c r="V41" s="195" t="s">
        <v>397</v>
      </c>
      <c r="W41" s="195" t="s">
        <v>397</v>
      </c>
      <c r="X41" s="132">
        <f t="shared" si="0"/>
        <v>94.30431244914564</v>
      </c>
      <c r="Y41" s="141" t="s">
        <v>166</v>
      </c>
      <c r="Z41" s="133">
        <f t="shared" si="8"/>
        <v>2.157731368471808</v>
      </c>
      <c r="AA41" s="141" t="s">
        <v>166</v>
      </c>
      <c r="AB41" s="140" t="s">
        <v>89</v>
      </c>
      <c r="AC41" s="135"/>
      <c r="AD41" s="135"/>
    </row>
    <row r="42" spans="1:30" ht="24.75" customHeight="1">
      <c r="A42" s="137" t="s">
        <v>91</v>
      </c>
      <c r="B42" s="21">
        <v>34368</v>
      </c>
      <c r="C42" s="46">
        <f t="shared" si="2"/>
        <v>1185</v>
      </c>
      <c r="D42" s="21">
        <v>32376</v>
      </c>
      <c r="E42" s="46">
        <f t="shared" si="3"/>
        <v>1083</v>
      </c>
      <c r="F42" s="21">
        <v>342</v>
      </c>
      <c r="G42" s="46">
        <f t="shared" si="9"/>
        <v>-28</v>
      </c>
      <c r="H42" s="21">
        <v>451</v>
      </c>
      <c r="I42" s="46">
        <f t="shared" si="7"/>
        <v>44</v>
      </c>
      <c r="J42" s="195" t="s">
        <v>397</v>
      </c>
      <c r="K42" s="195" t="s">
        <v>397</v>
      </c>
      <c r="L42" s="21">
        <v>668</v>
      </c>
      <c r="M42" s="46">
        <f t="shared" si="4"/>
        <v>60</v>
      </c>
      <c r="N42" s="21">
        <v>531</v>
      </c>
      <c r="O42" s="46">
        <f t="shared" si="5"/>
        <v>26</v>
      </c>
      <c r="P42" s="21">
        <v>146</v>
      </c>
      <c r="Q42" s="46">
        <f t="shared" si="6"/>
        <v>49</v>
      </c>
      <c r="R42" s="195" t="s">
        <v>397</v>
      </c>
      <c r="S42" s="195" t="s">
        <v>397</v>
      </c>
      <c r="T42" s="21">
        <v>14</v>
      </c>
      <c r="U42" s="46">
        <f t="shared" si="10"/>
        <v>3</v>
      </c>
      <c r="V42" s="195" t="s">
        <v>397</v>
      </c>
      <c r="W42" s="195" t="s">
        <v>397</v>
      </c>
      <c r="X42" s="132">
        <f t="shared" si="0"/>
        <v>94.20391061452514</v>
      </c>
      <c r="Y42" s="141" t="s">
        <v>163</v>
      </c>
      <c r="Z42" s="133">
        <f t="shared" si="8"/>
        <v>2.409217877094972</v>
      </c>
      <c r="AA42" s="139" t="s">
        <v>164</v>
      </c>
      <c r="AB42" s="140" t="s">
        <v>91</v>
      </c>
      <c r="AC42" s="135"/>
      <c r="AD42" s="135"/>
    </row>
    <row r="43" spans="1:30" ht="24.75" customHeight="1">
      <c r="A43" s="131" t="s">
        <v>93</v>
      </c>
      <c r="B43" s="21">
        <v>35137</v>
      </c>
      <c r="C43" s="46">
        <f t="shared" si="2"/>
        <v>769</v>
      </c>
      <c r="D43" s="21">
        <v>32479</v>
      </c>
      <c r="E43" s="46">
        <f t="shared" si="3"/>
        <v>103</v>
      </c>
      <c r="F43" s="21">
        <v>557</v>
      </c>
      <c r="G43" s="46">
        <f t="shared" si="9"/>
        <v>215</v>
      </c>
      <c r="H43" s="21">
        <v>502</v>
      </c>
      <c r="I43" s="46">
        <f t="shared" si="7"/>
        <v>51</v>
      </c>
      <c r="J43" s="195" t="s">
        <v>397</v>
      </c>
      <c r="K43" s="195" t="s">
        <v>397</v>
      </c>
      <c r="L43" s="21">
        <v>848</v>
      </c>
      <c r="M43" s="46">
        <f t="shared" si="4"/>
        <v>180</v>
      </c>
      <c r="N43" s="21">
        <v>751</v>
      </c>
      <c r="O43" s="46">
        <f t="shared" si="5"/>
        <v>220</v>
      </c>
      <c r="P43" s="21">
        <v>126</v>
      </c>
      <c r="Q43" s="46">
        <f t="shared" si="6"/>
        <v>-20</v>
      </c>
      <c r="R43" s="195" t="s">
        <v>397</v>
      </c>
      <c r="S43" s="195" t="s">
        <v>397</v>
      </c>
      <c r="T43" s="21">
        <v>9</v>
      </c>
      <c r="U43" s="46">
        <f t="shared" si="10"/>
        <v>-5</v>
      </c>
      <c r="V43" s="195" t="s">
        <v>397</v>
      </c>
      <c r="W43" s="195" t="s">
        <v>397</v>
      </c>
      <c r="X43" s="132">
        <f t="shared" si="0"/>
        <v>92.4353245866181</v>
      </c>
      <c r="Y43" s="141" t="s">
        <v>145</v>
      </c>
      <c r="Z43" s="133">
        <f t="shared" si="8"/>
        <v>2.7976207416683265</v>
      </c>
      <c r="AA43" s="139" t="s">
        <v>167</v>
      </c>
      <c r="AB43" s="134" t="s">
        <v>93</v>
      </c>
      <c r="AC43" s="135"/>
      <c r="AD43" s="135"/>
    </row>
    <row r="44" spans="1:30" ht="24.75" customHeight="1">
      <c r="A44" s="137" t="s">
        <v>95</v>
      </c>
      <c r="B44" s="21">
        <v>34657</v>
      </c>
      <c r="C44" s="46">
        <f t="shared" si="2"/>
        <v>-480</v>
      </c>
      <c r="D44" s="21">
        <v>32483</v>
      </c>
      <c r="E44" s="46">
        <f t="shared" si="3"/>
        <v>4</v>
      </c>
      <c r="F44" s="21">
        <v>518</v>
      </c>
      <c r="G44" s="46">
        <f t="shared" si="9"/>
        <v>-39</v>
      </c>
      <c r="H44" s="21">
        <v>312</v>
      </c>
      <c r="I44" s="46">
        <f t="shared" si="7"/>
        <v>-190</v>
      </c>
      <c r="J44" s="195" t="s">
        <v>397</v>
      </c>
      <c r="K44" s="195" t="s">
        <v>397</v>
      </c>
      <c r="L44" s="21">
        <v>809</v>
      </c>
      <c r="M44" s="46">
        <f t="shared" si="4"/>
        <v>-39</v>
      </c>
      <c r="N44" s="21">
        <v>535</v>
      </c>
      <c r="O44" s="46">
        <f t="shared" si="5"/>
        <v>-216</v>
      </c>
      <c r="P44" s="21">
        <v>159</v>
      </c>
      <c r="Q44" s="46">
        <f t="shared" si="6"/>
        <v>33</v>
      </c>
      <c r="R44" s="195" t="s">
        <v>397</v>
      </c>
      <c r="S44" s="195" t="s">
        <v>397</v>
      </c>
      <c r="T44" s="21">
        <v>8</v>
      </c>
      <c r="U44" s="46">
        <f t="shared" si="10"/>
        <v>-1</v>
      </c>
      <c r="V44" s="195" t="s">
        <v>397</v>
      </c>
      <c r="W44" s="195" t="s">
        <v>397</v>
      </c>
      <c r="X44" s="132">
        <f t="shared" si="0"/>
        <v>93.72709697896528</v>
      </c>
      <c r="Y44" s="150" t="s">
        <v>168</v>
      </c>
      <c r="Z44" s="133">
        <f t="shared" si="8"/>
        <v>2.816169893528003</v>
      </c>
      <c r="AA44" s="148" t="s">
        <v>398</v>
      </c>
      <c r="AB44" s="140" t="s">
        <v>95</v>
      </c>
      <c r="AC44" s="135"/>
      <c r="AD44" s="135"/>
    </row>
    <row r="45" spans="1:30" ht="24.75" customHeight="1">
      <c r="A45" s="137" t="s">
        <v>97</v>
      </c>
      <c r="B45" s="21">
        <v>33857</v>
      </c>
      <c r="C45" s="46">
        <f t="shared" si="2"/>
        <v>-800</v>
      </c>
      <c r="D45" s="21">
        <v>32152</v>
      </c>
      <c r="E45" s="46">
        <f t="shared" si="3"/>
        <v>-331</v>
      </c>
      <c r="F45" s="21">
        <v>383</v>
      </c>
      <c r="G45" s="46">
        <f t="shared" si="9"/>
        <v>-135</v>
      </c>
      <c r="H45" s="21">
        <v>229</v>
      </c>
      <c r="I45" s="46">
        <f t="shared" si="7"/>
        <v>-83</v>
      </c>
      <c r="J45" s="195" t="s">
        <v>397</v>
      </c>
      <c r="K45" s="195" t="s">
        <v>397</v>
      </c>
      <c r="L45" s="21">
        <v>670</v>
      </c>
      <c r="M45" s="46">
        <f t="shared" si="4"/>
        <v>-139</v>
      </c>
      <c r="N45" s="21">
        <v>420</v>
      </c>
      <c r="O45" s="46">
        <f t="shared" si="5"/>
        <v>-115</v>
      </c>
      <c r="P45" s="21">
        <v>137</v>
      </c>
      <c r="Q45" s="46">
        <f t="shared" si="6"/>
        <v>-22</v>
      </c>
      <c r="R45" s="21">
        <v>2</v>
      </c>
      <c r="S45" s="195" t="s">
        <v>397</v>
      </c>
      <c r="T45" s="21">
        <v>6</v>
      </c>
      <c r="U45" s="46">
        <f t="shared" si="10"/>
        <v>-2</v>
      </c>
      <c r="V45" s="195" t="s">
        <v>397</v>
      </c>
      <c r="W45" s="195" t="s">
        <v>397</v>
      </c>
      <c r="X45" s="132">
        <f t="shared" si="0"/>
        <v>94.96411377263195</v>
      </c>
      <c r="Y45" s="150" t="s">
        <v>168</v>
      </c>
      <c r="Z45" s="133">
        <f aca="true" t="shared" si="11" ref="Z45:Z52">(L45+P45+R45+T45)/B45*100</f>
        <v>2.4071831526715304</v>
      </c>
      <c r="AA45" s="151" t="s">
        <v>159</v>
      </c>
      <c r="AB45" s="140" t="s">
        <v>97</v>
      </c>
      <c r="AC45" s="135"/>
      <c r="AD45" s="135"/>
    </row>
    <row r="46" spans="1:30" ht="24.75" customHeight="1">
      <c r="A46" s="137" t="s">
        <v>99</v>
      </c>
      <c r="B46" s="21">
        <v>33300</v>
      </c>
      <c r="C46" s="46">
        <f t="shared" si="2"/>
        <v>-557</v>
      </c>
      <c r="D46" s="21">
        <v>31983</v>
      </c>
      <c r="E46" s="46">
        <f t="shared" si="3"/>
        <v>-169</v>
      </c>
      <c r="F46" s="21">
        <v>286</v>
      </c>
      <c r="G46" s="46">
        <f t="shared" si="9"/>
        <v>-97</v>
      </c>
      <c r="H46" s="21">
        <v>175</v>
      </c>
      <c r="I46" s="46">
        <f t="shared" si="7"/>
        <v>-54</v>
      </c>
      <c r="J46" s="195" t="s">
        <v>397</v>
      </c>
      <c r="K46" s="195" t="s">
        <v>397</v>
      </c>
      <c r="L46" s="21">
        <v>535</v>
      </c>
      <c r="M46" s="46">
        <f t="shared" si="4"/>
        <v>-135</v>
      </c>
      <c r="N46" s="21">
        <v>321</v>
      </c>
      <c r="O46" s="46">
        <f t="shared" si="5"/>
        <v>-99</v>
      </c>
      <c r="P46" s="21">
        <v>79</v>
      </c>
      <c r="Q46" s="46">
        <f t="shared" si="6"/>
        <v>-58</v>
      </c>
      <c r="R46" s="21">
        <v>5</v>
      </c>
      <c r="S46" s="46">
        <f aca="true" t="shared" si="12" ref="S46:S58">R46-R45</f>
        <v>3</v>
      </c>
      <c r="T46" s="21">
        <v>5</v>
      </c>
      <c r="U46" s="46">
        <f t="shared" si="10"/>
        <v>-1</v>
      </c>
      <c r="V46" s="195" t="s">
        <v>397</v>
      </c>
      <c r="W46" s="195" t="s">
        <v>397</v>
      </c>
      <c r="X46" s="132">
        <f t="shared" si="0"/>
        <v>96.04504504504504</v>
      </c>
      <c r="Y46" s="139" t="s">
        <v>169</v>
      </c>
      <c r="Z46" s="133">
        <f t="shared" si="11"/>
        <v>1.8738738738738738</v>
      </c>
      <c r="AA46" s="141" t="s">
        <v>133</v>
      </c>
      <c r="AB46" s="140" t="s">
        <v>99</v>
      </c>
      <c r="AC46" s="135"/>
      <c r="AD46" s="135"/>
    </row>
    <row r="47" spans="1:30" ht="24.75" customHeight="1">
      <c r="A47" s="137" t="s">
        <v>101</v>
      </c>
      <c r="B47" s="21">
        <v>32962</v>
      </c>
      <c r="C47" s="46">
        <f t="shared" si="2"/>
        <v>-338</v>
      </c>
      <c r="D47" s="21">
        <v>31954</v>
      </c>
      <c r="E47" s="46">
        <f t="shared" si="3"/>
        <v>-29</v>
      </c>
      <c r="F47" s="21">
        <v>149</v>
      </c>
      <c r="G47" s="46">
        <f t="shared" si="9"/>
        <v>-137</v>
      </c>
      <c r="H47" s="21">
        <v>130</v>
      </c>
      <c r="I47" s="46">
        <f t="shared" si="7"/>
        <v>-45</v>
      </c>
      <c r="J47" s="195" t="s">
        <v>397</v>
      </c>
      <c r="K47" s="195" t="s">
        <v>397</v>
      </c>
      <c r="L47" s="21">
        <v>430</v>
      </c>
      <c r="M47" s="46">
        <f t="shared" si="4"/>
        <v>-105</v>
      </c>
      <c r="N47" s="21">
        <v>299</v>
      </c>
      <c r="O47" s="46">
        <f t="shared" si="5"/>
        <v>-22</v>
      </c>
      <c r="P47" s="21">
        <v>57</v>
      </c>
      <c r="Q47" s="46">
        <f t="shared" si="6"/>
        <v>-22</v>
      </c>
      <c r="R47" s="153">
        <v>0</v>
      </c>
      <c r="S47" s="154">
        <f t="shared" si="12"/>
        <v>-5</v>
      </c>
      <c r="T47" s="154">
        <v>2</v>
      </c>
      <c r="U47" s="154">
        <f t="shared" si="10"/>
        <v>-3</v>
      </c>
      <c r="V47" s="198" t="s">
        <v>397</v>
      </c>
      <c r="W47" s="198" t="s">
        <v>397</v>
      </c>
      <c r="X47" s="132">
        <f t="shared" si="0"/>
        <v>96.9419331351253</v>
      </c>
      <c r="Y47" s="139" t="s">
        <v>170</v>
      </c>
      <c r="Z47" s="133">
        <f t="shared" si="11"/>
        <v>1.4835264850433834</v>
      </c>
      <c r="AA47" s="141" t="s">
        <v>159</v>
      </c>
      <c r="AB47" s="140" t="s">
        <v>101</v>
      </c>
      <c r="AC47" s="135"/>
      <c r="AD47" s="135"/>
    </row>
    <row r="48" spans="1:30" ht="24.75" customHeight="1">
      <c r="A48" s="137" t="s">
        <v>103</v>
      </c>
      <c r="B48" s="21">
        <v>32982</v>
      </c>
      <c r="C48" s="46">
        <f t="shared" si="2"/>
        <v>20</v>
      </c>
      <c r="D48" s="21">
        <v>32003</v>
      </c>
      <c r="E48" s="46">
        <f t="shared" si="3"/>
        <v>49</v>
      </c>
      <c r="F48" s="21">
        <v>94</v>
      </c>
      <c r="G48" s="46">
        <f t="shared" si="9"/>
        <v>-55</v>
      </c>
      <c r="H48" s="21">
        <v>151</v>
      </c>
      <c r="I48" s="46">
        <f t="shared" si="7"/>
        <v>21</v>
      </c>
      <c r="J48" s="195" t="s">
        <v>397</v>
      </c>
      <c r="K48" s="195" t="s">
        <v>397</v>
      </c>
      <c r="L48" s="21">
        <v>376</v>
      </c>
      <c r="M48" s="46">
        <f t="shared" si="4"/>
        <v>-54</v>
      </c>
      <c r="N48" s="21">
        <v>358</v>
      </c>
      <c r="O48" s="46">
        <f t="shared" si="5"/>
        <v>59</v>
      </c>
      <c r="P48" s="21">
        <v>47</v>
      </c>
      <c r="Q48" s="46">
        <f t="shared" si="6"/>
        <v>-10</v>
      </c>
      <c r="R48" s="154">
        <v>1</v>
      </c>
      <c r="S48" s="154">
        <f t="shared" si="12"/>
        <v>1</v>
      </c>
      <c r="T48" s="154">
        <v>5</v>
      </c>
      <c r="U48" s="154">
        <f t="shared" si="10"/>
        <v>3</v>
      </c>
      <c r="V48" s="198" t="s">
        <v>397</v>
      </c>
      <c r="W48" s="198" t="s">
        <v>397</v>
      </c>
      <c r="X48" s="132">
        <f t="shared" si="0"/>
        <v>97.03171426838881</v>
      </c>
      <c r="Y48" s="139" t="s">
        <v>161</v>
      </c>
      <c r="Z48" s="133">
        <f t="shared" si="11"/>
        <v>1.3007094778970347</v>
      </c>
      <c r="AA48" s="141" t="s">
        <v>162</v>
      </c>
      <c r="AB48" s="140" t="s">
        <v>103</v>
      </c>
      <c r="AC48" s="135"/>
      <c r="AD48" s="135"/>
    </row>
    <row r="49" spans="1:30" ht="24.75" customHeight="1">
      <c r="A49" s="142" t="s">
        <v>105</v>
      </c>
      <c r="B49" s="27">
        <v>32315</v>
      </c>
      <c r="C49" s="28">
        <f t="shared" si="2"/>
        <v>-667</v>
      </c>
      <c r="D49" s="27">
        <v>31503</v>
      </c>
      <c r="E49" s="28">
        <f t="shared" si="3"/>
        <v>-500</v>
      </c>
      <c r="F49" s="27">
        <v>61</v>
      </c>
      <c r="G49" s="28">
        <f t="shared" si="9"/>
        <v>-33</v>
      </c>
      <c r="H49" s="27">
        <v>91</v>
      </c>
      <c r="I49" s="28">
        <f t="shared" si="7"/>
        <v>-60</v>
      </c>
      <c r="J49" s="197" t="s">
        <v>397</v>
      </c>
      <c r="K49" s="197" t="s">
        <v>397</v>
      </c>
      <c r="L49" s="27">
        <v>322</v>
      </c>
      <c r="M49" s="28">
        <f t="shared" si="4"/>
        <v>-54</v>
      </c>
      <c r="N49" s="27">
        <v>338</v>
      </c>
      <c r="O49" s="28">
        <f t="shared" si="5"/>
        <v>-20</v>
      </c>
      <c r="P49" s="27">
        <v>30</v>
      </c>
      <c r="Q49" s="28">
        <f t="shared" si="6"/>
        <v>-17</v>
      </c>
      <c r="R49" s="155">
        <v>1</v>
      </c>
      <c r="S49" s="155">
        <f t="shared" si="12"/>
        <v>0</v>
      </c>
      <c r="T49" s="155">
        <v>0</v>
      </c>
      <c r="U49" s="155">
        <f t="shared" si="10"/>
        <v>-5</v>
      </c>
      <c r="V49" s="199" t="s">
        <v>397</v>
      </c>
      <c r="W49" s="199" t="s">
        <v>397</v>
      </c>
      <c r="X49" s="143">
        <f t="shared" si="0"/>
        <v>97.48723503017175</v>
      </c>
      <c r="Y49" s="144" t="s">
        <v>136</v>
      </c>
      <c r="Z49" s="133">
        <f t="shared" si="11"/>
        <v>1.09237196348445</v>
      </c>
      <c r="AA49" s="147" t="s">
        <v>162</v>
      </c>
      <c r="AB49" s="146" t="s">
        <v>105</v>
      </c>
      <c r="AC49" s="135"/>
      <c r="AD49" s="135"/>
    </row>
    <row r="50" spans="1:30" ht="24.75" customHeight="1">
      <c r="A50" s="137" t="s">
        <v>107</v>
      </c>
      <c r="B50" s="32">
        <v>31337</v>
      </c>
      <c r="C50" s="46">
        <f t="shared" si="2"/>
        <v>-978</v>
      </c>
      <c r="D50" s="32">
        <v>30484</v>
      </c>
      <c r="E50" s="46">
        <f t="shared" si="3"/>
        <v>-1019</v>
      </c>
      <c r="F50" s="32">
        <v>29</v>
      </c>
      <c r="G50" s="46">
        <f t="shared" si="9"/>
        <v>-32</v>
      </c>
      <c r="H50" s="32">
        <v>90</v>
      </c>
      <c r="I50" s="46">
        <f t="shared" si="7"/>
        <v>-1</v>
      </c>
      <c r="J50" s="195" t="s">
        <v>397</v>
      </c>
      <c r="K50" s="195" t="s">
        <v>397</v>
      </c>
      <c r="L50" s="32">
        <v>337</v>
      </c>
      <c r="M50" s="46">
        <f t="shared" si="4"/>
        <v>15</v>
      </c>
      <c r="N50" s="32">
        <v>397</v>
      </c>
      <c r="O50" s="46">
        <f t="shared" si="5"/>
        <v>59</v>
      </c>
      <c r="P50" s="32">
        <v>23</v>
      </c>
      <c r="Q50" s="46">
        <f t="shared" si="6"/>
        <v>-7</v>
      </c>
      <c r="R50" s="153">
        <v>0</v>
      </c>
      <c r="S50" s="154">
        <f t="shared" si="12"/>
        <v>-1</v>
      </c>
      <c r="T50" s="153">
        <v>5</v>
      </c>
      <c r="U50" s="154">
        <f t="shared" si="10"/>
        <v>5</v>
      </c>
      <c r="V50" s="198" t="s">
        <v>397</v>
      </c>
      <c r="W50" s="198" t="s">
        <v>397</v>
      </c>
      <c r="X50" s="132">
        <f t="shared" si="0"/>
        <v>97.2779781089447</v>
      </c>
      <c r="Y50" s="156" t="s">
        <v>162</v>
      </c>
      <c r="Z50" s="149">
        <f t="shared" si="11"/>
        <v>1.164757315633277</v>
      </c>
      <c r="AA50" s="150" t="s">
        <v>161</v>
      </c>
      <c r="AB50" s="140" t="s">
        <v>107</v>
      </c>
      <c r="AC50" s="135"/>
      <c r="AD50" s="135"/>
    </row>
    <row r="51" spans="1:30" ht="24.75" customHeight="1">
      <c r="A51" s="137" t="s">
        <v>109</v>
      </c>
      <c r="B51" s="32">
        <v>30838</v>
      </c>
      <c r="C51" s="46">
        <f t="shared" si="2"/>
        <v>-499</v>
      </c>
      <c r="D51" s="32">
        <v>29958</v>
      </c>
      <c r="E51" s="46">
        <f t="shared" si="3"/>
        <v>-526</v>
      </c>
      <c r="F51" s="32">
        <v>31</v>
      </c>
      <c r="G51" s="46">
        <f t="shared" si="9"/>
        <v>2</v>
      </c>
      <c r="H51" s="32">
        <v>60</v>
      </c>
      <c r="I51" s="46">
        <f t="shared" si="7"/>
        <v>-30</v>
      </c>
      <c r="J51" s="195" t="s">
        <v>397</v>
      </c>
      <c r="K51" s="195" t="s">
        <v>397</v>
      </c>
      <c r="L51" s="32">
        <v>372</v>
      </c>
      <c r="M51" s="46">
        <f t="shared" si="4"/>
        <v>35</v>
      </c>
      <c r="N51" s="32">
        <v>417</v>
      </c>
      <c r="O51" s="46">
        <f t="shared" si="5"/>
        <v>20</v>
      </c>
      <c r="P51" s="32">
        <v>30</v>
      </c>
      <c r="Q51" s="46">
        <f t="shared" si="6"/>
        <v>7</v>
      </c>
      <c r="R51" s="153">
        <v>1</v>
      </c>
      <c r="S51" s="154">
        <f t="shared" si="12"/>
        <v>1</v>
      </c>
      <c r="T51" s="153">
        <v>3</v>
      </c>
      <c r="U51" s="154">
        <f t="shared" si="10"/>
        <v>-2</v>
      </c>
      <c r="V51" s="198" t="s">
        <v>397</v>
      </c>
      <c r="W51" s="198" t="s">
        <v>397</v>
      </c>
      <c r="X51" s="132">
        <f t="shared" si="0"/>
        <v>97.14637784551527</v>
      </c>
      <c r="Y51" s="156" t="s">
        <v>162</v>
      </c>
      <c r="Z51" s="133">
        <f t="shared" si="11"/>
        <v>1.316557494000908</v>
      </c>
      <c r="AA51" s="150" t="s">
        <v>161</v>
      </c>
      <c r="AB51" s="140" t="s">
        <v>109</v>
      </c>
      <c r="AC51" s="135"/>
      <c r="AD51" s="135"/>
    </row>
    <row r="52" spans="1:30" s="159" customFormat="1" ht="24.75" customHeight="1">
      <c r="A52" s="137" t="s">
        <v>400</v>
      </c>
      <c r="B52" s="32">
        <v>31202</v>
      </c>
      <c r="C52" s="24">
        <f t="shared" si="2"/>
        <v>364</v>
      </c>
      <c r="D52" s="32">
        <v>30334</v>
      </c>
      <c r="E52" s="24">
        <f t="shared" si="3"/>
        <v>376</v>
      </c>
      <c r="F52" s="32">
        <v>22</v>
      </c>
      <c r="G52" s="24">
        <f t="shared" si="9"/>
        <v>-9</v>
      </c>
      <c r="H52" s="32">
        <v>75</v>
      </c>
      <c r="I52" s="24">
        <f t="shared" si="7"/>
        <v>15</v>
      </c>
      <c r="J52" s="195" t="s">
        <v>397</v>
      </c>
      <c r="K52" s="195" t="s">
        <v>397</v>
      </c>
      <c r="L52" s="32">
        <v>323</v>
      </c>
      <c r="M52" s="24">
        <f t="shared" si="4"/>
        <v>-49</v>
      </c>
      <c r="N52" s="32">
        <v>448</v>
      </c>
      <c r="O52" s="24">
        <f t="shared" si="5"/>
        <v>31</v>
      </c>
      <c r="P52" s="32">
        <v>23</v>
      </c>
      <c r="Q52" s="24">
        <f t="shared" si="6"/>
        <v>-7</v>
      </c>
      <c r="R52" s="153">
        <v>0</v>
      </c>
      <c r="S52" s="153">
        <f t="shared" si="12"/>
        <v>-1</v>
      </c>
      <c r="T52" s="153">
        <v>5</v>
      </c>
      <c r="U52" s="153">
        <f t="shared" si="10"/>
        <v>2</v>
      </c>
      <c r="V52" s="198" t="s">
        <v>397</v>
      </c>
      <c r="W52" s="198" t="s">
        <v>397</v>
      </c>
      <c r="X52" s="132">
        <f t="shared" si="0"/>
        <v>97.21812704313825</v>
      </c>
      <c r="Y52" s="157">
        <f>X52-X51</f>
        <v>0.07174919762297804</v>
      </c>
      <c r="Z52" s="133">
        <f t="shared" si="11"/>
        <v>1.1249278892378693</v>
      </c>
      <c r="AA52" s="151" t="s">
        <v>162</v>
      </c>
      <c r="AB52" s="140" t="s">
        <v>400</v>
      </c>
      <c r="AC52" s="158"/>
      <c r="AD52" s="158"/>
    </row>
    <row r="53" spans="1:30" ht="24.75" customHeight="1">
      <c r="A53" s="137" t="s">
        <v>402</v>
      </c>
      <c r="B53" s="32">
        <v>30555</v>
      </c>
      <c r="C53" s="24">
        <f t="shared" si="2"/>
        <v>-647</v>
      </c>
      <c r="D53" s="32">
        <v>29705</v>
      </c>
      <c r="E53" s="24">
        <f t="shared" si="3"/>
        <v>-629</v>
      </c>
      <c r="F53" s="32">
        <v>15</v>
      </c>
      <c r="G53" s="24">
        <f t="shared" si="9"/>
        <v>-7</v>
      </c>
      <c r="H53" s="32">
        <v>8</v>
      </c>
      <c r="I53" s="24">
        <f t="shared" si="7"/>
        <v>-67</v>
      </c>
      <c r="J53" s="32">
        <v>64</v>
      </c>
      <c r="K53" s="195" t="s">
        <v>397</v>
      </c>
      <c r="L53" s="32">
        <v>265</v>
      </c>
      <c r="M53" s="24">
        <f t="shared" si="4"/>
        <v>-58</v>
      </c>
      <c r="N53" s="32">
        <v>498</v>
      </c>
      <c r="O53" s="24">
        <f t="shared" si="5"/>
        <v>50</v>
      </c>
      <c r="P53" s="32">
        <v>19</v>
      </c>
      <c r="Q53" s="24">
        <f t="shared" si="6"/>
        <v>-4</v>
      </c>
      <c r="R53" s="153">
        <v>0</v>
      </c>
      <c r="S53" s="153">
        <f t="shared" si="12"/>
        <v>0</v>
      </c>
      <c r="T53" s="153">
        <v>0</v>
      </c>
      <c r="U53" s="153">
        <f t="shared" si="10"/>
        <v>-5</v>
      </c>
      <c r="V53" s="153">
        <v>0</v>
      </c>
      <c r="W53" s="198" t="s">
        <v>397</v>
      </c>
      <c r="X53" s="160">
        <f t="shared" si="0"/>
        <v>97.21813123874979</v>
      </c>
      <c r="Y53" s="148" t="s">
        <v>398</v>
      </c>
      <c r="Z53" s="161">
        <f aca="true" t="shared" si="13" ref="Z53:Z58">(L53+P53+R53+T53+V53)/B53*100</f>
        <v>0.9294714449353625</v>
      </c>
      <c r="AA53" s="151" t="s">
        <v>162</v>
      </c>
      <c r="AB53" s="140" t="s">
        <v>402</v>
      </c>
      <c r="AC53" s="135"/>
      <c r="AD53" s="135"/>
    </row>
    <row r="54" spans="1:30" ht="24.75" customHeight="1">
      <c r="A54" s="137" t="s">
        <v>404</v>
      </c>
      <c r="B54" s="32">
        <v>29601</v>
      </c>
      <c r="C54" s="24">
        <f t="shared" si="2"/>
        <v>-954</v>
      </c>
      <c r="D54" s="32">
        <v>28888</v>
      </c>
      <c r="E54" s="24">
        <f t="shared" si="3"/>
        <v>-817</v>
      </c>
      <c r="F54" s="158">
        <v>14</v>
      </c>
      <c r="G54" s="24">
        <f t="shared" si="9"/>
        <v>-1</v>
      </c>
      <c r="H54" s="158">
        <v>19</v>
      </c>
      <c r="I54" s="24">
        <f t="shared" si="7"/>
        <v>11</v>
      </c>
      <c r="J54" s="158">
        <v>40</v>
      </c>
      <c r="K54" s="24">
        <f>J54-J53</f>
        <v>-24</v>
      </c>
      <c r="L54" s="158">
        <v>198</v>
      </c>
      <c r="M54" s="24">
        <f t="shared" si="4"/>
        <v>-67</v>
      </c>
      <c r="N54" s="158">
        <v>442</v>
      </c>
      <c r="O54" s="24">
        <f t="shared" si="5"/>
        <v>-56</v>
      </c>
      <c r="P54" s="158">
        <v>13</v>
      </c>
      <c r="Q54" s="24">
        <f t="shared" si="6"/>
        <v>-6</v>
      </c>
      <c r="R54" s="162">
        <v>0</v>
      </c>
      <c r="S54" s="153">
        <f t="shared" si="12"/>
        <v>0</v>
      </c>
      <c r="T54" s="162">
        <v>0</v>
      </c>
      <c r="U54" s="153">
        <f t="shared" si="10"/>
        <v>0</v>
      </c>
      <c r="V54" s="162">
        <v>0</v>
      </c>
      <c r="W54" s="162">
        <v>0</v>
      </c>
      <c r="X54" s="160">
        <f t="shared" si="0"/>
        <v>97.59129759129759</v>
      </c>
      <c r="Y54" s="163">
        <f>X54-X53</f>
        <v>0.3731663525477984</v>
      </c>
      <c r="Z54" s="161">
        <f t="shared" si="13"/>
        <v>0.7128137562920172</v>
      </c>
      <c r="AA54" s="151" t="s">
        <v>162</v>
      </c>
      <c r="AB54" s="140" t="s">
        <v>404</v>
      </c>
      <c r="AC54" s="135"/>
      <c r="AD54" s="135"/>
    </row>
    <row r="55" spans="1:30" ht="24.75" customHeight="1">
      <c r="A55" s="137" t="s">
        <v>406</v>
      </c>
      <c r="B55" s="164">
        <v>28560</v>
      </c>
      <c r="C55" s="24">
        <f t="shared" si="2"/>
        <v>-1041</v>
      </c>
      <c r="D55" s="32">
        <v>27787</v>
      </c>
      <c r="E55" s="24">
        <f t="shared" si="3"/>
        <v>-1101</v>
      </c>
      <c r="F55" s="164">
        <v>11</v>
      </c>
      <c r="G55" s="24">
        <f t="shared" si="9"/>
        <v>-3</v>
      </c>
      <c r="H55" s="164">
        <v>4</v>
      </c>
      <c r="I55" s="24">
        <f t="shared" si="7"/>
        <v>-15</v>
      </c>
      <c r="J55" s="158">
        <v>43</v>
      </c>
      <c r="K55" s="24">
        <f>J55-J54</f>
        <v>3</v>
      </c>
      <c r="L55" s="164">
        <v>194</v>
      </c>
      <c r="M55" s="24">
        <f t="shared" si="4"/>
        <v>-4</v>
      </c>
      <c r="N55" s="164">
        <v>521</v>
      </c>
      <c r="O55" s="24">
        <f t="shared" si="5"/>
        <v>79</v>
      </c>
      <c r="P55" s="164">
        <v>12</v>
      </c>
      <c r="Q55" s="24">
        <f t="shared" si="6"/>
        <v>-1</v>
      </c>
      <c r="R55" s="165">
        <v>0</v>
      </c>
      <c r="S55" s="153">
        <f t="shared" si="12"/>
        <v>0</v>
      </c>
      <c r="T55" s="165">
        <v>0</v>
      </c>
      <c r="U55" s="153">
        <f t="shared" si="10"/>
        <v>0</v>
      </c>
      <c r="V55" s="162">
        <v>0</v>
      </c>
      <c r="W55" s="162">
        <v>0</v>
      </c>
      <c r="X55" s="166">
        <f t="shared" si="0"/>
        <v>97.29341736694678</v>
      </c>
      <c r="Y55" s="157">
        <f>X55-X54</f>
        <v>-0.29788022435080563</v>
      </c>
      <c r="Z55" s="161">
        <f t="shared" si="13"/>
        <v>0.7212885154061625</v>
      </c>
      <c r="AA55" s="151" t="s">
        <v>428</v>
      </c>
      <c r="AB55" s="140" t="s">
        <v>406</v>
      </c>
      <c r="AC55" s="135"/>
      <c r="AD55" s="135"/>
    </row>
    <row r="56" spans="1:28" s="173" customFormat="1" ht="24.75" customHeight="1">
      <c r="A56" s="167" t="s">
        <v>408</v>
      </c>
      <c r="B56" s="168">
        <v>27521</v>
      </c>
      <c r="C56" s="24">
        <f t="shared" si="2"/>
        <v>-1039</v>
      </c>
      <c r="D56" s="168">
        <v>26843</v>
      </c>
      <c r="E56" s="24">
        <f t="shared" si="3"/>
        <v>-944</v>
      </c>
      <c r="F56" s="169">
        <v>21</v>
      </c>
      <c r="G56" s="24">
        <f t="shared" si="9"/>
        <v>10</v>
      </c>
      <c r="H56" s="169">
        <v>4</v>
      </c>
      <c r="I56" s="148" t="s">
        <v>398</v>
      </c>
      <c r="J56" s="169">
        <v>26</v>
      </c>
      <c r="K56" s="24">
        <f>J56-J55</f>
        <v>-17</v>
      </c>
      <c r="L56" s="169">
        <v>123</v>
      </c>
      <c r="M56" s="24">
        <f t="shared" si="4"/>
        <v>-71</v>
      </c>
      <c r="N56" s="169">
        <v>504</v>
      </c>
      <c r="O56" s="24">
        <f t="shared" si="5"/>
        <v>-17</v>
      </c>
      <c r="P56" s="169">
        <v>3</v>
      </c>
      <c r="Q56" s="24">
        <f t="shared" si="6"/>
        <v>-9</v>
      </c>
      <c r="R56" s="170">
        <v>0</v>
      </c>
      <c r="S56" s="153">
        <f t="shared" si="12"/>
        <v>0</v>
      </c>
      <c r="T56" s="170">
        <v>0</v>
      </c>
      <c r="U56" s="153">
        <f t="shared" si="10"/>
        <v>0</v>
      </c>
      <c r="V56" s="170">
        <v>1</v>
      </c>
      <c r="W56" s="170">
        <f>V56-V54</f>
        <v>1</v>
      </c>
      <c r="X56" s="171">
        <f t="shared" si="0"/>
        <v>97.53642672867991</v>
      </c>
      <c r="Y56" s="157">
        <f>X56-X55</f>
        <v>0.24300936173312948</v>
      </c>
      <c r="Z56" s="161">
        <f t="shared" si="13"/>
        <v>0.46146578976054653</v>
      </c>
      <c r="AA56" s="151" t="s">
        <v>162</v>
      </c>
      <c r="AB56" s="172" t="s">
        <v>408</v>
      </c>
    </row>
    <row r="57" spans="1:28" s="173" customFormat="1" ht="24.75" customHeight="1">
      <c r="A57" s="167" t="s">
        <v>410</v>
      </c>
      <c r="B57" s="168">
        <f>D57+F57+H57+J57+L57+N57</f>
        <v>26516</v>
      </c>
      <c r="C57" s="174">
        <f t="shared" si="2"/>
        <v>-1005</v>
      </c>
      <c r="D57" s="168">
        <v>25976</v>
      </c>
      <c r="E57" s="174">
        <f t="shared" si="3"/>
        <v>-867</v>
      </c>
      <c r="F57" s="169">
        <v>8</v>
      </c>
      <c r="G57" s="174">
        <f t="shared" si="9"/>
        <v>-13</v>
      </c>
      <c r="H57" s="169">
        <v>4</v>
      </c>
      <c r="I57" s="148" t="s">
        <v>398</v>
      </c>
      <c r="J57" s="169">
        <v>14</v>
      </c>
      <c r="K57" s="174">
        <f>J57-J56</f>
        <v>-12</v>
      </c>
      <c r="L57" s="169">
        <v>116</v>
      </c>
      <c r="M57" s="174">
        <f t="shared" si="4"/>
        <v>-7</v>
      </c>
      <c r="N57" s="169">
        <v>398</v>
      </c>
      <c r="O57" s="174">
        <f t="shared" si="5"/>
        <v>-106</v>
      </c>
      <c r="P57" s="169">
        <v>10</v>
      </c>
      <c r="Q57" s="174">
        <f t="shared" si="6"/>
        <v>7</v>
      </c>
      <c r="R57" s="170">
        <v>0</v>
      </c>
      <c r="S57" s="170">
        <f t="shared" si="12"/>
        <v>0</v>
      </c>
      <c r="T57" s="170">
        <v>0</v>
      </c>
      <c r="U57" s="170">
        <f t="shared" si="10"/>
        <v>0</v>
      </c>
      <c r="V57" s="170">
        <v>0</v>
      </c>
      <c r="W57" s="170">
        <f>V57-V56</f>
        <v>-1</v>
      </c>
      <c r="X57" s="171">
        <f t="shared" si="0"/>
        <v>97.9634937396289</v>
      </c>
      <c r="Y57" s="157">
        <v>0.5</v>
      </c>
      <c r="Z57" s="161">
        <f t="shared" si="13"/>
        <v>0.4751847940865892</v>
      </c>
      <c r="AA57" s="148" t="s">
        <v>398</v>
      </c>
      <c r="AB57" s="172" t="s">
        <v>410</v>
      </c>
    </row>
    <row r="58" spans="1:30" s="179" customFormat="1" ht="24.75" customHeight="1">
      <c r="A58" s="167" t="s">
        <v>171</v>
      </c>
      <c r="B58" s="45">
        <f>D58+F58+H58+J58+L58+N58</f>
        <v>25496</v>
      </c>
      <c r="C58" s="24">
        <f t="shared" si="2"/>
        <v>-1020</v>
      </c>
      <c r="D58" s="24">
        <v>25010</v>
      </c>
      <c r="E58" s="24">
        <f t="shared" si="3"/>
        <v>-966</v>
      </c>
      <c r="F58" s="24">
        <v>14</v>
      </c>
      <c r="G58" s="24">
        <f t="shared" si="9"/>
        <v>6</v>
      </c>
      <c r="H58" s="24">
        <v>4</v>
      </c>
      <c r="I58" s="175" t="s">
        <v>11</v>
      </c>
      <c r="J58" s="24">
        <v>36</v>
      </c>
      <c r="K58" s="24">
        <f>J58-J57</f>
        <v>22</v>
      </c>
      <c r="L58" s="24">
        <v>91</v>
      </c>
      <c r="M58" s="24">
        <f t="shared" si="4"/>
        <v>-25</v>
      </c>
      <c r="N58" s="24">
        <v>341</v>
      </c>
      <c r="O58" s="24">
        <f t="shared" si="5"/>
        <v>-57</v>
      </c>
      <c r="P58" s="24">
        <v>9</v>
      </c>
      <c r="Q58" s="24">
        <f t="shared" si="6"/>
        <v>-1</v>
      </c>
      <c r="R58" s="153">
        <v>0</v>
      </c>
      <c r="S58" s="153">
        <f t="shared" si="12"/>
        <v>0</v>
      </c>
      <c r="T58" s="153">
        <v>0</v>
      </c>
      <c r="U58" s="153">
        <f t="shared" si="10"/>
        <v>0</v>
      </c>
      <c r="V58" s="153">
        <v>0</v>
      </c>
      <c r="W58" s="153">
        <f>V58-V57</f>
        <v>0</v>
      </c>
      <c r="X58" s="176">
        <f t="shared" si="0"/>
        <v>98.09381863821775</v>
      </c>
      <c r="Y58" s="157">
        <f>X58-X57</f>
        <v>0.130324898588853</v>
      </c>
      <c r="Z58" s="177">
        <f t="shared" si="13"/>
        <v>0.3922183871979918</v>
      </c>
      <c r="AA58" s="178">
        <f>Z58-Z57</f>
        <v>-0.08296640688859741</v>
      </c>
      <c r="AB58" s="172" t="s">
        <v>171</v>
      </c>
      <c r="AC58" s="21"/>
      <c r="AD58" s="21"/>
    </row>
    <row r="59" spans="1:30" s="179" customFormat="1" ht="24.75" customHeight="1">
      <c r="A59" s="167" t="s">
        <v>111</v>
      </c>
      <c r="B59" s="45">
        <v>24366</v>
      </c>
      <c r="C59" s="24">
        <v>-1130</v>
      </c>
      <c r="D59" s="24">
        <v>23969</v>
      </c>
      <c r="E59" s="24">
        <v>-1041</v>
      </c>
      <c r="F59" s="24">
        <v>13</v>
      </c>
      <c r="G59" s="24">
        <v>-1</v>
      </c>
      <c r="H59" s="24">
        <v>3</v>
      </c>
      <c r="I59" s="175">
        <v>-1</v>
      </c>
      <c r="J59" s="24">
        <v>15</v>
      </c>
      <c r="K59" s="24">
        <v>-21</v>
      </c>
      <c r="L59" s="24">
        <v>83</v>
      </c>
      <c r="M59" s="24">
        <v>-8</v>
      </c>
      <c r="N59" s="24">
        <v>283</v>
      </c>
      <c r="O59" s="24">
        <v>-58</v>
      </c>
      <c r="P59" s="24">
        <v>5</v>
      </c>
      <c r="Q59" s="24">
        <v>-4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76">
        <v>98.37068045637363</v>
      </c>
      <c r="Y59" s="157">
        <v>0.2768618181558793</v>
      </c>
      <c r="Z59" s="177">
        <v>0.3611589920380858</v>
      </c>
      <c r="AA59" s="180" t="s">
        <v>11</v>
      </c>
      <c r="AB59" s="172" t="s">
        <v>111</v>
      </c>
      <c r="AC59" s="21"/>
      <c r="AD59" s="21"/>
    </row>
    <row r="60" spans="1:30" s="159" customFormat="1" ht="24.75" customHeight="1">
      <c r="A60" s="181" t="s">
        <v>414</v>
      </c>
      <c r="B60" s="49">
        <v>23550</v>
      </c>
      <c r="C60" s="33">
        <f>B60-B59</f>
        <v>-816</v>
      </c>
      <c r="D60" s="33">
        <v>23187</v>
      </c>
      <c r="E60" s="33">
        <f>D60-D59</f>
        <v>-782</v>
      </c>
      <c r="F60" s="33">
        <v>14</v>
      </c>
      <c r="G60" s="33">
        <f>F60-F59</f>
        <v>1</v>
      </c>
      <c r="H60" s="33">
        <v>1</v>
      </c>
      <c r="I60" s="33">
        <f>H60-H59</f>
        <v>-2</v>
      </c>
      <c r="J60" s="33">
        <v>21</v>
      </c>
      <c r="K60" s="33">
        <f>J60-J59</f>
        <v>6</v>
      </c>
      <c r="L60" s="33">
        <v>73</v>
      </c>
      <c r="M60" s="33">
        <f>L60-L59</f>
        <v>-10</v>
      </c>
      <c r="N60" s="33">
        <v>254</v>
      </c>
      <c r="O60" s="33">
        <f>N60-N59</f>
        <v>-29</v>
      </c>
      <c r="P60" s="33">
        <v>11</v>
      </c>
      <c r="Q60" s="33">
        <f>P60-P59</f>
        <v>6</v>
      </c>
      <c r="R60" s="182">
        <v>0</v>
      </c>
      <c r="S60" s="182">
        <f>R60-R59</f>
        <v>0</v>
      </c>
      <c r="T60" s="182">
        <v>0</v>
      </c>
      <c r="U60" s="182">
        <f>T60-T59</f>
        <v>0</v>
      </c>
      <c r="V60" s="182">
        <v>0</v>
      </c>
      <c r="W60" s="182">
        <f>V60-V59</f>
        <v>0</v>
      </c>
      <c r="X60" s="183">
        <f>D60/B60*100</f>
        <v>98.45859872611466</v>
      </c>
      <c r="Y60" s="184">
        <f>X60-X59</f>
        <v>0.08791826974102435</v>
      </c>
      <c r="Z60" s="185">
        <f>(L60+P60+R60+T60+V60)/B60*100</f>
        <v>0.35668789808917195</v>
      </c>
      <c r="AA60" s="186" t="s">
        <v>398</v>
      </c>
      <c r="AB60" s="187" t="s">
        <v>414</v>
      </c>
      <c r="AC60" s="158"/>
      <c r="AD60" s="158"/>
    </row>
    <row r="61" spans="1:30" ht="24.75" customHeight="1">
      <c r="A61" s="167" t="s">
        <v>438</v>
      </c>
      <c r="B61" s="45">
        <v>23416</v>
      </c>
      <c r="C61" s="24">
        <f>B61-B60</f>
        <v>-134</v>
      </c>
      <c r="D61" s="24">
        <v>23106</v>
      </c>
      <c r="E61" s="24">
        <f>D61-D60</f>
        <v>-81</v>
      </c>
      <c r="F61" s="24">
        <v>7</v>
      </c>
      <c r="G61" s="24">
        <f>F61-F60</f>
        <v>-7</v>
      </c>
      <c r="H61" s="24">
        <v>2</v>
      </c>
      <c r="I61" s="24">
        <f>H61-H60</f>
        <v>1</v>
      </c>
      <c r="J61" s="24">
        <v>11</v>
      </c>
      <c r="K61" s="24">
        <f>J61-J60</f>
        <v>-10</v>
      </c>
      <c r="L61" s="24">
        <v>76</v>
      </c>
      <c r="M61" s="24">
        <f>L61-L60</f>
        <v>3</v>
      </c>
      <c r="N61" s="24">
        <v>214</v>
      </c>
      <c r="O61" s="24">
        <f>N61-N60</f>
        <v>-40</v>
      </c>
      <c r="P61" s="24">
        <v>7</v>
      </c>
      <c r="Q61" s="24">
        <f>P61-P60</f>
        <v>-4</v>
      </c>
      <c r="R61" s="153">
        <v>0</v>
      </c>
      <c r="S61" s="153">
        <f>R61-R60</f>
        <v>0</v>
      </c>
      <c r="T61" s="153">
        <v>0</v>
      </c>
      <c r="U61" s="153">
        <f>T61-T60</f>
        <v>0</v>
      </c>
      <c r="V61" s="153">
        <v>0</v>
      </c>
      <c r="W61" s="153">
        <f>V61-V60</f>
        <v>0</v>
      </c>
      <c r="X61" s="176">
        <f>D61/B61*100</f>
        <v>98.67611889306457</v>
      </c>
      <c r="Y61" s="157">
        <f>X61-X60</f>
        <v>0.21752016694991028</v>
      </c>
      <c r="Z61" s="177">
        <f>(L61+P61+R61+T61+V61)/B61*100</f>
        <v>0.35445848992142126</v>
      </c>
      <c r="AA61" s="399" t="s">
        <v>398</v>
      </c>
      <c r="AB61" s="172" t="s">
        <v>438</v>
      </c>
      <c r="AC61" s="135"/>
      <c r="AD61" s="135"/>
    </row>
    <row r="62" spans="1:28" ht="24.75" customHeight="1">
      <c r="A62" s="188" t="s">
        <v>454</v>
      </c>
      <c r="B62" s="51">
        <v>22969</v>
      </c>
      <c r="C62" s="52">
        <f>B62-B61</f>
        <v>-447</v>
      </c>
      <c r="D62" s="52">
        <v>22648</v>
      </c>
      <c r="E62" s="52">
        <f>D62-D61</f>
        <v>-458</v>
      </c>
      <c r="F62" s="52">
        <v>7</v>
      </c>
      <c r="G62" s="398" t="s">
        <v>428</v>
      </c>
      <c r="H62" s="52">
        <v>1</v>
      </c>
      <c r="I62" s="52">
        <f>H62-H61</f>
        <v>-1</v>
      </c>
      <c r="J62" s="52">
        <v>12</v>
      </c>
      <c r="K62" s="52">
        <f>J62-J61</f>
        <v>1</v>
      </c>
      <c r="L62" s="52">
        <v>65</v>
      </c>
      <c r="M62" s="52">
        <f>L62-L61</f>
        <v>-11</v>
      </c>
      <c r="N62" s="52">
        <v>236</v>
      </c>
      <c r="O62" s="52">
        <f>N62-N61</f>
        <v>22</v>
      </c>
      <c r="P62" s="52">
        <v>3</v>
      </c>
      <c r="Q62" s="52">
        <f>P62-P61</f>
        <v>-4</v>
      </c>
      <c r="R62" s="189">
        <v>0</v>
      </c>
      <c r="S62" s="189">
        <f>R62-R61</f>
        <v>0</v>
      </c>
      <c r="T62" s="189">
        <v>0</v>
      </c>
      <c r="U62" s="189">
        <f>T62-T61</f>
        <v>0</v>
      </c>
      <c r="V62" s="189">
        <v>0</v>
      </c>
      <c r="W62" s="189">
        <f>V62-V61</f>
        <v>0</v>
      </c>
      <c r="X62" s="190">
        <f>D62/B62*100</f>
        <v>98.60246419086594</v>
      </c>
      <c r="Y62" s="191">
        <f>X62-X61</f>
        <v>-0.07365470219862402</v>
      </c>
      <c r="Z62" s="192">
        <f>(L62+P62+R62+T62+V62)/B62*100</f>
        <v>0.2960511994427272</v>
      </c>
      <c r="AA62" s="400">
        <f>Z62-Z61</f>
        <v>-0.058407290478694085</v>
      </c>
      <c r="AB62" s="193" t="s">
        <v>454</v>
      </c>
    </row>
  </sheetData>
  <sheetProtection sheet="1" objects="1" scenarios="1" selectLockedCells="1" selectUnlockedCells="1"/>
  <mergeCells count="6">
    <mergeCell ref="AA1:AB1"/>
    <mergeCell ref="J3:K3"/>
    <mergeCell ref="J2:K2"/>
    <mergeCell ref="F3:G3"/>
    <mergeCell ref="H3:I3"/>
    <mergeCell ref="A1:M1"/>
  </mergeCells>
  <printOptions/>
  <pageMargins left="0.7086614173228347" right="0.2362204724409449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15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"/>
  <sheetViews>
    <sheetView showGridLines="0" zoomScale="75" zoomScaleNormal="75" workbookViewId="0" topLeftCell="A1">
      <selection activeCell="A1" sqref="A1:IV16384"/>
    </sheetView>
  </sheetViews>
  <sheetFormatPr defaultColWidth="8.66015625" defaultRowHeight="21" customHeight="1"/>
  <cols>
    <col min="1" max="1" width="8.83203125" style="202" customWidth="1"/>
    <col min="2" max="2" width="9.33203125" style="202" customWidth="1"/>
    <col min="3" max="3" width="8" style="202" customWidth="1"/>
    <col min="4" max="4" width="9.33203125" style="202" customWidth="1"/>
    <col min="5" max="5" width="8" style="202" customWidth="1"/>
    <col min="6" max="6" width="9.33203125" style="202" customWidth="1"/>
    <col min="7" max="7" width="8" style="202" customWidth="1"/>
    <col min="8" max="8" width="9.33203125" style="202" customWidth="1"/>
    <col min="9" max="9" width="8" style="202" customWidth="1"/>
    <col min="10" max="10" width="8.08203125" style="202" customWidth="1"/>
    <col min="11" max="11" width="7.33203125" style="202" customWidth="1"/>
    <col min="12" max="12" width="9.33203125" style="202" customWidth="1"/>
    <col min="13" max="13" width="11.33203125" style="202" bestFit="1" customWidth="1"/>
    <col min="14" max="14" width="9.33203125" style="202" customWidth="1"/>
    <col min="15" max="15" width="8" style="202" customWidth="1"/>
    <col min="16" max="16" width="8.5" style="202" customWidth="1"/>
    <col min="17" max="17" width="8" style="202" customWidth="1"/>
    <col min="18" max="25" width="5.58203125" style="202" customWidth="1"/>
    <col min="26" max="29" width="7.58203125" style="202" customWidth="1"/>
    <col min="30" max="30" width="9.5" style="202" customWidth="1"/>
    <col min="31" max="16384" width="8" style="202" customWidth="1"/>
  </cols>
  <sheetData>
    <row r="1" spans="1:31" ht="21" customHeight="1">
      <c r="A1" s="438" t="s">
        <v>457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201" t="s">
        <v>312</v>
      </c>
      <c r="O1" s="200"/>
      <c r="P1" s="200"/>
      <c r="Q1" s="200"/>
      <c r="S1" s="203"/>
      <c r="T1" s="203"/>
      <c r="U1" s="203"/>
      <c r="V1" s="203"/>
      <c r="W1" s="203"/>
      <c r="X1" s="203"/>
      <c r="Y1" s="203"/>
      <c r="Z1" s="203"/>
      <c r="AA1" s="204"/>
      <c r="AB1" s="204"/>
      <c r="AC1" s="428" t="s">
        <v>330</v>
      </c>
      <c r="AD1" s="428"/>
      <c r="AE1" s="204"/>
    </row>
    <row r="2" spans="1:31" ht="21" customHeight="1">
      <c r="A2" s="205"/>
      <c r="B2" s="206"/>
      <c r="C2" s="205"/>
      <c r="D2" s="206"/>
      <c r="E2" s="205"/>
      <c r="F2" s="207" t="s">
        <v>390</v>
      </c>
      <c r="G2" s="208"/>
      <c r="H2" s="207" t="s">
        <v>322</v>
      </c>
      <c r="I2" s="208"/>
      <c r="J2" s="429" t="s">
        <v>323</v>
      </c>
      <c r="K2" s="430"/>
      <c r="L2" s="206"/>
      <c r="M2" s="205"/>
      <c r="N2" s="434" t="s">
        <v>331</v>
      </c>
      <c r="O2" s="435"/>
      <c r="P2" s="209" t="s">
        <v>324</v>
      </c>
      <c r="Q2" s="212"/>
      <c r="R2" s="213" t="s">
        <v>415</v>
      </c>
      <c r="S2" s="213"/>
      <c r="T2" s="213"/>
      <c r="U2" s="213"/>
      <c r="V2" s="213"/>
      <c r="W2" s="214"/>
      <c r="X2" s="215"/>
      <c r="Y2" s="214"/>
      <c r="Z2" s="206"/>
      <c r="AA2" s="205"/>
      <c r="AB2" s="206"/>
      <c r="AC2" s="206"/>
      <c r="AD2" s="209"/>
      <c r="AE2" s="204"/>
    </row>
    <row r="3" spans="1:31" ht="21" customHeight="1">
      <c r="A3" s="216" t="s">
        <v>9</v>
      </c>
      <c r="B3" s="217" t="s">
        <v>114</v>
      </c>
      <c r="C3" s="218"/>
      <c r="D3" s="219" t="s">
        <v>115</v>
      </c>
      <c r="E3" s="220"/>
      <c r="F3" s="431" t="s">
        <v>325</v>
      </c>
      <c r="G3" s="432"/>
      <c r="H3" s="431" t="s">
        <v>326</v>
      </c>
      <c r="I3" s="432"/>
      <c r="J3" s="433" t="s">
        <v>327</v>
      </c>
      <c r="K3" s="432"/>
      <c r="L3" s="221" t="s">
        <v>116</v>
      </c>
      <c r="M3" s="218"/>
      <c r="N3" s="436"/>
      <c r="O3" s="437"/>
      <c r="P3" s="222" t="s">
        <v>328</v>
      </c>
      <c r="Q3" s="223"/>
      <c r="R3" s="219" t="s">
        <v>117</v>
      </c>
      <c r="S3" s="218"/>
      <c r="T3" s="221" t="s">
        <v>118</v>
      </c>
      <c r="U3" s="218"/>
      <c r="V3" s="221" t="s">
        <v>119</v>
      </c>
      <c r="W3" s="218"/>
      <c r="X3" s="221" t="s">
        <v>416</v>
      </c>
      <c r="Y3" s="218"/>
      <c r="Z3" s="221" t="s">
        <v>120</v>
      </c>
      <c r="AA3" s="224"/>
      <c r="AB3" s="221" t="s">
        <v>121</v>
      </c>
      <c r="AC3" s="218" t="s">
        <v>417</v>
      </c>
      <c r="AD3" s="225" t="s">
        <v>9</v>
      </c>
      <c r="AE3" s="204"/>
    </row>
    <row r="4" spans="1:31" ht="21" customHeight="1">
      <c r="A4" s="220" t="s">
        <v>10</v>
      </c>
      <c r="B4" s="226" t="s">
        <v>417</v>
      </c>
      <c r="C4" s="227" t="s">
        <v>418</v>
      </c>
      <c r="D4" s="226" t="s">
        <v>419</v>
      </c>
      <c r="E4" s="227" t="s">
        <v>418</v>
      </c>
      <c r="F4" s="226" t="s">
        <v>420</v>
      </c>
      <c r="G4" s="227" t="s">
        <v>418</v>
      </c>
      <c r="H4" s="226" t="s">
        <v>421</v>
      </c>
      <c r="I4" s="227" t="s">
        <v>418</v>
      </c>
      <c r="J4" s="226" t="s">
        <v>416</v>
      </c>
      <c r="K4" s="227" t="s">
        <v>418</v>
      </c>
      <c r="L4" s="226" t="s">
        <v>422</v>
      </c>
      <c r="M4" s="227" t="s">
        <v>418</v>
      </c>
      <c r="N4" s="228" t="s">
        <v>422</v>
      </c>
      <c r="O4" s="227" t="s">
        <v>418</v>
      </c>
      <c r="P4" s="229" t="s">
        <v>423</v>
      </c>
      <c r="Q4" s="230" t="s">
        <v>418</v>
      </c>
      <c r="R4" s="226" t="s">
        <v>417</v>
      </c>
      <c r="S4" s="231" t="s">
        <v>418</v>
      </c>
      <c r="T4" s="226" t="s">
        <v>417</v>
      </c>
      <c r="U4" s="231" t="s">
        <v>418</v>
      </c>
      <c r="V4" s="226" t="s">
        <v>417</v>
      </c>
      <c r="W4" s="231" t="s">
        <v>418</v>
      </c>
      <c r="X4" s="226" t="s">
        <v>417</v>
      </c>
      <c r="Y4" s="231" t="s">
        <v>418</v>
      </c>
      <c r="Z4" s="232" t="s">
        <v>429</v>
      </c>
      <c r="AA4" s="227" t="s">
        <v>430</v>
      </c>
      <c r="AB4" s="224" t="s">
        <v>429</v>
      </c>
      <c r="AC4" s="227" t="s">
        <v>430</v>
      </c>
      <c r="AD4" s="229" t="s">
        <v>10</v>
      </c>
      <c r="AE4" s="204"/>
    </row>
    <row r="5" spans="1:31" ht="21" customHeight="1">
      <c r="A5" s="233" t="s">
        <v>329</v>
      </c>
      <c r="B5" s="21">
        <v>8716</v>
      </c>
      <c r="C5" s="285" t="s">
        <v>397</v>
      </c>
      <c r="D5" s="21">
        <v>2203</v>
      </c>
      <c r="E5" s="285" t="s">
        <v>397</v>
      </c>
      <c r="F5" s="285" t="s">
        <v>397</v>
      </c>
      <c r="G5" s="285" t="s">
        <v>397</v>
      </c>
      <c r="H5" s="285" t="s">
        <v>397</v>
      </c>
      <c r="I5" s="285" t="s">
        <v>397</v>
      </c>
      <c r="J5" s="285" t="s">
        <v>397</v>
      </c>
      <c r="K5" s="285" t="s">
        <v>397</v>
      </c>
      <c r="L5" s="21">
        <v>3543</v>
      </c>
      <c r="M5" s="285" t="s">
        <v>397</v>
      </c>
      <c r="N5" s="286" t="s">
        <v>397</v>
      </c>
      <c r="O5" s="286" t="s">
        <v>397</v>
      </c>
      <c r="P5" s="21">
        <v>2970</v>
      </c>
      <c r="Q5" s="285" t="s">
        <v>397</v>
      </c>
      <c r="R5" s="21">
        <v>70</v>
      </c>
      <c r="S5" s="285" t="s">
        <v>397</v>
      </c>
      <c r="T5" s="285" t="s">
        <v>397</v>
      </c>
      <c r="U5" s="285" t="s">
        <v>397</v>
      </c>
      <c r="V5" s="285" t="s">
        <v>397</v>
      </c>
      <c r="W5" s="285" t="s">
        <v>397</v>
      </c>
      <c r="X5" s="285" t="s">
        <v>397</v>
      </c>
      <c r="Y5" s="285" t="s">
        <v>397</v>
      </c>
      <c r="Z5" s="234">
        <f aca="true" t="shared" si="0" ref="Z5:Z26">D5/B5*100</f>
        <v>25.275355667737493</v>
      </c>
      <c r="AA5" s="286" t="s">
        <v>397</v>
      </c>
      <c r="AB5" s="133">
        <f aca="true" t="shared" si="1" ref="AB5:AB30">(L5+R5)/B5*100</f>
        <v>41.45250114731528</v>
      </c>
      <c r="AC5" s="286" t="s">
        <v>397</v>
      </c>
      <c r="AD5" s="235" t="s">
        <v>329</v>
      </c>
      <c r="AE5" s="204"/>
    </row>
    <row r="6" spans="1:31" ht="21" customHeight="1">
      <c r="A6" s="236" t="s">
        <v>19</v>
      </c>
      <c r="B6" s="21">
        <v>12379</v>
      </c>
      <c r="C6" s="21">
        <f>B6-B5</f>
        <v>3663</v>
      </c>
      <c r="D6" s="21">
        <v>3479</v>
      </c>
      <c r="E6" s="21">
        <f>D6-D5</f>
        <v>1276</v>
      </c>
      <c r="F6" s="286" t="s">
        <v>397</v>
      </c>
      <c r="G6" s="286" t="s">
        <v>397</v>
      </c>
      <c r="H6" s="286" t="s">
        <v>397</v>
      </c>
      <c r="I6" s="286" t="s">
        <v>397</v>
      </c>
      <c r="J6" s="286" t="s">
        <v>397</v>
      </c>
      <c r="K6" s="286" t="s">
        <v>397</v>
      </c>
      <c r="L6" s="21">
        <v>5836</v>
      </c>
      <c r="M6" s="21">
        <f>L6-L5</f>
        <v>2293</v>
      </c>
      <c r="N6" s="286" t="s">
        <v>397</v>
      </c>
      <c r="O6" s="286" t="s">
        <v>397</v>
      </c>
      <c r="P6" s="21">
        <v>3064</v>
      </c>
      <c r="Q6" s="21">
        <f>P6-P5</f>
        <v>94</v>
      </c>
      <c r="R6" s="21">
        <v>147</v>
      </c>
      <c r="S6" s="21">
        <f>R6-R5</f>
        <v>77</v>
      </c>
      <c r="T6" s="286" t="s">
        <v>397</v>
      </c>
      <c r="U6" s="286" t="s">
        <v>397</v>
      </c>
      <c r="V6" s="286" t="s">
        <v>397</v>
      </c>
      <c r="W6" s="286" t="s">
        <v>397</v>
      </c>
      <c r="X6" s="286" t="s">
        <v>397</v>
      </c>
      <c r="Y6" s="286" t="s">
        <v>397</v>
      </c>
      <c r="Z6" s="160">
        <f t="shared" si="0"/>
        <v>28.104047176670164</v>
      </c>
      <c r="AA6" s="139" t="s">
        <v>172</v>
      </c>
      <c r="AB6" s="133">
        <f t="shared" si="1"/>
        <v>48.33185233055982</v>
      </c>
      <c r="AC6" s="139" t="s">
        <v>173</v>
      </c>
      <c r="AD6" s="237" t="s">
        <v>19</v>
      </c>
      <c r="AE6" s="204"/>
    </row>
    <row r="7" spans="1:31" ht="21" customHeight="1">
      <c r="A7" s="236" t="s">
        <v>21</v>
      </c>
      <c r="B7" s="21">
        <v>12908</v>
      </c>
      <c r="C7" s="21">
        <f>B7-B6</f>
        <v>529</v>
      </c>
      <c r="D7" s="21">
        <v>2777</v>
      </c>
      <c r="E7" s="83" t="s">
        <v>174</v>
      </c>
      <c r="F7" s="286" t="s">
        <v>397</v>
      </c>
      <c r="G7" s="286" t="s">
        <v>397</v>
      </c>
      <c r="H7" s="286" t="s">
        <v>397</v>
      </c>
      <c r="I7" s="286" t="s">
        <v>397</v>
      </c>
      <c r="J7" s="286" t="s">
        <v>397</v>
      </c>
      <c r="K7" s="286" t="s">
        <v>397</v>
      </c>
      <c r="L7" s="21">
        <v>5022</v>
      </c>
      <c r="M7" s="83" t="s">
        <v>175</v>
      </c>
      <c r="N7" s="286" t="s">
        <v>397</v>
      </c>
      <c r="O7" s="286" t="s">
        <v>397</v>
      </c>
      <c r="P7" s="21">
        <v>5109</v>
      </c>
      <c r="Q7" s="21">
        <f>P7-P6</f>
        <v>2045</v>
      </c>
      <c r="R7" s="21">
        <v>199</v>
      </c>
      <c r="S7" s="21">
        <f>R7-R6</f>
        <v>52</v>
      </c>
      <c r="T7" s="286" t="s">
        <v>397</v>
      </c>
      <c r="U7" s="286" t="s">
        <v>397</v>
      </c>
      <c r="V7" s="286" t="s">
        <v>397</v>
      </c>
      <c r="W7" s="286" t="s">
        <v>397</v>
      </c>
      <c r="X7" s="286" t="s">
        <v>397</v>
      </c>
      <c r="Y7" s="286" t="s">
        <v>397</v>
      </c>
      <c r="Z7" s="160">
        <f t="shared" si="0"/>
        <v>21.513789897737837</v>
      </c>
      <c r="AA7" s="141" t="s">
        <v>176</v>
      </c>
      <c r="AB7" s="133">
        <f t="shared" si="1"/>
        <v>40.44778431980167</v>
      </c>
      <c r="AC7" s="141" t="s">
        <v>177</v>
      </c>
      <c r="AD7" s="237" t="s">
        <v>21</v>
      </c>
      <c r="AE7" s="204"/>
    </row>
    <row r="8" spans="1:31" ht="21" customHeight="1">
      <c r="A8" s="236" t="s">
        <v>23</v>
      </c>
      <c r="B8" s="32">
        <v>14145</v>
      </c>
      <c r="C8" s="32">
        <f>B8-B7</f>
        <v>1237</v>
      </c>
      <c r="D8" s="32">
        <v>3142</v>
      </c>
      <c r="E8" s="32">
        <f>D8-D7</f>
        <v>365</v>
      </c>
      <c r="F8" s="286" t="s">
        <v>397</v>
      </c>
      <c r="G8" s="286" t="s">
        <v>397</v>
      </c>
      <c r="H8" s="286" t="s">
        <v>397</v>
      </c>
      <c r="I8" s="286" t="s">
        <v>397</v>
      </c>
      <c r="J8" s="286" t="s">
        <v>397</v>
      </c>
      <c r="K8" s="286" t="s">
        <v>397</v>
      </c>
      <c r="L8" s="32">
        <v>5507</v>
      </c>
      <c r="M8" s="32">
        <f>L8-L7</f>
        <v>485</v>
      </c>
      <c r="N8" s="286" t="s">
        <v>397</v>
      </c>
      <c r="O8" s="286" t="s">
        <v>397</v>
      </c>
      <c r="P8" s="32">
        <v>5496</v>
      </c>
      <c r="Q8" s="32">
        <f>P8-P7</f>
        <v>387</v>
      </c>
      <c r="R8" s="32">
        <v>191</v>
      </c>
      <c r="S8" s="238" t="s">
        <v>178</v>
      </c>
      <c r="T8" s="286" t="s">
        <v>397</v>
      </c>
      <c r="U8" s="286" t="s">
        <v>397</v>
      </c>
      <c r="V8" s="286" t="s">
        <v>397</v>
      </c>
      <c r="W8" s="286" t="s">
        <v>397</v>
      </c>
      <c r="X8" s="286" t="s">
        <v>397</v>
      </c>
      <c r="Y8" s="286" t="s">
        <v>397</v>
      </c>
      <c r="Z8" s="160">
        <f t="shared" si="0"/>
        <v>22.212796041003887</v>
      </c>
      <c r="AA8" s="150" t="s">
        <v>160</v>
      </c>
      <c r="AB8" s="161">
        <f t="shared" si="1"/>
        <v>40.282785436550014</v>
      </c>
      <c r="AC8" s="156" t="s">
        <v>163</v>
      </c>
      <c r="AD8" s="237" t="s">
        <v>23</v>
      </c>
      <c r="AE8" s="204"/>
    </row>
    <row r="9" spans="1:31" ht="21" customHeight="1">
      <c r="A9" s="239" t="s">
        <v>25</v>
      </c>
      <c r="B9" s="27">
        <v>15087</v>
      </c>
      <c r="C9" s="27">
        <f>B9-B8</f>
        <v>942</v>
      </c>
      <c r="D9" s="27">
        <v>3137</v>
      </c>
      <c r="E9" s="240" t="s">
        <v>179</v>
      </c>
      <c r="F9" s="287" t="s">
        <v>397</v>
      </c>
      <c r="G9" s="287" t="s">
        <v>397</v>
      </c>
      <c r="H9" s="287" t="s">
        <v>397</v>
      </c>
      <c r="I9" s="287" t="s">
        <v>397</v>
      </c>
      <c r="J9" s="287" t="s">
        <v>397</v>
      </c>
      <c r="K9" s="287" t="s">
        <v>397</v>
      </c>
      <c r="L9" s="27">
        <v>6121</v>
      </c>
      <c r="M9" s="27">
        <f>L9-L8</f>
        <v>614</v>
      </c>
      <c r="N9" s="287" t="s">
        <v>397</v>
      </c>
      <c r="O9" s="287" t="s">
        <v>397</v>
      </c>
      <c r="P9" s="27">
        <v>5829</v>
      </c>
      <c r="Q9" s="27">
        <f>P9-P8</f>
        <v>333</v>
      </c>
      <c r="R9" s="27">
        <v>185</v>
      </c>
      <c r="S9" s="240" t="s">
        <v>180</v>
      </c>
      <c r="T9" s="287" t="s">
        <v>397</v>
      </c>
      <c r="U9" s="287" t="s">
        <v>397</v>
      </c>
      <c r="V9" s="287" t="s">
        <v>397</v>
      </c>
      <c r="W9" s="287" t="s">
        <v>397</v>
      </c>
      <c r="X9" s="287" t="s">
        <v>397</v>
      </c>
      <c r="Y9" s="287" t="s">
        <v>397</v>
      </c>
      <c r="Z9" s="143">
        <f t="shared" si="0"/>
        <v>20.79273546762113</v>
      </c>
      <c r="AA9" s="147" t="s">
        <v>158</v>
      </c>
      <c r="AB9" s="145">
        <f t="shared" si="1"/>
        <v>41.79757407039173</v>
      </c>
      <c r="AC9" s="144" t="s">
        <v>181</v>
      </c>
      <c r="AD9" s="241" t="s">
        <v>25</v>
      </c>
      <c r="AE9" s="204"/>
    </row>
    <row r="10" spans="1:31" ht="21" customHeight="1">
      <c r="A10" s="236" t="s">
        <v>27</v>
      </c>
      <c r="B10" s="32">
        <v>15895</v>
      </c>
      <c r="C10" s="32">
        <f>B10-B9</f>
        <v>808</v>
      </c>
      <c r="D10" s="32">
        <v>2629</v>
      </c>
      <c r="E10" s="238" t="s">
        <v>182</v>
      </c>
      <c r="F10" s="286" t="s">
        <v>397</v>
      </c>
      <c r="G10" s="286" t="s">
        <v>397</v>
      </c>
      <c r="H10" s="286" t="s">
        <v>397</v>
      </c>
      <c r="I10" s="286" t="s">
        <v>397</v>
      </c>
      <c r="J10" s="286" t="s">
        <v>397</v>
      </c>
      <c r="K10" s="286" t="s">
        <v>397</v>
      </c>
      <c r="L10" s="32">
        <v>6982</v>
      </c>
      <c r="M10" s="32">
        <f>L10-L9</f>
        <v>861</v>
      </c>
      <c r="N10" s="286" t="s">
        <v>397</v>
      </c>
      <c r="O10" s="286" t="s">
        <v>397</v>
      </c>
      <c r="P10" s="32">
        <v>6284</v>
      </c>
      <c r="Q10" s="32">
        <f>P10-P9</f>
        <v>455</v>
      </c>
      <c r="R10" s="32">
        <v>89</v>
      </c>
      <c r="S10" s="238" t="s">
        <v>183</v>
      </c>
      <c r="T10" s="286" t="s">
        <v>397</v>
      </c>
      <c r="U10" s="286" t="s">
        <v>397</v>
      </c>
      <c r="V10" s="286" t="s">
        <v>397</v>
      </c>
      <c r="W10" s="286" t="s">
        <v>397</v>
      </c>
      <c r="X10" s="286" t="s">
        <v>397</v>
      </c>
      <c r="Y10" s="286" t="s">
        <v>397</v>
      </c>
      <c r="Z10" s="160">
        <f t="shared" si="0"/>
        <v>16.539792387543255</v>
      </c>
      <c r="AA10" s="156" t="s">
        <v>184</v>
      </c>
      <c r="AB10" s="161">
        <f t="shared" si="1"/>
        <v>44.48568732305757</v>
      </c>
      <c r="AC10" s="150" t="s">
        <v>138</v>
      </c>
      <c r="AD10" s="237" t="s">
        <v>27</v>
      </c>
      <c r="AE10" s="204"/>
    </row>
    <row r="11" spans="1:31" ht="21" customHeight="1">
      <c r="A11" s="236" t="s">
        <v>29</v>
      </c>
      <c r="B11" s="32">
        <v>15559</v>
      </c>
      <c r="C11" s="238" t="s">
        <v>185</v>
      </c>
      <c r="D11" s="32">
        <v>2422</v>
      </c>
      <c r="E11" s="238" t="s">
        <v>186</v>
      </c>
      <c r="F11" s="286" t="s">
        <v>397</v>
      </c>
      <c r="G11" s="286" t="s">
        <v>397</v>
      </c>
      <c r="H11" s="286" t="s">
        <v>397</v>
      </c>
      <c r="I11" s="286" t="s">
        <v>397</v>
      </c>
      <c r="J11" s="286" t="s">
        <v>397</v>
      </c>
      <c r="K11" s="286" t="s">
        <v>397</v>
      </c>
      <c r="L11" s="32">
        <v>7722</v>
      </c>
      <c r="M11" s="32">
        <f>L11-L10</f>
        <v>740</v>
      </c>
      <c r="N11" s="286" t="s">
        <v>397</v>
      </c>
      <c r="O11" s="286" t="s">
        <v>397</v>
      </c>
      <c r="P11" s="32">
        <v>5415</v>
      </c>
      <c r="Q11" s="238" t="s">
        <v>187</v>
      </c>
      <c r="R11" s="32">
        <v>97</v>
      </c>
      <c r="S11" s="32">
        <f>R11-R10</f>
        <v>8</v>
      </c>
      <c r="T11" s="286" t="s">
        <v>397</v>
      </c>
      <c r="U11" s="286" t="s">
        <v>397</v>
      </c>
      <c r="V11" s="286" t="s">
        <v>397</v>
      </c>
      <c r="W11" s="286" t="s">
        <v>397</v>
      </c>
      <c r="X11" s="286" t="s">
        <v>397</v>
      </c>
      <c r="Y11" s="286" t="s">
        <v>397</v>
      </c>
      <c r="Z11" s="160">
        <f t="shared" si="0"/>
        <v>15.566553120380489</v>
      </c>
      <c r="AA11" s="156" t="s">
        <v>188</v>
      </c>
      <c r="AB11" s="161">
        <f t="shared" si="1"/>
        <v>50.253872356835274</v>
      </c>
      <c r="AC11" s="150" t="s">
        <v>139</v>
      </c>
      <c r="AD11" s="237" t="s">
        <v>29</v>
      </c>
      <c r="AE11" s="204"/>
    </row>
    <row r="12" spans="1:31" ht="21" customHeight="1">
      <c r="A12" s="236" t="s">
        <v>31</v>
      </c>
      <c r="B12" s="32">
        <v>15804</v>
      </c>
      <c r="C12" s="32">
        <f>B12-B11</f>
        <v>245</v>
      </c>
      <c r="D12" s="32">
        <v>2521</v>
      </c>
      <c r="E12" s="32">
        <f aca="true" t="shared" si="2" ref="E12:E21">D12-D11</f>
        <v>99</v>
      </c>
      <c r="F12" s="286" t="s">
        <v>397</v>
      </c>
      <c r="G12" s="286" t="s">
        <v>397</v>
      </c>
      <c r="H12" s="286" t="s">
        <v>397</v>
      </c>
      <c r="I12" s="286" t="s">
        <v>397</v>
      </c>
      <c r="J12" s="286" t="s">
        <v>397</v>
      </c>
      <c r="K12" s="286" t="s">
        <v>397</v>
      </c>
      <c r="L12" s="32">
        <v>7606</v>
      </c>
      <c r="M12" s="238" t="s">
        <v>189</v>
      </c>
      <c r="N12" s="286" t="s">
        <v>397</v>
      </c>
      <c r="O12" s="286" t="s">
        <v>397</v>
      </c>
      <c r="P12" s="32">
        <v>5677</v>
      </c>
      <c r="Q12" s="32">
        <f>P12-P11</f>
        <v>262</v>
      </c>
      <c r="R12" s="32">
        <v>78</v>
      </c>
      <c r="S12" s="238" t="s">
        <v>190</v>
      </c>
      <c r="T12" s="286" t="s">
        <v>397</v>
      </c>
      <c r="U12" s="286" t="s">
        <v>397</v>
      </c>
      <c r="V12" s="286" t="s">
        <v>397</v>
      </c>
      <c r="W12" s="286" t="s">
        <v>397</v>
      </c>
      <c r="X12" s="286" t="s">
        <v>397</v>
      </c>
      <c r="Y12" s="286" t="s">
        <v>397</v>
      </c>
      <c r="Z12" s="160">
        <f t="shared" si="0"/>
        <v>15.951657808149836</v>
      </c>
      <c r="AA12" s="150" t="s">
        <v>167</v>
      </c>
      <c r="AB12" s="161">
        <f t="shared" si="1"/>
        <v>48.62060237914452</v>
      </c>
      <c r="AC12" s="156" t="s">
        <v>157</v>
      </c>
      <c r="AD12" s="237" t="s">
        <v>31</v>
      </c>
      <c r="AE12" s="204"/>
    </row>
    <row r="13" spans="1:31" ht="21" customHeight="1">
      <c r="A13" s="236" t="s">
        <v>33</v>
      </c>
      <c r="B13" s="32">
        <v>16432</v>
      </c>
      <c r="C13" s="32">
        <f>B13-B12</f>
        <v>628</v>
      </c>
      <c r="D13" s="32">
        <v>2543</v>
      </c>
      <c r="E13" s="32">
        <f t="shared" si="2"/>
        <v>22</v>
      </c>
      <c r="F13" s="286" t="s">
        <v>397</v>
      </c>
      <c r="G13" s="286" t="s">
        <v>397</v>
      </c>
      <c r="H13" s="286" t="s">
        <v>397</v>
      </c>
      <c r="I13" s="286" t="s">
        <v>397</v>
      </c>
      <c r="J13" s="286" t="s">
        <v>397</v>
      </c>
      <c r="K13" s="286" t="s">
        <v>397</v>
      </c>
      <c r="L13" s="32">
        <v>8128</v>
      </c>
      <c r="M13" s="32">
        <f>L13-L12</f>
        <v>522</v>
      </c>
      <c r="N13" s="286" t="s">
        <v>397</v>
      </c>
      <c r="O13" s="286" t="s">
        <v>397</v>
      </c>
      <c r="P13" s="32">
        <v>5761</v>
      </c>
      <c r="Q13" s="32">
        <f>P13-P12</f>
        <v>84</v>
      </c>
      <c r="R13" s="32">
        <v>77</v>
      </c>
      <c r="S13" s="238" t="s">
        <v>191</v>
      </c>
      <c r="T13" s="286" t="s">
        <v>397</v>
      </c>
      <c r="U13" s="286" t="s">
        <v>397</v>
      </c>
      <c r="V13" s="286" t="s">
        <v>397</v>
      </c>
      <c r="W13" s="286" t="s">
        <v>397</v>
      </c>
      <c r="X13" s="286" t="s">
        <v>397</v>
      </c>
      <c r="Y13" s="286" t="s">
        <v>397</v>
      </c>
      <c r="Z13" s="160">
        <f t="shared" si="0"/>
        <v>15.475900681596885</v>
      </c>
      <c r="AA13" s="156" t="s">
        <v>133</v>
      </c>
      <c r="AB13" s="161">
        <f t="shared" si="1"/>
        <v>49.933057448880234</v>
      </c>
      <c r="AC13" s="150" t="s">
        <v>168</v>
      </c>
      <c r="AD13" s="237" t="s">
        <v>33</v>
      </c>
      <c r="AE13" s="204"/>
    </row>
    <row r="14" spans="1:31" ht="21" customHeight="1">
      <c r="A14" s="236" t="s">
        <v>35</v>
      </c>
      <c r="B14" s="32">
        <v>17450</v>
      </c>
      <c r="C14" s="32">
        <f>B14-B13</f>
        <v>1018</v>
      </c>
      <c r="D14" s="32">
        <v>2804</v>
      </c>
      <c r="E14" s="32">
        <f t="shared" si="2"/>
        <v>261</v>
      </c>
      <c r="F14" s="286" t="s">
        <v>397</v>
      </c>
      <c r="G14" s="286" t="s">
        <v>397</v>
      </c>
      <c r="H14" s="286" t="s">
        <v>397</v>
      </c>
      <c r="I14" s="286" t="s">
        <v>397</v>
      </c>
      <c r="J14" s="286" t="s">
        <v>397</v>
      </c>
      <c r="K14" s="286" t="s">
        <v>397</v>
      </c>
      <c r="L14" s="32">
        <v>9446</v>
      </c>
      <c r="M14" s="32">
        <f>L14-L13</f>
        <v>1318</v>
      </c>
      <c r="N14" s="286" t="s">
        <v>397</v>
      </c>
      <c r="O14" s="286" t="s">
        <v>397</v>
      </c>
      <c r="P14" s="32">
        <v>5200</v>
      </c>
      <c r="Q14" s="238" t="s">
        <v>192</v>
      </c>
      <c r="R14" s="32">
        <v>87</v>
      </c>
      <c r="S14" s="32">
        <f>R14-R13</f>
        <v>10</v>
      </c>
      <c r="T14" s="286" t="s">
        <v>397</v>
      </c>
      <c r="U14" s="286" t="s">
        <v>397</v>
      </c>
      <c r="V14" s="286" t="s">
        <v>397</v>
      </c>
      <c r="W14" s="286" t="s">
        <v>397</v>
      </c>
      <c r="X14" s="286" t="s">
        <v>397</v>
      </c>
      <c r="Y14" s="286" t="s">
        <v>397</v>
      </c>
      <c r="Z14" s="160">
        <f t="shared" si="0"/>
        <v>16.068767908309457</v>
      </c>
      <c r="AA14" s="150" t="s">
        <v>193</v>
      </c>
      <c r="AB14" s="161">
        <f t="shared" si="1"/>
        <v>54.63037249283668</v>
      </c>
      <c r="AC14" s="150" t="s">
        <v>194</v>
      </c>
      <c r="AD14" s="237" t="s">
        <v>35</v>
      </c>
      <c r="AE14" s="204"/>
    </row>
    <row r="15" spans="1:31" ht="21" customHeight="1">
      <c r="A15" s="236" t="s">
        <v>37</v>
      </c>
      <c r="B15" s="32">
        <v>17525</v>
      </c>
      <c r="C15" s="32">
        <f>B15-B14</f>
        <v>75</v>
      </c>
      <c r="D15" s="32">
        <v>2855</v>
      </c>
      <c r="E15" s="32">
        <f t="shared" si="2"/>
        <v>51</v>
      </c>
      <c r="F15" s="286" t="s">
        <v>397</v>
      </c>
      <c r="G15" s="286" t="s">
        <v>397</v>
      </c>
      <c r="H15" s="286" t="s">
        <v>397</v>
      </c>
      <c r="I15" s="286" t="s">
        <v>397</v>
      </c>
      <c r="J15" s="286" t="s">
        <v>397</v>
      </c>
      <c r="K15" s="286" t="s">
        <v>397</v>
      </c>
      <c r="L15" s="32">
        <v>10310</v>
      </c>
      <c r="M15" s="32">
        <f>L15-L14</f>
        <v>864</v>
      </c>
      <c r="N15" s="286" t="s">
        <v>397</v>
      </c>
      <c r="O15" s="286" t="s">
        <v>397</v>
      </c>
      <c r="P15" s="32">
        <v>4360</v>
      </c>
      <c r="Q15" s="238" t="s">
        <v>195</v>
      </c>
      <c r="R15" s="32">
        <v>54</v>
      </c>
      <c r="S15" s="238" t="s">
        <v>196</v>
      </c>
      <c r="T15" s="286" t="s">
        <v>397</v>
      </c>
      <c r="U15" s="286" t="s">
        <v>397</v>
      </c>
      <c r="V15" s="286" t="s">
        <v>397</v>
      </c>
      <c r="W15" s="286" t="s">
        <v>397</v>
      </c>
      <c r="X15" s="286" t="s">
        <v>397</v>
      </c>
      <c r="Y15" s="286" t="s">
        <v>397</v>
      </c>
      <c r="Z15" s="160">
        <f t="shared" si="0"/>
        <v>16.29101283880171</v>
      </c>
      <c r="AA15" s="150" t="s">
        <v>164</v>
      </c>
      <c r="AB15" s="161">
        <f t="shared" si="1"/>
        <v>59.13837375178317</v>
      </c>
      <c r="AC15" s="150" t="s">
        <v>197</v>
      </c>
      <c r="AD15" s="237" t="s">
        <v>37</v>
      </c>
      <c r="AE15" s="204"/>
    </row>
    <row r="16" spans="1:31" ht="21" customHeight="1">
      <c r="A16" s="236" t="s">
        <v>39</v>
      </c>
      <c r="B16" s="32">
        <v>18768</v>
      </c>
      <c r="C16" s="32">
        <f>B16-B15</f>
        <v>1243</v>
      </c>
      <c r="D16" s="32">
        <v>3090</v>
      </c>
      <c r="E16" s="32">
        <f t="shared" si="2"/>
        <v>235</v>
      </c>
      <c r="F16" s="286" t="s">
        <v>397</v>
      </c>
      <c r="G16" s="286" t="s">
        <v>397</v>
      </c>
      <c r="H16" s="286" t="s">
        <v>397</v>
      </c>
      <c r="I16" s="286" t="s">
        <v>397</v>
      </c>
      <c r="J16" s="286" t="s">
        <v>397</v>
      </c>
      <c r="K16" s="286" t="s">
        <v>397</v>
      </c>
      <c r="L16" s="32">
        <v>11235</v>
      </c>
      <c r="M16" s="32">
        <f>L16-L15</f>
        <v>925</v>
      </c>
      <c r="N16" s="286" t="s">
        <v>397</v>
      </c>
      <c r="O16" s="286" t="s">
        <v>397</v>
      </c>
      <c r="P16" s="32">
        <v>4443</v>
      </c>
      <c r="Q16" s="32">
        <f>P16-P15</f>
        <v>83</v>
      </c>
      <c r="R16" s="32">
        <v>107</v>
      </c>
      <c r="S16" s="32">
        <f>R16-R15</f>
        <v>53</v>
      </c>
      <c r="T16" s="286" t="s">
        <v>397</v>
      </c>
      <c r="U16" s="286" t="s">
        <v>397</v>
      </c>
      <c r="V16" s="286" t="s">
        <v>397</v>
      </c>
      <c r="W16" s="286" t="s">
        <v>397</v>
      </c>
      <c r="X16" s="286" t="s">
        <v>397</v>
      </c>
      <c r="Y16" s="286" t="s">
        <v>397</v>
      </c>
      <c r="Z16" s="160">
        <f t="shared" si="0"/>
        <v>16.464194373401533</v>
      </c>
      <c r="AA16" s="150" t="s">
        <v>164</v>
      </c>
      <c r="AB16" s="161">
        <f t="shared" si="1"/>
        <v>60.432651321398126</v>
      </c>
      <c r="AC16" s="150" t="s">
        <v>168</v>
      </c>
      <c r="AD16" s="237" t="s">
        <v>39</v>
      </c>
      <c r="AE16" s="204"/>
    </row>
    <row r="17" spans="1:31" ht="21" customHeight="1">
      <c r="A17" s="236" t="s">
        <v>41</v>
      </c>
      <c r="B17" s="32">
        <v>18535</v>
      </c>
      <c r="C17" s="238" t="s">
        <v>198</v>
      </c>
      <c r="D17" s="32">
        <v>3101</v>
      </c>
      <c r="E17" s="32">
        <f t="shared" si="2"/>
        <v>11</v>
      </c>
      <c r="F17" s="286" t="s">
        <v>397</v>
      </c>
      <c r="G17" s="286" t="s">
        <v>397</v>
      </c>
      <c r="H17" s="286" t="s">
        <v>397</v>
      </c>
      <c r="I17" s="286" t="s">
        <v>397</v>
      </c>
      <c r="J17" s="286" t="s">
        <v>397</v>
      </c>
      <c r="K17" s="286" t="s">
        <v>397</v>
      </c>
      <c r="L17" s="32">
        <v>11256</v>
      </c>
      <c r="M17" s="32">
        <f>L17-L16</f>
        <v>21</v>
      </c>
      <c r="N17" s="286" t="s">
        <v>397</v>
      </c>
      <c r="O17" s="286" t="s">
        <v>397</v>
      </c>
      <c r="P17" s="32">
        <v>4178</v>
      </c>
      <c r="Q17" s="238" t="s">
        <v>199</v>
      </c>
      <c r="R17" s="32">
        <v>95</v>
      </c>
      <c r="S17" s="238" t="s">
        <v>200</v>
      </c>
      <c r="T17" s="286" t="s">
        <v>397</v>
      </c>
      <c r="U17" s="286" t="s">
        <v>397</v>
      </c>
      <c r="V17" s="286" t="s">
        <v>397</v>
      </c>
      <c r="W17" s="286" t="s">
        <v>397</v>
      </c>
      <c r="X17" s="286" t="s">
        <v>397</v>
      </c>
      <c r="Y17" s="286" t="s">
        <v>397</v>
      </c>
      <c r="Z17" s="160">
        <f t="shared" si="0"/>
        <v>16.73050984623685</v>
      </c>
      <c r="AA17" s="150" t="s">
        <v>164</v>
      </c>
      <c r="AB17" s="161">
        <f t="shared" si="1"/>
        <v>61.240895602913405</v>
      </c>
      <c r="AC17" s="150" t="s">
        <v>132</v>
      </c>
      <c r="AD17" s="237" t="s">
        <v>41</v>
      </c>
      <c r="AE17" s="204"/>
    </row>
    <row r="18" spans="1:31" ht="21" customHeight="1">
      <c r="A18" s="236" t="s">
        <v>43</v>
      </c>
      <c r="B18" s="32">
        <v>16539</v>
      </c>
      <c r="C18" s="238" t="s">
        <v>201</v>
      </c>
      <c r="D18" s="32">
        <v>3172</v>
      </c>
      <c r="E18" s="32">
        <f t="shared" si="2"/>
        <v>71</v>
      </c>
      <c r="F18" s="286" t="s">
        <v>397</v>
      </c>
      <c r="G18" s="286" t="s">
        <v>397</v>
      </c>
      <c r="H18" s="286" t="s">
        <v>397</v>
      </c>
      <c r="I18" s="286" t="s">
        <v>397</v>
      </c>
      <c r="J18" s="286" t="s">
        <v>397</v>
      </c>
      <c r="K18" s="286" t="s">
        <v>397</v>
      </c>
      <c r="L18" s="32">
        <v>10432</v>
      </c>
      <c r="M18" s="238" t="s">
        <v>202</v>
      </c>
      <c r="N18" s="286" t="s">
        <v>397</v>
      </c>
      <c r="O18" s="286" t="s">
        <v>397</v>
      </c>
      <c r="P18" s="32">
        <v>2935</v>
      </c>
      <c r="Q18" s="238" t="s">
        <v>203</v>
      </c>
      <c r="R18" s="32">
        <v>124</v>
      </c>
      <c r="S18" s="32">
        <f>R18-R17</f>
        <v>29</v>
      </c>
      <c r="T18" s="286" t="s">
        <v>397</v>
      </c>
      <c r="U18" s="286" t="s">
        <v>397</v>
      </c>
      <c r="V18" s="286" t="s">
        <v>397</v>
      </c>
      <c r="W18" s="286" t="s">
        <v>397</v>
      </c>
      <c r="X18" s="286" t="s">
        <v>397</v>
      </c>
      <c r="Y18" s="286" t="s">
        <v>397</v>
      </c>
      <c r="Z18" s="160">
        <f t="shared" si="0"/>
        <v>19.178910454078242</v>
      </c>
      <c r="AA18" s="150" t="s">
        <v>204</v>
      </c>
      <c r="AB18" s="161">
        <f t="shared" si="1"/>
        <v>63.82489872422759</v>
      </c>
      <c r="AC18" s="150" t="s">
        <v>205</v>
      </c>
      <c r="AD18" s="237" t="s">
        <v>43</v>
      </c>
      <c r="AE18" s="204"/>
    </row>
    <row r="19" spans="1:31" ht="21" customHeight="1">
      <c r="A19" s="239" t="s">
        <v>45</v>
      </c>
      <c r="B19" s="27">
        <v>19446</v>
      </c>
      <c r="C19" s="27">
        <f>B19-B18</f>
        <v>2907</v>
      </c>
      <c r="D19" s="27">
        <v>4222</v>
      </c>
      <c r="E19" s="27">
        <f t="shared" si="2"/>
        <v>1050</v>
      </c>
      <c r="F19" s="287" t="s">
        <v>397</v>
      </c>
      <c r="G19" s="287" t="s">
        <v>397</v>
      </c>
      <c r="H19" s="287" t="s">
        <v>397</v>
      </c>
      <c r="I19" s="287" t="s">
        <v>397</v>
      </c>
      <c r="J19" s="287" t="s">
        <v>397</v>
      </c>
      <c r="K19" s="287" t="s">
        <v>397</v>
      </c>
      <c r="L19" s="27">
        <v>11519</v>
      </c>
      <c r="M19" s="27">
        <f>L19-L18</f>
        <v>1087</v>
      </c>
      <c r="N19" s="287" t="s">
        <v>397</v>
      </c>
      <c r="O19" s="287" t="s">
        <v>397</v>
      </c>
      <c r="P19" s="27">
        <v>3705</v>
      </c>
      <c r="Q19" s="27">
        <f>P19-P18</f>
        <v>770</v>
      </c>
      <c r="R19" s="27">
        <v>85</v>
      </c>
      <c r="S19" s="240" t="s">
        <v>206</v>
      </c>
      <c r="T19" s="287" t="s">
        <v>397</v>
      </c>
      <c r="U19" s="287" t="s">
        <v>397</v>
      </c>
      <c r="V19" s="287" t="s">
        <v>397</v>
      </c>
      <c r="W19" s="287" t="s">
        <v>397</v>
      </c>
      <c r="X19" s="287" t="s">
        <v>397</v>
      </c>
      <c r="Y19" s="287" t="s">
        <v>397</v>
      </c>
      <c r="Z19" s="143">
        <f t="shared" si="0"/>
        <v>21.711405944667284</v>
      </c>
      <c r="AA19" s="144" t="s">
        <v>204</v>
      </c>
      <c r="AB19" s="145">
        <f t="shared" si="1"/>
        <v>59.67294045047825</v>
      </c>
      <c r="AC19" s="147" t="s">
        <v>207</v>
      </c>
      <c r="AD19" s="241" t="s">
        <v>45</v>
      </c>
      <c r="AE19" s="204"/>
    </row>
    <row r="20" spans="1:31" ht="21" customHeight="1">
      <c r="A20" s="236" t="s">
        <v>47</v>
      </c>
      <c r="B20" s="32">
        <v>28290</v>
      </c>
      <c r="C20" s="32">
        <f>B20-B19</f>
        <v>8844</v>
      </c>
      <c r="D20" s="32">
        <v>5929</v>
      </c>
      <c r="E20" s="32">
        <f t="shared" si="2"/>
        <v>1707</v>
      </c>
      <c r="F20" s="286" t="s">
        <v>397</v>
      </c>
      <c r="G20" s="286" t="s">
        <v>397</v>
      </c>
      <c r="H20" s="286" t="s">
        <v>397</v>
      </c>
      <c r="I20" s="286" t="s">
        <v>397</v>
      </c>
      <c r="J20" s="286" t="s">
        <v>397</v>
      </c>
      <c r="K20" s="286" t="s">
        <v>397</v>
      </c>
      <c r="L20" s="32">
        <v>15747</v>
      </c>
      <c r="M20" s="32">
        <f>L20-L19</f>
        <v>4228</v>
      </c>
      <c r="N20" s="286" t="s">
        <v>397</v>
      </c>
      <c r="O20" s="286" t="s">
        <v>397</v>
      </c>
      <c r="P20" s="32">
        <v>6614</v>
      </c>
      <c r="Q20" s="32">
        <f>P20-P19</f>
        <v>2909</v>
      </c>
      <c r="R20" s="32">
        <v>193</v>
      </c>
      <c r="S20" s="32">
        <f>R20-R19</f>
        <v>108</v>
      </c>
      <c r="T20" s="286" t="s">
        <v>397</v>
      </c>
      <c r="U20" s="286" t="s">
        <v>397</v>
      </c>
      <c r="V20" s="286" t="s">
        <v>397</v>
      </c>
      <c r="W20" s="286" t="s">
        <v>397</v>
      </c>
      <c r="X20" s="286" t="s">
        <v>397</v>
      </c>
      <c r="Y20" s="286" t="s">
        <v>397</v>
      </c>
      <c r="Z20" s="160">
        <f t="shared" si="0"/>
        <v>20.957935666313183</v>
      </c>
      <c r="AA20" s="156" t="s">
        <v>140</v>
      </c>
      <c r="AB20" s="161">
        <f t="shared" si="1"/>
        <v>56.344998232591024</v>
      </c>
      <c r="AC20" s="156" t="s">
        <v>208</v>
      </c>
      <c r="AD20" s="237" t="s">
        <v>47</v>
      </c>
      <c r="AE20" s="204"/>
    </row>
    <row r="21" spans="1:31" ht="21" customHeight="1">
      <c r="A21" s="236" t="s">
        <v>49</v>
      </c>
      <c r="B21" s="32">
        <v>29813</v>
      </c>
      <c r="C21" s="32">
        <f>B21-B20</f>
        <v>1523</v>
      </c>
      <c r="D21" s="32">
        <v>5979</v>
      </c>
      <c r="E21" s="32">
        <f t="shared" si="2"/>
        <v>50</v>
      </c>
      <c r="F21" s="286" t="s">
        <v>397</v>
      </c>
      <c r="G21" s="286" t="s">
        <v>397</v>
      </c>
      <c r="H21" s="286" t="s">
        <v>397</v>
      </c>
      <c r="I21" s="286" t="s">
        <v>397</v>
      </c>
      <c r="J21" s="286" t="s">
        <v>397</v>
      </c>
      <c r="K21" s="286" t="s">
        <v>397</v>
      </c>
      <c r="L21" s="32">
        <v>17248</v>
      </c>
      <c r="M21" s="32">
        <f>L21-L20</f>
        <v>1501</v>
      </c>
      <c r="N21" s="286" t="s">
        <v>397</v>
      </c>
      <c r="O21" s="286" t="s">
        <v>397</v>
      </c>
      <c r="P21" s="32">
        <v>6586</v>
      </c>
      <c r="Q21" s="238" t="s">
        <v>209</v>
      </c>
      <c r="R21" s="32">
        <v>164</v>
      </c>
      <c r="S21" s="238" t="s">
        <v>210</v>
      </c>
      <c r="T21" s="286" t="s">
        <v>397</v>
      </c>
      <c r="U21" s="286" t="s">
        <v>397</v>
      </c>
      <c r="V21" s="286" t="s">
        <v>397</v>
      </c>
      <c r="W21" s="286" t="s">
        <v>397</v>
      </c>
      <c r="X21" s="286" t="s">
        <v>397</v>
      </c>
      <c r="Y21" s="286" t="s">
        <v>397</v>
      </c>
      <c r="Z21" s="160">
        <f t="shared" si="0"/>
        <v>20.0550095595881</v>
      </c>
      <c r="AA21" s="156" t="s">
        <v>188</v>
      </c>
      <c r="AB21" s="161">
        <f t="shared" si="1"/>
        <v>58.40405192365746</v>
      </c>
      <c r="AC21" s="150" t="s">
        <v>148</v>
      </c>
      <c r="AD21" s="237" t="s">
        <v>49</v>
      </c>
      <c r="AE21" s="204"/>
    </row>
    <row r="22" spans="1:31" ht="21" customHeight="1">
      <c r="A22" s="236" t="s">
        <v>51</v>
      </c>
      <c r="B22" s="32">
        <v>29743</v>
      </c>
      <c r="C22" s="238" t="s">
        <v>211</v>
      </c>
      <c r="D22" s="32">
        <v>5722</v>
      </c>
      <c r="E22" s="238" t="s">
        <v>212</v>
      </c>
      <c r="F22" s="286" t="s">
        <v>397</v>
      </c>
      <c r="G22" s="286" t="s">
        <v>397</v>
      </c>
      <c r="H22" s="286" t="s">
        <v>397</v>
      </c>
      <c r="I22" s="286" t="s">
        <v>397</v>
      </c>
      <c r="J22" s="286" t="s">
        <v>397</v>
      </c>
      <c r="K22" s="286" t="s">
        <v>397</v>
      </c>
      <c r="L22" s="32">
        <v>17256</v>
      </c>
      <c r="M22" s="32">
        <f>L22-L21</f>
        <v>8</v>
      </c>
      <c r="N22" s="286" t="s">
        <v>397</v>
      </c>
      <c r="O22" s="286" t="s">
        <v>397</v>
      </c>
      <c r="P22" s="32">
        <v>6765</v>
      </c>
      <c r="Q22" s="32">
        <f>P22-P21</f>
        <v>179</v>
      </c>
      <c r="R22" s="32">
        <v>177</v>
      </c>
      <c r="S22" s="32">
        <f>R22-R21</f>
        <v>13</v>
      </c>
      <c r="T22" s="286" t="s">
        <v>397</v>
      </c>
      <c r="U22" s="286" t="s">
        <v>397</v>
      </c>
      <c r="V22" s="286" t="s">
        <v>397</v>
      </c>
      <c r="W22" s="286" t="s">
        <v>397</v>
      </c>
      <c r="X22" s="286" t="s">
        <v>397</v>
      </c>
      <c r="Y22" s="286" t="s">
        <v>397</v>
      </c>
      <c r="Z22" s="160">
        <f t="shared" si="0"/>
        <v>19.238140066570285</v>
      </c>
      <c r="AA22" s="156" t="s">
        <v>188</v>
      </c>
      <c r="AB22" s="161">
        <f t="shared" si="1"/>
        <v>58.612110412534044</v>
      </c>
      <c r="AC22" s="150" t="s">
        <v>164</v>
      </c>
      <c r="AD22" s="237" t="s">
        <v>51</v>
      </c>
      <c r="AE22" s="204"/>
    </row>
    <row r="23" spans="1:31" ht="21" customHeight="1">
      <c r="A23" s="236" t="s">
        <v>53</v>
      </c>
      <c r="B23" s="32">
        <v>29603</v>
      </c>
      <c r="C23" s="238" t="s">
        <v>213</v>
      </c>
      <c r="D23" s="32">
        <v>5462</v>
      </c>
      <c r="E23" s="238" t="s">
        <v>214</v>
      </c>
      <c r="F23" s="286" t="s">
        <v>397</v>
      </c>
      <c r="G23" s="286" t="s">
        <v>397</v>
      </c>
      <c r="H23" s="286" t="s">
        <v>397</v>
      </c>
      <c r="I23" s="286" t="s">
        <v>397</v>
      </c>
      <c r="J23" s="286" t="s">
        <v>397</v>
      </c>
      <c r="K23" s="286" t="s">
        <v>397</v>
      </c>
      <c r="L23" s="32">
        <v>17509</v>
      </c>
      <c r="M23" s="32">
        <f>L23-L22</f>
        <v>253</v>
      </c>
      <c r="N23" s="286" t="s">
        <v>397</v>
      </c>
      <c r="O23" s="286" t="s">
        <v>397</v>
      </c>
      <c r="P23" s="32">
        <v>6632</v>
      </c>
      <c r="Q23" s="238" t="s">
        <v>215</v>
      </c>
      <c r="R23" s="32">
        <v>174</v>
      </c>
      <c r="S23" s="238" t="s">
        <v>216</v>
      </c>
      <c r="T23" s="286" t="s">
        <v>397</v>
      </c>
      <c r="U23" s="286" t="s">
        <v>397</v>
      </c>
      <c r="V23" s="286" t="s">
        <v>397</v>
      </c>
      <c r="W23" s="286" t="s">
        <v>397</v>
      </c>
      <c r="X23" s="286" t="s">
        <v>397</v>
      </c>
      <c r="Y23" s="286" t="s">
        <v>397</v>
      </c>
      <c r="Z23" s="160">
        <f t="shared" si="0"/>
        <v>18.45083268587643</v>
      </c>
      <c r="AA23" s="156" t="s">
        <v>140</v>
      </c>
      <c r="AB23" s="161">
        <f t="shared" si="1"/>
        <v>59.73381076242272</v>
      </c>
      <c r="AC23" s="150" t="s">
        <v>125</v>
      </c>
      <c r="AD23" s="237" t="s">
        <v>53</v>
      </c>
      <c r="AE23" s="204"/>
    </row>
    <row r="24" spans="1:31" ht="21" customHeight="1">
      <c r="A24" s="236" t="s">
        <v>55</v>
      </c>
      <c r="B24" s="32">
        <v>27446</v>
      </c>
      <c r="C24" s="238" t="s">
        <v>217</v>
      </c>
      <c r="D24" s="32">
        <v>5326</v>
      </c>
      <c r="E24" s="238" t="s">
        <v>218</v>
      </c>
      <c r="F24" s="286" t="s">
        <v>397</v>
      </c>
      <c r="G24" s="286" t="s">
        <v>397</v>
      </c>
      <c r="H24" s="286" t="s">
        <v>397</v>
      </c>
      <c r="I24" s="286" t="s">
        <v>397</v>
      </c>
      <c r="J24" s="286" t="s">
        <v>397</v>
      </c>
      <c r="K24" s="286" t="s">
        <v>397</v>
      </c>
      <c r="L24" s="32">
        <v>16253</v>
      </c>
      <c r="M24" s="238" t="s">
        <v>219</v>
      </c>
      <c r="N24" s="286" t="s">
        <v>397</v>
      </c>
      <c r="O24" s="286" t="s">
        <v>397</v>
      </c>
      <c r="P24" s="32">
        <v>5867</v>
      </c>
      <c r="Q24" s="238" t="s">
        <v>220</v>
      </c>
      <c r="R24" s="32">
        <v>264</v>
      </c>
      <c r="S24" s="32">
        <f>R24-R23</f>
        <v>90</v>
      </c>
      <c r="T24" s="286" t="s">
        <v>397</v>
      </c>
      <c r="U24" s="286" t="s">
        <v>397</v>
      </c>
      <c r="V24" s="286" t="s">
        <v>397</v>
      </c>
      <c r="W24" s="286" t="s">
        <v>397</v>
      </c>
      <c r="X24" s="286" t="s">
        <v>397</v>
      </c>
      <c r="Y24" s="286" t="s">
        <v>397</v>
      </c>
      <c r="Z24" s="160">
        <f t="shared" si="0"/>
        <v>19.405377832835384</v>
      </c>
      <c r="AA24" s="150" t="s">
        <v>170</v>
      </c>
      <c r="AB24" s="161">
        <f t="shared" si="1"/>
        <v>60.179989798149094</v>
      </c>
      <c r="AC24" s="150" t="s">
        <v>136</v>
      </c>
      <c r="AD24" s="237" t="s">
        <v>55</v>
      </c>
      <c r="AE24" s="204"/>
    </row>
    <row r="25" spans="1:31" ht="21" customHeight="1">
      <c r="A25" s="236" t="s">
        <v>57</v>
      </c>
      <c r="B25" s="32">
        <v>27151</v>
      </c>
      <c r="C25" s="238" t="s">
        <v>221</v>
      </c>
      <c r="D25" s="32">
        <v>5659</v>
      </c>
      <c r="E25" s="32">
        <f>D25-D24</f>
        <v>333</v>
      </c>
      <c r="F25" s="286" t="s">
        <v>397</v>
      </c>
      <c r="G25" s="286" t="s">
        <v>397</v>
      </c>
      <c r="H25" s="286" t="s">
        <v>397</v>
      </c>
      <c r="I25" s="286" t="s">
        <v>397</v>
      </c>
      <c r="J25" s="286" t="s">
        <v>397</v>
      </c>
      <c r="K25" s="286" t="s">
        <v>397</v>
      </c>
      <c r="L25" s="32">
        <v>15704</v>
      </c>
      <c r="M25" s="238" t="s">
        <v>222</v>
      </c>
      <c r="N25" s="286" t="s">
        <v>397</v>
      </c>
      <c r="O25" s="286" t="s">
        <v>397</v>
      </c>
      <c r="P25" s="32">
        <v>5788</v>
      </c>
      <c r="Q25" s="238" t="s">
        <v>223</v>
      </c>
      <c r="R25" s="32">
        <v>332</v>
      </c>
      <c r="S25" s="32">
        <f>R25-R24</f>
        <v>68</v>
      </c>
      <c r="T25" s="286" t="s">
        <v>397</v>
      </c>
      <c r="U25" s="286" t="s">
        <v>397</v>
      </c>
      <c r="V25" s="286" t="s">
        <v>397</v>
      </c>
      <c r="W25" s="286" t="s">
        <v>397</v>
      </c>
      <c r="X25" s="286" t="s">
        <v>397</v>
      </c>
      <c r="Y25" s="286" t="s">
        <v>397</v>
      </c>
      <c r="Z25" s="160">
        <f t="shared" si="0"/>
        <v>20.842694560053037</v>
      </c>
      <c r="AA25" s="150" t="s">
        <v>224</v>
      </c>
      <c r="AB25" s="161">
        <f t="shared" si="1"/>
        <v>59.06228131560531</v>
      </c>
      <c r="AC25" s="156" t="s">
        <v>141</v>
      </c>
      <c r="AD25" s="237" t="s">
        <v>57</v>
      </c>
      <c r="AE25" s="204"/>
    </row>
    <row r="26" spans="1:31" ht="21" customHeight="1">
      <c r="A26" s="236" t="s">
        <v>59</v>
      </c>
      <c r="B26" s="32">
        <v>26504</v>
      </c>
      <c r="C26" s="238" t="s">
        <v>225</v>
      </c>
      <c r="D26" s="32">
        <v>5725</v>
      </c>
      <c r="E26" s="32">
        <f>D26-D25</f>
        <v>66</v>
      </c>
      <c r="F26" s="286" t="s">
        <v>397</v>
      </c>
      <c r="G26" s="286" t="s">
        <v>397</v>
      </c>
      <c r="H26" s="286" t="s">
        <v>397</v>
      </c>
      <c r="I26" s="286" t="s">
        <v>397</v>
      </c>
      <c r="J26" s="286" t="s">
        <v>397</v>
      </c>
      <c r="K26" s="286" t="s">
        <v>397</v>
      </c>
      <c r="L26" s="32">
        <v>14914</v>
      </c>
      <c r="M26" s="238" t="s">
        <v>226</v>
      </c>
      <c r="N26" s="286" t="s">
        <v>397</v>
      </c>
      <c r="O26" s="286" t="s">
        <v>397</v>
      </c>
      <c r="P26" s="32">
        <v>5865</v>
      </c>
      <c r="Q26" s="32">
        <f>P26-P25</f>
        <v>77</v>
      </c>
      <c r="R26" s="32">
        <v>293</v>
      </c>
      <c r="S26" s="238" t="s">
        <v>206</v>
      </c>
      <c r="T26" s="286" t="s">
        <v>397</v>
      </c>
      <c r="U26" s="286" t="s">
        <v>397</v>
      </c>
      <c r="V26" s="286" t="s">
        <v>397</v>
      </c>
      <c r="W26" s="286" t="s">
        <v>397</v>
      </c>
      <c r="X26" s="286" t="s">
        <v>397</v>
      </c>
      <c r="Y26" s="286" t="s">
        <v>397</v>
      </c>
      <c r="Z26" s="160">
        <f t="shared" si="0"/>
        <v>21.60051313009357</v>
      </c>
      <c r="AA26" s="150" t="s">
        <v>132</v>
      </c>
      <c r="AB26" s="161">
        <f t="shared" si="1"/>
        <v>57.376245095079994</v>
      </c>
      <c r="AC26" s="156" t="s">
        <v>157</v>
      </c>
      <c r="AD26" s="237" t="s">
        <v>59</v>
      </c>
      <c r="AE26" s="204"/>
    </row>
    <row r="27" spans="1:31" ht="21" customHeight="1">
      <c r="A27" s="236" t="s">
        <v>61</v>
      </c>
      <c r="B27" s="32">
        <v>26406</v>
      </c>
      <c r="C27" s="238" t="s">
        <v>227</v>
      </c>
      <c r="D27" s="32">
        <v>5933</v>
      </c>
      <c r="E27" s="32">
        <f>D27-D26</f>
        <v>208</v>
      </c>
      <c r="F27" s="286" t="s">
        <v>397</v>
      </c>
      <c r="G27" s="286" t="s">
        <v>397</v>
      </c>
      <c r="H27" s="286" t="s">
        <v>397</v>
      </c>
      <c r="I27" s="286" t="s">
        <v>397</v>
      </c>
      <c r="J27" s="286" t="s">
        <v>397</v>
      </c>
      <c r="K27" s="286" t="s">
        <v>397</v>
      </c>
      <c r="L27" s="32">
        <v>14404</v>
      </c>
      <c r="M27" s="238" t="s">
        <v>228</v>
      </c>
      <c r="N27" s="286" t="s">
        <v>397</v>
      </c>
      <c r="O27" s="286" t="s">
        <v>397</v>
      </c>
      <c r="P27" s="32">
        <v>6009</v>
      </c>
      <c r="Q27" s="32">
        <f>P27-P26</f>
        <v>144</v>
      </c>
      <c r="R27" s="32">
        <v>319</v>
      </c>
      <c r="S27" s="32">
        <f>R27-R26</f>
        <v>26</v>
      </c>
      <c r="T27" s="286" t="s">
        <v>397</v>
      </c>
      <c r="U27" s="286" t="s">
        <v>397</v>
      </c>
      <c r="V27" s="286" t="s">
        <v>397</v>
      </c>
      <c r="W27" s="286" t="s">
        <v>397</v>
      </c>
      <c r="X27" s="286" t="s">
        <v>397</v>
      </c>
      <c r="Y27" s="286" t="s">
        <v>397</v>
      </c>
      <c r="Z27" s="160">
        <v>22.7</v>
      </c>
      <c r="AA27" s="150" t="s">
        <v>125</v>
      </c>
      <c r="AB27" s="161">
        <f t="shared" si="1"/>
        <v>55.75626751495872</v>
      </c>
      <c r="AC27" s="156" t="s">
        <v>229</v>
      </c>
      <c r="AD27" s="237" t="s">
        <v>61</v>
      </c>
      <c r="AE27" s="204"/>
    </row>
    <row r="28" spans="1:31" ht="21" customHeight="1">
      <c r="A28" s="236" t="s">
        <v>63</v>
      </c>
      <c r="B28" s="32">
        <v>26786</v>
      </c>
      <c r="C28" s="32">
        <f>B28-B27</f>
        <v>380</v>
      </c>
      <c r="D28" s="32">
        <v>6155</v>
      </c>
      <c r="E28" s="32">
        <f>D28-D27</f>
        <v>222</v>
      </c>
      <c r="F28" s="286" t="s">
        <v>397</v>
      </c>
      <c r="G28" s="286" t="s">
        <v>397</v>
      </c>
      <c r="H28" s="286" t="s">
        <v>397</v>
      </c>
      <c r="I28" s="286" t="s">
        <v>397</v>
      </c>
      <c r="J28" s="286" t="s">
        <v>397</v>
      </c>
      <c r="K28" s="286" t="s">
        <v>397</v>
      </c>
      <c r="L28" s="32">
        <v>14143</v>
      </c>
      <c r="M28" s="238" t="s">
        <v>230</v>
      </c>
      <c r="N28" s="286" t="s">
        <v>397</v>
      </c>
      <c r="O28" s="286" t="s">
        <v>397</v>
      </c>
      <c r="P28" s="32">
        <v>6488</v>
      </c>
      <c r="Q28" s="32">
        <f>P28-P27</f>
        <v>479</v>
      </c>
      <c r="R28" s="32">
        <v>250</v>
      </c>
      <c r="S28" s="238" t="s">
        <v>231</v>
      </c>
      <c r="T28" s="286" t="s">
        <v>397</v>
      </c>
      <c r="U28" s="286" t="s">
        <v>397</v>
      </c>
      <c r="V28" s="286" t="s">
        <v>397</v>
      </c>
      <c r="W28" s="286" t="s">
        <v>397</v>
      </c>
      <c r="X28" s="286" t="s">
        <v>397</v>
      </c>
      <c r="Y28" s="286" t="s">
        <v>397</v>
      </c>
      <c r="Z28" s="160">
        <f aca="true" t="shared" si="3" ref="Z28:Z50">D28/B28*100</f>
        <v>22.978421563503325</v>
      </c>
      <c r="AA28" s="150" t="s">
        <v>129</v>
      </c>
      <c r="AB28" s="161">
        <f t="shared" si="1"/>
        <v>53.73329351153588</v>
      </c>
      <c r="AC28" s="156" t="s">
        <v>150</v>
      </c>
      <c r="AD28" s="237" t="s">
        <v>63</v>
      </c>
      <c r="AE28" s="204"/>
    </row>
    <row r="29" spans="1:31" ht="21" customHeight="1">
      <c r="A29" s="239" t="s">
        <v>65</v>
      </c>
      <c r="B29" s="27">
        <v>26904</v>
      </c>
      <c r="C29" s="27">
        <f>B29-B28</f>
        <v>118</v>
      </c>
      <c r="D29" s="27">
        <v>6526</v>
      </c>
      <c r="E29" s="27">
        <f>D29-D28</f>
        <v>371</v>
      </c>
      <c r="F29" s="287" t="s">
        <v>397</v>
      </c>
      <c r="G29" s="287" t="s">
        <v>397</v>
      </c>
      <c r="H29" s="287" t="s">
        <v>397</v>
      </c>
      <c r="I29" s="287" t="s">
        <v>397</v>
      </c>
      <c r="J29" s="287" t="s">
        <v>397</v>
      </c>
      <c r="K29" s="287" t="s">
        <v>397</v>
      </c>
      <c r="L29" s="27">
        <v>13336</v>
      </c>
      <c r="M29" s="240" t="s">
        <v>232</v>
      </c>
      <c r="N29" s="287" t="s">
        <v>397</v>
      </c>
      <c r="O29" s="287" t="s">
        <v>397</v>
      </c>
      <c r="P29" s="27">
        <v>7042</v>
      </c>
      <c r="Q29" s="27">
        <f>P29-P28</f>
        <v>554</v>
      </c>
      <c r="R29" s="27">
        <v>286</v>
      </c>
      <c r="S29" s="27">
        <f>R29-R28</f>
        <v>36</v>
      </c>
      <c r="T29" s="287" t="s">
        <v>397</v>
      </c>
      <c r="U29" s="287" t="s">
        <v>397</v>
      </c>
      <c r="V29" s="287" t="s">
        <v>397</v>
      </c>
      <c r="W29" s="287" t="s">
        <v>397</v>
      </c>
      <c r="X29" s="287" t="s">
        <v>397</v>
      </c>
      <c r="Y29" s="287" t="s">
        <v>397</v>
      </c>
      <c r="Z29" s="143">
        <f t="shared" si="3"/>
        <v>24.256616116562594</v>
      </c>
      <c r="AA29" s="144" t="s">
        <v>168</v>
      </c>
      <c r="AB29" s="145">
        <f t="shared" si="1"/>
        <v>50.631876300921796</v>
      </c>
      <c r="AC29" s="147" t="s">
        <v>233</v>
      </c>
      <c r="AD29" s="241" t="s">
        <v>65</v>
      </c>
      <c r="AE29" s="204"/>
    </row>
    <row r="30" spans="1:31" ht="21" customHeight="1">
      <c r="A30" s="236" t="s">
        <v>67</v>
      </c>
      <c r="B30" s="32">
        <v>26452</v>
      </c>
      <c r="C30" s="238" t="s">
        <v>234</v>
      </c>
      <c r="D30" s="32">
        <v>6247</v>
      </c>
      <c r="E30" s="238" t="s">
        <v>235</v>
      </c>
      <c r="F30" s="286" t="s">
        <v>397</v>
      </c>
      <c r="G30" s="286" t="s">
        <v>397</v>
      </c>
      <c r="H30" s="32">
        <v>4532</v>
      </c>
      <c r="I30" s="286" t="s">
        <v>397</v>
      </c>
      <c r="J30" s="286" t="s">
        <v>397</v>
      </c>
      <c r="K30" s="286" t="s">
        <v>397</v>
      </c>
      <c r="L30" s="32">
        <v>12595</v>
      </c>
      <c r="M30" s="238" t="s">
        <v>236</v>
      </c>
      <c r="N30" s="286" t="s">
        <v>397</v>
      </c>
      <c r="O30" s="286" t="s">
        <v>397</v>
      </c>
      <c r="P30" s="32">
        <v>3078</v>
      </c>
      <c r="Q30" s="238" t="s">
        <v>237</v>
      </c>
      <c r="R30" s="32">
        <v>241</v>
      </c>
      <c r="S30" s="238" t="s">
        <v>238</v>
      </c>
      <c r="T30" s="286" t="s">
        <v>397</v>
      </c>
      <c r="U30" s="286" t="s">
        <v>397</v>
      </c>
      <c r="V30" s="286" t="s">
        <v>397</v>
      </c>
      <c r="W30" s="286" t="s">
        <v>397</v>
      </c>
      <c r="X30" s="286" t="s">
        <v>397</v>
      </c>
      <c r="Y30" s="286" t="s">
        <v>397</v>
      </c>
      <c r="Z30" s="160">
        <f t="shared" si="3"/>
        <v>23.616361711779827</v>
      </c>
      <c r="AA30" s="156" t="s">
        <v>140</v>
      </c>
      <c r="AB30" s="161">
        <f t="shared" si="1"/>
        <v>48.52563133222441</v>
      </c>
      <c r="AC30" s="156" t="s">
        <v>150</v>
      </c>
      <c r="AD30" s="237" t="s">
        <v>67</v>
      </c>
      <c r="AE30" s="204"/>
    </row>
    <row r="31" spans="1:31" ht="21" customHeight="1">
      <c r="A31" s="236" t="s">
        <v>69</v>
      </c>
      <c r="B31" s="32">
        <v>27374</v>
      </c>
      <c r="C31" s="32">
        <f>B31-B30</f>
        <v>922</v>
      </c>
      <c r="D31" s="32">
        <v>5955</v>
      </c>
      <c r="E31" s="238" t="s">
        <v>239</v>
      </c>
      <c r="F31" s="32">
        <v>1398</v>
      </c>
      <c r="G31" s="286" t="s">
        <v>397</v>
      </c>
      <c r="H31" s="32">
        <v>3324</v>
      </c>
      <c r="I31" s="238" t="s">
        <v>240</v>
      </c>
      <c r="J31" s="286" t="s">
        <v>397</v>
      </c>
      <c r="K31" s="286" t="s">
        <v>397</v>
      </c>
      <c r="L31" s="32">
        <v>13621</v>
      </c>
      <c r="M31" s="32">
        <f>L31-L30</f>
        <v>1026</v>
      </c>
      <c r="N31" s="286" t="s">
        <v>397</v>
      </c>
      <c r="O31" s="286" t="s">
        <v>397</v>
      </c>
      <c r="P31" s="32">
        <v>3076</v>
      </c>
      <c r="Q31" s="238" t="s">
        <v>241</v>
      </c>
      <c r="R31" s="32">
        <v>189</v>
      </c>
      <c r="S31" s="238" t="s">
        <v>242</v>
      </c>
      <c r="T31" s="286" t="s">
        <v>397</v>
      </c>
      <c r="U31" s="286" t="s">
        <v>397</v>
      </c>
      <c r="V31" s="32">
        <v>154</v>
      </c>
      <c r="W31" s="286" t="s">
        <v>397</v>
      </c>
      <c r="X31" s="286" t="s">
        <v>397</v>
      </c>
      <c r="Y31" s="286" t="s">
        <v>397</v>
      </c>
      <c r="Z31" s="160">
        <f t="shared" si="3"/>
        <v>21.754219332213047</v>
      </c>
      <c r="AA31" s="156" t="s">
        <v>145</v>
      </c>
      <c r="AB31" s="161">
        <f aca="true" t="shared" si="4" ref="AB31:AB44">(L31+R31+V31)/B31*100</f>
        <v>51.0119091108351</v>
      </c>
      <c r="AC31" s="150" t="s">
        <v>204</v>
      </c>
      <c r="AD31" s="237" t="s">
        <v>69</v>
      </c>
      <c r="AE31" s="204"/>
    </row>
    <row r="32" spans="1:31" ht="21" customHeight="1">
      <c r="A32" s="236" t="s">
        <v>71</v>
      </c>
      <c r="B32" s="32">
        <v>26682</v>
      </c>
      <c r="C32" s="238" t="s">
        <v>243</v>
      </c>
      <c r="D32" s="32">
        <v>6143</v>
      </c>
      <c r="E32" s="32">
        <f>D32-D31</f>
        <v>188</v>
      </c>
      <c r="F32" s="32">
        <v>1969</v>
      </c>
      <c r="G32" s="32">
        <f aca="true" t="shared" si="5" ref="G32:G37">F32-F31</f>
        <v>571</v>
      </c>
      <c r="H32" s="32">
        <v>3111</v>
      </c>
      <c r="I32" s="238" t="s">
        <v>244</v>
      </c>
      <c r="J32" s="286" t="s">
        <v>397</v>
      </c>
      <c r="K32" s="286" t="s">
        <v>397</v>
      </c>
      <c r="L32" s="32">
        <v>13062</v>
      </c>
      <c r="M32" s="238" t="s">
        <v>245</v>
      </c>
      <c r="N32" s="286" t="s">
        <v>397</v>
      </c>
      <c r="O32" s="286" t="s">
        <v>397</v>
      </c>
      <c r="P32" s="32">
        <v>2397</v>
      </c>
      <c r="Q32" s="238" t="s">
        <v>246</v>
      </c>
      <c r="R32" s="32">
        <v>177</v>
      </c>
      <c r="S32" s="238" t="s">
        <v>200</v>
      </c>
      <c r="T32" s="286" t="s">
        <v>397</v>
      </c>
      <c r="U32" s="286" t="s">
        <v>397</v>
      </c>
      <c r="V32" s="32">
        <v>150</v>
      </c>
      <c r="W32" s="238" t="s">
        <v>247</v>
      </c>
      <c r="X32" s="286" t="s">
        <v>397</v>
      </c>
      <c r="Y32" s="286" t="s">
        <v>397</v>
      </c>
      <c r="Z32" s="160">
        <f t="shared" si="3"/>
        <v>23.023011768233264</v>
      </c>
      <c r="AA32" s="150" t="s">
        <v>146</v>
      </c>
      <c r="AB32" s="161">
        <f t="shared" si="4"/>
        <v>50.1798965594783</v>
      </c>
      <c r="AC32" s="156" t="s">
        <v>165</v>
      </c>
      <c r="AD32" s="237" t="s">
        <v>71</v>
      </c>
      <c r="AE32" s="204"/>
    </row>
    <row r="33" spans="1:31" ht="21" customHeight="1">
      <c r="A33" s="236" t="s">
        <v>73</v>
      </c>
      <c r="B33" s="32">
        <v>26338</v>
      </c>
      <c r="C33" s="238" t="s">
        <v>248</v>
      </c>
      <c r="D33" s="32">
        <v>5832</v>
      </c>
      <c r="E33" s="238" t="s">
        <v>249</v>
      </c>
      <c r="F33" s="32">
        <v>2092</v>
      </c>
      <c r="G33" s="32">
        <f t="shared" si="5"/>
        <v>123</v>
      </c>
      <c r="H33" s="32">
        <v>3285</v>
      </c>
      <c r="I33" s="32">
        <f>H33-H32</f>
        <v>174</v>
      </c>
      <c r="J33" s="286" t="s">
        <v>397</v>
      </c>
      <c r="K33" s="286" t="s">
        <v>397</v>
      </c>
      <c r="L33" s="32">
        <v>13035</v>
      </c>
      <c r="M33" s="238" t="s">
        <v>250</v>
      </c>
      <c r="N33" s="286" t="s">
        <v>397</v>
      </c>
      <c r="O33" s="286" t="s">
        <v>397</v>
      </c>
      <c r="P33" s="32">
        <v>2094</v>
      </c>
      <c r="Q33" s="238" t="s">
        <v>251</v>
      </c>
      <c r="R33" s="32">
        <v>111</v>
      </c>
      <c r="S33" s="238" t="s">
        <v>252</v>
      </c>
      <c r="T33" s="286" t="s">
        <v>397</v>
      </c>
      <c r="U33" s="286" t="s">
        <v>397</v>
      </c>
      <c r="V33" s="32">
        <v>126</v>
      </c>
      <c r="W33" s="238" t="s">
        <v>253</v>
      </c>
      <c r="X33" s="286" t="s">
        <v>397</v>
      </c>
      <c r="Y33" s="286" t="s">
        <v>397</v>
      </c>
      <c r="Z33" s="160">
        <f t="shared" si="3"/>
        <v>22.142911382792924</v>
      </c>
      <c r="AA33" s="156" t="s">
        <v>188</v>
      </c>
      <c r="AB33" s="161">
        <f t="shared" si="4"/>
        <v>50.391069936973196</v>
      </c>
      <c r="AC33" s="150" t="s">
        <v>164</v>
      </c>
      <c r="AD33" s="237" t="s">
        <v>73</v>
      </c>
      <c r="AE33" s="204"/>
    </row>
    <row r="34" spans="1:31" ht="21" customHeight="1">
      <c r="A34" s="236" t="s">
        <v>75</v>
      </c>
      <c r="B34" s="32">
        <v>26405</v>
      </c>
      <c r="C34" s="32">
        <f>B34-B33</f>
        <v>67</v>
      </c>
      <c r="D34" s="32">
        <v>6026</v>
      </c>
      <c r="E34" s="32">
        <f>D34-D33</f>
        <v>194</v>
      </c>
      <c r="F34" s="32">
        <v>2196</v>
      </c>
      <c r="G34" s="32">
        <f t="shared" si="5"/>
        <v>104</v>
      </c>
      <c r="H34" s="32">
        <v>3539</v>
      </c>
      <c r="I34" s="32">
        <f>H34-H33</f>
        <v>254</v>
      </c>
      <c r="J34" s="286" t="s">
        <v>397</v>
      </c>
      <c r="K34" s="286" t="s">
        <v>397</v>
      </c>
      <c r="L34" s="32">
        <v>13387</v>
      </c>
      <c r="M34" s="32">
        <f>L34-L33</f>
        <v>352</v>
      </c>
      <c r="N34" s="286" t="s">
        <v>397</v>
      </c>
      <c r="O34" s="286" t="s">
        <v>397</v>
      </c>
      <c r="P34" s="32">
        <v>1257</v>
      </c>
      <c r="Q34" s="238" t="s">
        <v>254</v>
      </c>
      <c r="R34" s="32">
        <v>88</v>
      </c>
      <c r="S34" s="238" t="s">
        <v>255</v>
      </c>
      <c r="T34" s="286" t="s">
        <v>397</v>
      </c>
      <c r="U34" s="286" t="s">
        <v>397</v>
      </c>
      <c r="V34" s="32">
        <v>109</v>
      </c>
      <c r="W34" s="238" t="s">
        <v>256</v>
      </c>
      <c r="X34" s="286" t="s">
        <v>397</v>
      </c>
      <c r="Y34" s="286" t="s">
        <v>397</v>
      </c>
      <c r="Z34" s="160">
        <f t="shared" si="3"/>
        <v>22.821435334217004</v>
      </c>
      <c r="AA34" s="150" t="s">
        <v>160</v>
      </c>
      <c r="AB34" s="161">
        <f t="shared" si="4"/>
        <v>51.44480212081045</v>
      </c>
      <c r="AC34" s="150" t="s">
        <v>169</v>
      </c>
      <c r="AD34" s="237" t="s">
        <v>75</v>
      </c>
      <c r="AE34" s="204"/>
    </row>
    <row r="35" spans="1:31" ht="21" customHeight="1">
      <c r="A35" s="236" t="s">
        <v>77</v>
      </c>
      <c r="B35" s="32">
        <v>26038</v>
      </c>
      <c r="C35" s="238" t="s">
        <v>257</v>
      </c>
      <c r="D35" s="32">
        <v>5841</v>
      </c>
      <c r="E35" s="238" t="s">
        <v>258</v>
      </c>
      <c r="F35" s="32">
        <v>2740</v>
      </c>
      <c r="G35" s="32">
        <f t="shared" si="5"/>
        <v>544</v>
      </c>
      <c r="H35" s="32">
        <v>2762</v>
      </c>
      <c r="I35" s="238" t="s">
        <v>259</v>
      </c>
      <c r="J35" s="286" t="s">
        <v>397</v>
      </c>
      <c r="K35" s="286" t="s">
        <v>397</v>
      </c>
      <c r="L35" s="32">
        <v>13210</v>
      </c>
      <c r="M35" s="238" t="s">
        <v>260</v>
      </c>
      <c r="N35" s="286" t="s">
        <v>397</v>
      </c>
      <c r="O35" s="286" t="s">
        <v>397</v>
      </c>
      <c r="P35" s="32">
        <v>1485</v>
      </c>
      <c r="Q35" s="32">
        <f>P35-P34</f>
        <v>228</v>
      </c>
      <c r="R35" s="32">
        <v>100</v>
      </c>
      <c r="S35" s="32">
        <f>R35-R34</f>
        <v>12</v>
      </c>
      <c r="T35" s="286" t="s">
        <v>397</v>
      </c>
      <c r="U35" s="286" t="s">
        <v>397</v>
      </c>
      <c r="V35" s="32">
        <v>152</v>
      </c>
      <c r="W35" s="32">
        <f>V35-V34</f>
        <v>43</v>
      </c>
      <c r="X35" s="286" t="s">
        <v>397</v>
      </c>
      <c r="Y35" s="286" t="s">
        <v>397</v>
      </c>
      <c r="Z35" s="160">
        <f t="shared" si="3"/>
        <v>22.43259850987019</v>
      </c>
      <c r="AA35" s="156" t="s">
        <v>159</v>
      </c>
      <c r="AB35" s="161">
        <f t="shared" si="4"/>
        <v>51.701359551424844</v>
      </c>
      <c r="AC35" s="150" t="s">
        <v>129</v>
      </c>
      <c r="AD35" s="237" t="s">
        <v>77</v>
      </c>
      <c r="AE35" s="204"/>
    </row>
    <row r="36" spans="1:31" ht="21" customHeight="1">
      <c r="A36" s="236" t="s">
        <v>79</v>
      </c>
      <c r="B36" s="32">
        <v>25827</v>
      </c>
      <c r="C36" s="238" t="s">
        <v>261</v>
      </c>
      <c r="D36" s="32">
        <v>5897</v>
      </c>
      <c r="E36" s="32">
        <f>D36-D35</f>
        <v>56</v>
      </c>
      <c r="F36" s="32">
        <v>2756</v>
      </c>
      <c r="G36" s="32">
        <f t="shared" si="5"/>
        <v>16</v>
      </c>
      <c r="H36" s="32">
        <v>2743</v>
      </c>
      <c r="I36" s="238" t="s">
        <v>190</v>
      </c>
      <c r="J36" s="286" t="s">
        <v>397</v>
      </c>
      <c r="K36" s="286" t="s">
        <v>397</v>
      </c>
      <c r="L36" s="32">
        <v>13079</v>
      </c>
      <c r="M36" s="238" t="s">
        <v>262</v>
      </c>
      <c r="N36" s="286" t="s">
        <v>397</v>
      </c>
      <c r="O36" s="286" t="s">
        <v>397</v>
      </c>
      <c r="P36" s="32">
        <v>1352</v>
      </c>
      <c r="Q36" s="238" t="s">
        <v>215</v>
      </c>
      <c r="R36" s="32">
        <v>85</v>
      </c>
      <c r="S36" s="238" t="s">
        <v>263</v>
      </c>
      <c r="T36" s="286" t="s">
        <v>397</v>
      </c>
      <c r="U36" s="286" t="s">
        <v>397</v>
      </c>
      <c r="V36" s="32">
        <v>154</v>
      </c>
      <c r="W36" s="32">
        <f>V36-V35</f>
        <v>2</v>
      </c>
      <c r="X36" s="286" t="s">
        <v>397</v>
      </c>
      <c r="Y36" s="286" t="s">
        <v>397</v>
      </c>
      <c r="Z36" s="160">
        <f t="shared" si="3"/>
        <v>22.832694467030628</v>
      </c>
      <c r="AA36" s="150" t="s">
        <v>167</v>
      </c>
      <c r="AB36" s="161">
        <f t="shared" si="4"/>
        <v>51.566190420877376</v>
      </c>
      <c r="AC36" s="156" t="s">
        <v>163</v>
      </c>
      <c r="AD36" s="237" t="s">
        <v>79</v>
      </c>
      <c r="AE36" s="204"/>
    </row>
    <row r="37" spans="1:31" ht="21" customHeight="1">
      <c r="A37" s="236" t="s">
        <v>81</v>
      </c>
      <c r="B37" s="32">
        <v>26356</v>
      </c>
      <c r="C37" s="32">
        <f>B37-B36</f>
        <v>529</v>
      </c>
      <c r="D37" s="32">
        <v>5867</v>
      </c>
      <c r="E37" s="238" t="s">
        <v>264</v>
      </c>
      <c r="F37" s="32">
        <v>3047</v>
      </c>
      <c r="G37" s="32">
        <f t="shared" si="5"/>
        <v>291</v>
      </c>
      <c r="H37" s="32">
        <v>3076</v>
      </c>
      <c r="I37" s="32">
        <f>H37-H36</f>
        <v>333</v>
      </c>
      <c r="J37" s="286" t="s">
        <v>397</v>
      </c>
      <c r="K37" s="286" t="s">
        <v>397</v>
      </c>
      <c r="L37" s="32">
        <v>12935</v>
      </c>
      <c r="M37" s="238" t="s">
        <v>265</v>
      </c>
      <c r="N37" s="286" t="s">
        <v>397</v>
      </c>
      <c r="O37" s="286" t="s">
        <v>397</v>
      </c>
      <c r="P37" s="32">
        <v>1431</v>
      </c>
      <c r="Q37" s="32">
        <f>P37-P36</f>
        <v>79</v>
      </c>
      <c r="R37" s="32">
        <v>72</v>
      </c>
      <c r="S37" s="238" t="s">
        <v>266</v>
      </c>
      <c r="T37" s="286" t="s">
        <v>397</v>
      </c>
      <c r="U37" s="286" t="s">
        <v>397</v>
      </c>
      <c r="V37" s="32">
        <v>92</v>
      </c>
      <c r="W37" s="238" t="s">
        <v>267</v>
      </c>
      <c r="X37" s="286" t="s">
        <v>397</v>
      </c>
      <c r="Y37" s="286" t="s">
        <v>397</v>
      </c>
      <c r="Z37" s="160">
        <f t="shared" si="3"/>
        <v>22.260585824859614</v>
      </c>
      <c r="AA37" s="156" t="s">
        <v>133</v>
      </c>
      <c r="AB37" s="161">
        <f t="shared" si="4"/>
        <v>49.70025800576719</v>
      </c>
      <c r="AC37" s="156" t="s">
        <v>268</v>
      </c>
      <c r="AD37" s="237" t="s">
        <v>81</v>
      </c>
      <c r="AE37" s="204"/>
    </row>
    <row r="38" spans="1:31" ht="21" customHeight="1">
      <c r="A38" s="236" t="s">
        <v>83</v>
      </c>
      <c r="B38" s="32">
        <v>25097</v>
      </c>
      <c r="C38" s="238" t="s">
        <v>269</v>
      </c>
      <c r="D38" s="32">
        <v>5669</v>
      </c>
      <c r="E38" s="238" t="s">
        <v>270</v>
      </c>
      <c r="F38" s="32">
        <v>2813</v>
      </c>
      <c r="G38" s="238" t="s">
        <v>271</v>
      </c>
      <c r="H38" s="32">
        <v>2931</v>
      </c>
      <c r="I38" s="238" t="s">
        <v>272</v>
      </c>
      <c r="J38" s="286" t="s">
        <v>397</v>
      </c>
      <c r="K38" s="286" t="s">
        <v>397</v>
      </c>
      <c r="L38" s="32">
        <v>12158</v>
      </c>
      <c r="M38" s="238" t="s">
        <v>259</v>
      </c>
      <c r="N38" s="286" t="s">
        <v>397</v>
      </c>
      <c r="O38" s="286" t="s">
        <v>397</v>
      </c>
      <c r="P38" s="32">
        <v>1526</v>
      </c>
      <c r="Q38" s="32">
        <f>P38-P37</f>
        <v>95</v>
      </c>
      <c r="R38" s="32">
        <v>61</v>
      </c>
      <c r="S38" s="238" t="s">
        <v>273</v>
      </c>
      <c r="T38" s="286" t="s">
        <v>397</v>
      </c>
      <c r="U38" s="286" t="s">
        <v>397</v>
      </c>
      <c r="V38" s="32">
        <v>128</v>
      </c>
      <c r="W38" s="32">
        <f>V38-V37</f>
        <v>36</v>
      </c>
      <c r="X38" s="286" t="s">
        <v>397</v>
      </c>
      <c r="Y38" s="286" t="s">
        <v>397</v>
      </c>
      <c r="Z38" s="160">
        <f t="shared" si="3"/>
        <v>22.58835717416424</v>
      </c>
      <c r="AA38" s="150" t="s">
        <v>129</v>
      </c>
      <c r="AB38" s="161">
        <f t="shared" si="4"/>
        <v>49.19711519305096</v>
      </c>
      <c r="AC38" s="156" t="s">
        <v>133</v>
      </c>
      <c r="AD38" s="237" t="s">
        <v>83</v>
      </c>
      <c r="AE38" s="204"/>
    </row>
    <row r="39" spans="1:31" ht="21" customHeight="1">
      <c r="A39" s="239" t="s">
        <v>85</v>
      </c>
      <c r="B39" s="27">
        <v>23725</v>
      </c>
      <c r="C39" s="240" t="s">
        <v>274</v>
      </c>
      <c r="D39" s="27">
        <v>5482</v>
      </c>
      <c r="E39" s="240" t="s">
        <v>275</v>
      </c>
      <c r="F39" s="27">
        <v>2548</v>
      </c>
      <c r="G39" s="240" t="s">
        <v>199</v>
      </c>
      <c r="H39" s="27">
        <v>2812</v>
      </c>
      <c r="I39" s="240" t="s">
        <v>276</v>
      </c>
      <c r="J39" s="287" t="s">
        <v>397</v>
      </c>
      <c r="K39" s="287" t="s">
        <v>397</v>
      </c>
      <c r="L39" s="27">
        <v>11621</v>
      </c>
      <c r="M39" s="240" t="s">
        <v>277</v>
      </c>
      <c r="N39" s="287" t="s">
        <v>397</v>
      </c>
      <c r="O39" s="287" t="s">
        <v>397</v>
      </c>
      <c r="P39" s="27">
        <v>1262</v>
      </c>
      <c r="Q39" s="240" t="s">
        <v>278</v>
      </c>
      <c r="R39" s="27">
        <v>48</v>
      </c>
      <c r="S39" s="240" t="s">
        <v>266</v>
      </c>
      <c r="T39" s="287" t="s">
        <v>397</v>
      </c>
      <c r="U39" s="287" t="s">
        <v>397</v>
      </c>
      <c r="V39" s="27">
        <v>103</v>
      </c>
      <c r="W39" s="240" t="s">
        <v>279</v>
      </c>
      <c r="X39" s="287" t="s">
        <v>397</v>
      </c>
      <c r="Y39" s="287" t="s">
        <v>397</v>
      </c>
      <c r="Z39" s="143">
        <f t="shared" si="3"/>
        <v>23.106427818756586</v>
      </c>
      <c r="AA39" s="144" t="s">
        <v>136</v>
      </c>
      <c r="AB39" s="145">
        <f t="shared" si="4"/>
        <v>49.61854583772392</v>
      </c>
      <c r="AC39" s="144" t="s">
        <v>167</v>
      </c>
      <c r="AD39" s="241" t="s">
        <v>85</v>
      </c>
      <c r="AE39" s="204"/>
    </row>
    <row r="40" spans="1:31" ht="21" customHeight="1">
      <c r="A40" s="236" t="s">
        <v>87</v>
      </c>
      <c r="B40" s="32">
        <v>27290</v>
      </c>
      <c r="C40" s="32">
        <f>B40-B39</f>
        <v>3565</v>
      </c>
      <c r="D40" s="32">
        <v>6124</v>
      </c>
      <c r="E40" s="32">
        <f>D40-D39</f>
        <v>642</v>
      </c>
      <c r="F40" s="32">
        <v>2966</v>
      </c>
      <c r="G40" s="32">
        <f aca="true" t="shared" si="6" ref="G40:G46">F40-F39</f>
        <v>418</v>
      </c>
      <c r="H40" s="32">
        <v>3358</v>
      </c>
      <c r="I40" s="32">
        <f>H40-H39</f>
        <v>546</v>
      </c>
      <c r="J40" s="286" t="s">
        <v>397</v>
      </c>
      <c r="K40" s="286" t="s">
        <v>397</v>
      </c>
      <c r="L40" s="32">
        <v>12773</v>
      </c>
      <c r="M40" s="32">
        <f>L40-L39</f>
        <v>1152</v>
      </c>
      <c r="N40" s="286" t="s">
        <v>397</v>
      </c>
      <c r="O40" s="286" t="s">
        <v>397</v>
      </c>
      <c r="P40" s="32">
        <v>2069</v>
      </c>
      <c r="Q40" s="32">
        <f>P40-P39</f>
        <v>807</v>
      </c>
      <c r="R40" s="32">
        <v>52</v>
      </c>
      <c r="S40" s="32">
        <f>R40-R39</f>
        <v>4</v>
      </c>
      <c r="T40" s="286" t="s">
        <v>397</v>
      </c>
      <c r="U40" s="286" t="s">
        <v>397</v>
      </c>
      <c r="V40" s="32">
        <v>120</v>
      </c>
      <c r="W40" s="32">
        <f>V40-V39</f>
        <v>17</v>
      </c>
      <c r="X40" s="286" t="s">
        <v>397</v>
      </c>
      <c r="Y40" s="286" t="s">
        <v>397</v>
      </c>
      <c r="Z40" s="160">
        <f t="shared" si="3"/>
        <v>22.440454378893367</v>
      </c>
      <c r="AA40" s="156" t="s">
        <v>140</v>
      </c>
      <c r="AB40" s="161">
        <f t="shared" si="4"/>
        <v>47.43495786002199</v>
      </c>
      <c r="AC40" s="156" t="s">
        <v>155</v>
      </c>
      <c r="AD40" s="237" t="s">
        <v>87</v>
      </c>
      <c r="AE40" s="204"/>
    </row>
    <row r="41" spans="1:31" ht="21" customHeight="1">
      <c r="A41" s="236" t="s">
        <v>89</v>
      </c>
      <c r="B41" s="32">
        <v>27248</v>
      </c>
      <c r="C41" s="238" t="s">
        <v>280</v>
      </c>
      <c r="D41" s="32">
        <v>6350</v>
      </c>
      <c r="E41" s="32">
        <f>D41-D40</f>
        <v>226</v>
      </c>
      <c r="F41" s="32">
        <v>3481</v>
      </c>
      <c r="G41" s="32">
        <f t="shared" si="6"/>
        <v>515</v>
      </c>
      <c r="H41" s="32">
        <v>3628</v>
      </c>
      <c r="I41" s="32">
        <f>H41-H40</f>
        <v>270</v>
      </c>
      <c r="J41" s="286" t="s">
        <v>397</v>
      </c>
      <c r="K41" s="286" t="s">
        <v>397</v>
      </c>
      <c r="L41" s="32">
        <v>11939</v>
      </c>
      <c r="M41" s="238" t="s">
        <v>281</v>
      </c>
      <c r="N41" s="286" t="s">
        <v>397</v>
      </c>
      <c r="O41" s="286" t="s">
        <v>397</v>
      </c>
      <c r="P41" s="32">
        <v>1850</v>
      </c>
      <c r="Q41" s="238" t="s">
        <v>282</v>
      </c>
      <c r="R41" s="32">
        <v>30</v>
      </c>
      <c r="S41" s="238" t="s">
        <v>283</v>
      </c>
      <c r="T41" s="286" t="s">
        <v>397</v>
      </c>
      <c r="U41" s="286" t="s">
        <v>397</v>
      </c>
      <c r="V41" s="32">
        <v>101</v>
      </c>
      <c r="W41" s="238" t="s">
        <v>190</v>
      </c>
      <c r="X41" s="286" t="s">
        <v>397</v>
      </c>
      <c r="Y41" s="286" t="s">
        <v>397</v>
      </c>
      <c r="Z41" s="160">
        <f t="shared" si="3"/>
        <v>23.304462712859657</v>
      </c>
      <c r="AA41" s="150" t="s">
        <v>170</v>
      </c>
      <c r="AB41" s="161">
        <f t="shared" si="4"/>
        <v>44.2968291250734</v>
      </c>
      <c r="AC41" s="156" t="s">
        <v>233</v>
      </c>
      <c r="AD41" s="237" t="s">
        <v>89</v>
      </c>
      <c r="AE41" s="204"/>
    </row>
    <row r="42" spans="1:31" ht="21" customHeight="1">
      <c r="A42" s="236" t="s">
        <v>91</v>
      </c>
      <c r="B42" s="32">
        <v>27065</v>
      </c>
      <c r="C42" s="238" t="s">
        <v>284</v>
      </c>
      <c r="D42" s="32">
        <v>6292</v>
      </c>
      <c r="E42" s="238" t="s">
        <v>285</v>
      </c>
      <c r="F42" s="32">
        <v>3526</v>
      </c>
      <c r="G42" s="32">
        <f t="shared" si="6"/>
        <v>45</v>
      </c>
      <c r="H42" s="32">
        <v>3983</v>
      </c>
      <c r="I42" s="32">
        <f>H42-H41</f>
        <v>355</v>
      </c>
      <c r="J42" s="286" t="s">
        <v>397</v>
      </c>
      <c r="K42" s="286" t="s">
        <v>397</v>
      </c>
      <c r="L42" s="32">
        <v>11875</v>
      </c>
      <c r="M42" s="238" t="s">
        <v>286</v>
      </c>
      <c r="N42" s="286" t="s">
        <v>397</v>
      </c>
      <c r="O42" s="286" t="s">
        <v>397</v>
      </c>
      <c r="P42" s="32">
        <v>1389</v>
      </c>
      <c r="Q42" s="238" t="s">
        <v>287</v>
      </c>
      <c r="R42" s="32">
        <v>32</v>
      </c>
      <c r="S42" s="32">
        <f>R42-R41</f>
        <v>2</v>
      </c>
      <c r="T42" s="286" t="s">
        <v>397</v>
      </c>
      <c r="U42" s="286" t="s">
        <v>397</v>
      </c>
      <c r="V42" s="32">
        <v>125</v>
      </c>
      <c r="W42" s="32">
        <f>V42-V41</f>
        <v>24</v>
      </c>
      <c r="X42" s="286" t="s">
        <v>397</v>
      </c>
      <c r="Y42" s="286" t="s">
        <v>397</v>
      </c>
      <c r="Z42" s="160">
        <f t="shared" si="3"/>
        <v>23.247736929613893</v>
      </c>
      <c r="AA42" s="156" t="s">
        <v>163</v>
      </c>
      <c r="AB42" s="161">
        <f t="shared" si="4"/>
        <v>44.45593940513579</v>
      </c>
      <c r="AC42" s="150" t="s">
        <v>164</v>
      </c>
      <c r="AD42" s="237" t="s">
        <v>91</v>
      </c>
      <c r="AE42" s="204"/>
    </row>
    <row r="43" spans="1:31" ht="21" customHeight="1">
      <c r="A43" s="233" t="s">
        <v>93</v>
      </c>
      <c r="B43" s="32">
        <v>28342</v>
      </c>
      <c r="C43" s="32">
        <f>B43-B42</f>
        <v>1277</v>
      </c>
      <c r="D43" s="32">
        <v>6763</v>
      </c>
      <c r="E43" s="32">
        <f aca="true" t="shared" si="7" ref="E43:E58">D43-D42</f>
        <v>471</v>
      </c>
      <c r="F43" s="32">
        <v>3882</v>
      </c>
      <c r="G43" s="32">
        <f t="shared" si="6"/>
        <v>356</v>
      </c>
      <c r="H43" s="32">
        <v>3787</v>
      </c>
      <c r="I43" s="238" t="s">
        <v>288</v>
      </c>
      <c r="J43" s="286" t="s">
        <v>397</v>
      </c>
      <c r="K43" s="286" t="s">
        <v>397</v>
      </c>
      <c r="L43" s="32">
        <v>12436</v>
      </c>
      <c r="M43" s="32">
        <f>L43-L42</f>
        <v>561</v>
      </c>
      <c r="N43" s="286" t="s">
        <v>397</v>
      </c>
      <c r="O43" s="286" t="s">
        <v>397</v>
      </c>
      <c r="P43" s="32">
        <v>1474</v>
      </c>
      <c r="Q43" s="32">
        <f>P43-P42</f>
        <v>85</v>
      </c>
      <c r="R43" s="32">
        <v>41</v>
      </c>
      <c r="S43" s="32">
        <f>R43-R42</f>
        <v>9</v>
      </c>
      <c r="T43" s="286" t="s">
        <v>397</v>
      </c>
      <c r="U43" s="286" t="s">
        <v>397</v>
      </c>
      <c r="V43" s="32">
        <v>140</v>
      </c>
      <c r="W43" s="32">
        <f>V43-V42</f>
        <v>15</v>
      </c>
      <c r="X43" s="286" t="s">
        <v>397</v>
      </c>
      <c r="Y43" s="286" t="s">
        <v>397</v>
      </c>
      <c r="Z43" s="160">
        <f t="shared" si="3"/>
        <v>23.86211276550702</v>
      </c>
      <c r="AA43" s="150" t="s">
        <v>160</v>
      </c>
      <c r="AB43" s="161">
        <f t="shared" si="4"/>
        <v>44.516971279373365</v>
      </c>
      <c r="AC43" s="156" t="s">
        <v>398</v>
      </c>
      <c r="AD43" s="235" t="s">
        <v>93</v>
      </c>
      <c r="AE43" s="204"/>
    </row>
    <row r="44" spans="1:31" ht="21" customHeight="1">
      <c r="A44" s="236" t="s">
        <v>95</v>
      </c>
      <c r="B44" s="32">
        <v>29162</v>
      </c>
      <c r="C44" s="32">
        <f>B44-B43</f>
        <v>820</v>
      </c>
      <c r="D44" s="32">
        <v>6898</v>
      </c>
      <c r="E44" s="32">
        <f t="shared" si="7"/>
        <v>135</v>
      </c>
      <c r="F44" s="32">
        <v>4261</v>
      </c>
      <c r="G44" s="32">
        <f t="shared" si="6"/>
        <v>379</v>
      </c>
      <c r="H44" s="32">
        <v>4261</v>
      </c>
      <c r="I44" s="32">
        <f>H44-H43</f>
        <v>474</v>
      </c>
      <c r="J44" s="286" t="s">
        <v>397</v>
      </c>
      <c r="K44" s="286" t="s">
        <v>397</v>
      </c>
      <c r="L44" s="32">
        <v>12623</v>
      </c>
      <c r="M44" s="32">
        <f>L44-L43</f>
        <v>187</v>
      </c>
      <c r="N44" s="286" t="s">
        <v>397</v>
      </c>
      <c r="O44" s="286" t="s">
        <v>397</v>
      </c>
      <c r="P44" s="32">
        <v>1119</v>
      </c>
      <c r="Q44" s="238" t="s">
        <v>289</v>
      </c>
      <c r="R44" s="32">
        <v>63</v>
      </c>
      <c r="S44" s="32">
        <f>R44-R43</f>
        <v>22</v>
      </c>
      <c r="T44" s="286" t="s">
        <v>397</v>
      </c>
      <c r="U44" s="286" t="s">
        <v>397</v>
      </c>
      <c r="V44" s="32">
        <v>101</v>
      </c>
      <c r="W44" s="238" t="s">
        <v>206</v>
      </c>
      <c r="X44" s="286" t="s">
        <v>397</v>
      </c>
      <c r="Y44" s="286" t="s">
        <v>397</v>
      </c>
      <c r="Z44" s="160">
        <f t="shared" si="3"/>
        <v>23.654070365544204</v>
      </c>
      <c r="AA44" s="156" t="s">
        <v>162</v>
      </c>
      <c r="AB44" s="161">
        <f t="shared" si="4"/>
        <v>43.84815856251286</v>
      </c>
      <c r="AC44" s="151" t="s">
        <v>140</v>
      </c>
      <c r="AD44" s="237" t="s">
        <v>95</v>
      </c>
      <c r="AE44" s="204"/>
    </row>
    <row r="45" spans="1:31" ht="21" customHeight="1">
      <c r="A45" s="236" t="s">
        <v>97</v>
      </c>
      <c r="B45" s="32">
        <v>30016</v>
      </c>
      <c r="C45" s="32">
        <f>B45-B44</f>
        <v>854</v>
      </c>
      <c r="D45" s="32">
        <v>7152</v>
      </c>
      <c r="E45" s="32">
        <f t="shared" si="7"/>
        <v>254</v>
      </c>
      <c r="F45" s="32">
        <v>4373</v>
      </c>
      <c r="G45" s="32">
        <f t="shared" si="6"/>
        <v>112</v>
      </c>
      <c r="H45" s="32">
        <v>4466</v>
      </c>
      <c r="I45" s="32">
        <f>H45-H44</f>
        <v>205</v>
      </c>
      <c r="J45" s="286" t="s">
        <v>397</v>
      </c>
      <c r="K45" s="286" t="s">
        <v>397</v>
      </c>
      <c r="L45" s="32">
        <v>12712</v>
      </c>
      <c r="M45" s="32">
        <f>L45-L44</f>
        <v>89</v>
      </c>
      <c r="N45" s="286" t="s">
        <v>397</v>
      </c>
      <c r="O45" s="286" t="s">
        <v>397</v>
      </c>
      <c r="P45" s="32">
        <v>1313</v>
      </c>
      <c r="Q45" s="32">
        <f>P45-P44</f>
        <v>194</v>
      </c>
      <c r="R45" s="32">
        <v>32</v>
      </c>
      <c r="S45" s="238" t="s">
        <v>290</v>
      </c>
      <c r="T45" s="32">
        <v>58</v>
      </c>
      <c r="U45" s="286" t="s">
        <v>397</v>
      </c>
      <c r="V45" s="32">
        <v>87</v>
      </c>
      <c r="W45" s="238" t="s">
        <v>291</v>
      </c>
      <c r="X45" s="286" t="s">
        <v>397</v>
      </c>
      <c r="Y45" s="286" t="s">
        <v>397</v>
      </c>
      <c r="Z45" s="160">
        <f t="shared" si="3"/>
        <v>23.8272921108742</v>
      </c>
      <c r="AA45" s="150" t="s">
        <v>161</v>
      </c>
      <c r="AB45" s="161">
        <f aca="true" t="shared" si="8" ref="AB45:AB51">(L45+R45+T45+V45)/B45*100</f>
        <v>42.940431769722814</v>
      </c>
      <c r="AC45" s="151" t="s">
        <v>188</v>
      </c>
      <c r="AD45" s="237" t="s">
        <v>97</v>
      </c>
      <c r="AE45" s="204"/>
    </row>
    <row r="46" spans="1:31" ht="21" customHeight="1">
      <c r="A46" s="236" t="s">
        <v>99</v>
      </c>
      <c r="B46" s="32">
        <v>30153</v>
      </c>
      <c r="C46" s="32">
        <f>B46-B45</f>
        <v>137</v>
      </c>
      <c r="D46" s="32">
        <v>7316</v>
      </c>
      <c r="E46" s="32">
        <f t="shared" si="7"/>
        <v>164</v>
      </c>
      <c r="F46" s="32">
        <v>4758</v>
      </c>
      <c r="G46" s="32">
        <f t="shared" si="6"/>
        <v>385</v>
      </c>
      <c r="H46" s="32">
        <v>4778</v>
      </c>
      <c r="I46" s="32">
        <f>H46-H45</f>
        <v>312</v>
      </c>
      <c r="J46" s="286" t="s">
        <v>397</v>
      </c>
      <c r="K46" s="286" t="s">
        <v>397</v>
      </c>
      <c r="L46" s="32">
        <v>12049</v>
      </c>
      <c r="M46" s="238" t="s">
        <v>292</v>
      </c>
      <c r="N46" s="286" t="s">
        <v>397</v>
      </c>
      <c r="O46" s="286" t="s">
        <v>397</v>
      </c>
      <c r="P46" s="32">
        <v>1252</v>
      </c>
      <c r="Q46" s="238" t="s">
        <v>293</v>
      </c>
      <c r="R46" s="32">
        <v>28</v>
      </c>
      <c r="S46" s="238" t="s">
        <v>247</v>
      </c>
      <c r="T46" s="32">
        <v>27</v>
      </c>
      <c r="U46" s="238" t="s">
        <v>290</v>
      </c>
      <c r="V46" s="32">
        <v>140</v>
      </c>
      <c r="W46" s="32">
        <f aca="true" t="shared" si="9" ref="W46:W58">V46-V45</f>
        <v>53</v>
      </c>
      <c r="X46" s="286" t="s">
        <v>397</v>
      </c>
      <c r="Y46" s="286" t="s">
        <v>397</v>
      </c>
      <c r="Z46" s="160">
        <f t="shared" si="3"/>
        <v>24.262925745365305</v>
      </c>
      <c r="AA46" s="150" t="s">
        <v>136</v>
      </c>
      <c r="AB46" s="161">
        <f t="shared" si="8"/>
        <v>40.606241501674795</v>
      </c>
      <c r="AC46" s="156" t="s">
        <v>128</v>
      </c>
      <c r="AD46" s="237" t="s">
        <v>99</v>
      </c>
      <c r="AE46" s="204"/>
    </row>
    <row r="47" spans="1:31" ht="21" customHeight="1">
      <c r="A47" s="236" t="s">
        <v>101</v>
      </c>
      <c r="B47" s="32">
        <v>30306</v>
      </c>
      <c r="C47" s="32">
        <f>B47-B46</f>
        <v>153</v>
      </c>
      <c r="D47" s="32">
        <v>7717</v>
      </c>
      <c r="E47" s="32">
        <f t="shared" si="7"/>
        <v>401</v>
      </c>
      <c r="F47" s="32">
        <v>4543</v>
      </c>
      <c r="G47" s="238" t="s">
        <v>294</v>
      </c>
      <c r="H47" s="32">
        <v>5088</v>
      </c>
      <c r="I47" s="32">
        <f>H47-H46</f>
        <v>310</v>
      </c>
      <c r="J47" s="286" t="s">
        <v>397</v>
      </c>
      <c r="K47" s="286" t="s">
        <v>397</v>
      </c>
      <c r="L47" s="32">
        <v>11404</v>
      </c>
      <c r="M47" s="238" t="s">
        <v>295</v>
      </c>
      <c r="N47" s="286" t="s">
        <v>397</v>
      </c>
      <c r="O47" s="286" t="s">
        <v>397</v>
      </c>
      <c r="P47" s="32">
        <v>1554</v>
      </c>
      <c r="Q47" s="32">
        <f aca="true" t="shared" si="10" ref="Q47:Q58">P47-P46</f>
        <v>302</v>
      </c>
      <c r="R47" s="32">
        <v>34</v>
      </c>
      <c r="S47" s="32">
        <f>R47-R46</f>
        <v>6</v>
      </c>
      <c r="T47" s="32">
        <v>12</v>
      </c>
      <c r="U47" s="238" t="s">
        <v>263</v>
      </c>
      <c r="V47" s="32">
        <v>148</v>
      </c>
      <c r="W47" s="32">
        <f t="shared" si="9"/>
        <v>8</v>
      </c>
      <c r="X47" s="286" t="s">
        <v>397</v>
      </c>
      <c r="Y47" s="286" t="s">
        <v>397</v>
      </c>
      <c r="Z47" s="160">
        <f t="shared" si="3"/>
        <v>25.46360456675246</v>
      </c>
      <c r="AA47" s="150" t="s">
        <v>146</v>
      </c>
      <c r="AB47" s="161">
        <f t="shared" si="8"/>
        <v>38.26964957434171</v>
      </c>
      <c r="AC47" s="156" t="s">
        <v>128</v>
      </c>
      <c r="AD47" s="237" t="s">
        <v>101</v>
      </c>
      <c r="AE47" s="204"/>
    </row>
    <row r="48" spans="1:31" ht="21" customHeight="1">
      <c r="A48" s="236" t="s">
        <v>103</v>
      </c>
      <c r="B48" s="32">
        <v>29942</v>
      </c>
      <c r="C48" s="238" t="s">
        <v>296</v>
      </c>
      <c r="D48" s="32">
        <v>7845</v>
      </c>
      <c r="E48" s="32">
        <f t="shared" si="7"/>
        <v>128</v>
      </c>
      <c r="F48" s="32">
        <v>5040</v>
      </c>
      <c r="G48" s="32">
        <f aca="true" t="shared" si="11" ref="G48:G58">F48-F47</f>
        <v>497</v>
      </c>
      <c r="H48" s="32">
        <v>4567</v>
      </c>
      <c r="I48" s="238" t="s">
        <v>297</v>
      </c>
      <c r="J48" s="286" t="s">
        <v>397</v>
      </c>
      <c r="K48" s="286" t="s">
        <v>397</v>
      </c>
      <c r="L48" s="32">
        <v>10360</v>
      </c>
      <c r="M48" s="238" t="s">
        <v>298</v>
      </c>
      <c r="N48" s="286" t="s">
        <v>397</v>
      </c>
      <c r="O48" s="286" t="s">
        <v>397</v>
      </c>
      <c r="P48" s="153">
        <v>2130</v>
      </c>
      <c r="Q48" s="153">
        <f t="shared" si="10"/>
        <v>576</v>
      </c>
      <c r="R48" s="153">
        <v>19</v>
      </c>
      <c r="S48" s="242" t="s">
        <v>263</v>
      </c>
      <c r="T48" s="153">
        <v>33</v>
      </c>
      <c r="U48" s="153">
        <f aca="true" t="shared" si="12" ref="U48:U58">T48-T47</f>
        <v>21</v>
      </c>
      <c r="V48" s="153">
        <v>150</v>
      </c>
      <c r="W48" s="153">
        <f t="shared" si="9"/>
        <v>2</v>
      </c>
      <c r="X48" s="288" t="s">
        <v>397</v>
      </c>
      <c r="Y48" s="288" t="s">
        <v>397</v>
      </c>
      <c r="Z48" s="160">
        <f t="shared" si="3"/>
        <v>26.200654598891187</v>
      </c>
      <c r="AA48" s="150" t="s">
        <v>160</v>
      </c>
      <c r="AB48" s="161">
        <f t="shared" si="8"/>
        <v>35.27486473849442</v>
      </c>
      <c r="AC48" s="156" t="s">
        <v>153</v>
      </c>
      <c r="AD48" s="237" t="s">
        <v>103</v>
      </c>
      <c r="AE48" s="204"/>
    </row>
    <row r="49" spans="1:31" ht="21" customHeight="1">
      <c r="A49" s="239" t="s">
        <v>105</v>
      </c>
      <c r="B49" s="27">
        <v>29752</v>
      </c>
      <c r="C49" s="240" t="s">
        <v>299</v>
      </c>
      <c r="D49" s="27">
        <v>8054</v>
      </c>
      <c r="E49" s="27">
        <f t="shared" si="7"/>
        <v>209</v>
      </c>
      <c r="F49" s="27">
        <v>5233</v>
      </c>
      <c r="G49" s="27">
        <f t="shared" si="11"/>
        <v>193</v>
      </c>
      <c r="H49" s="27">
        <v>4739</v>
      </c>
      <c r="I49" s="27">
        <f aca="true" t="shared" si="13" ref="I49:I58">H49-H48</f>
        <v>172</v>
      </c>
      <c r="J49" s="287" t="s">
        <v>397</v>
      </c>
      <c r="K49" s="287" t="s">
        <v>397</v>
      </c>
      <c r="L49" s="27">
        <v>9478</v>
      </c>
      <c r="M49" s="240" t="s">
        <v>300</v>
      </c>
      <c r="N49" s="287" t="s">
        <v>397</v>
      </c>
      <c r="O49" s="287" t="s">
        <v>397</v>
      </c>
      <c r="P49" s="155">
        <v>2248</v>
      </c>
      <c r="Q49" s="155">
        <f t="shared" si="10"/>
        <v>118</v>
      </c>
      <c r="R49" s="155">
        <v>21</v>
      </c>
      <c r="S49" s="155">
        <f aca="true" t="shared" si="14" ref="S49:S58">R49-R48</f>
        <v>2</v>
      </c>
      <c r="T49" s="155">
        <v>41</v>
      </c>
      <c r="U49" s="155">
        <f t="shared" si="12"/>
        <v>8</v>
      </c>
      <c r="V49" s="155">
        <v>152</v>
      </c>
      <c r="W49" s="155">
        <f t="shared" si="9"/>
        <v>2</v>
      </c>
      <c r="X49" s="289" t="s">
        <v>397</v>
      </c>
      <c r="Y49" s="289" t="s">
        <v>397</v>
      </c>
      <c r="Z49" s="143">
        <f t="shared" si="3"/>
        <v>27.070449045442324</v>
      </c>
      <c r="AA49" s="144" t="s">
        <v>170</v>
      </c>
      <c r="AB49" s="145">
        <f t="shared" si="8"/>
        <v>32.575961279913955</v>
      </c>
      <c r="AC49" s="147" t="s">
        <v>301</v>
      </c>
      <c r="AD49" s="241" t="s">
        <v>105</v>
      </c>
      <c r="AE49" s="204"/>
    </row>
    <row r="50" spans="1:31" ht="21" customHeight="1">
      <c r="A50" s="236" t="s">
        <v>107</v>
      </c>
      <c r="B50" s="32">
        <v>29604</v>
      </c>
      <c r="C50" s="238" t="s">
        <v>302</v>
      </c>
      <c r="D50" s="32">
        <v>8329</v>
      </c>
      <c r="E50" s="32">
        <f t="shared" si="7"/>
        <v>275</v>
      </c>
      <c r="F50" s="32">
        <v>5034</v>
      </c>
      <c r="G50" s="24">
        <f t="shared" si="11"/>
        <v>-199</v>
      </c>
      <c r="H50" s="32">
        <v>4444</v>
      </c>
      <c r="I50" s="24">
        <f t="shared" si="13"/>
        <v>-295</v>
      </c>
      <c r="J50" s="286" t="s">
        <v>397</v>
      </c>
      <c r="K50" s="286" t="s">
        <v>397</v>
      </c>
      <c r="L50" s="32">
        <v>9134</v>
      </c>
      <c r="M50" s="24">
        <f aca="true" t="shared" si="15" ref="M50:M58">L50-L49</f>
        <v>-344</v>
      </c>
      <c r="N50" s="286" t="s">
        <v>397</v>
      </c>
      <c r="O50" s="286" t="s">
        <v>397</v>
      </c>
      <c r="P50" s="153">
        <v>2663</v>
      </c>
      <c r="Q50" s="153">
        <f t="shared" si="10"/>
        <v>415</v>
      </c>
      <c r="R50" s="153">
        <v>18</v>
      </c>
      <c r="S50" s="153">
        <f t="shared" si="14"/>
        <v>-3</v>
      </c>
      <c r="T50" s="153">
        <v>39</v>
      </c>
      <c r="U50" s="153">
        <f t="shared" si="12"/>
        <v>-2</v>
      </c>
      <c r="V50" s="153">
        <v>112</v>
      </c>
      <c r="W50" s="153">
        <f t="shared" si="9"/>
        <v>-40</v>
      </c>
      <c r="X50" s="288" t="s">
        <v>397</v>
      </c>
      <c r="Y50" s="288" t="s">
        <v>397</v>
      </c>
      <c r="Z50" s="160">
        <f t="shared" si="3"/>
        <v>28.13471152546953</v>
      </c>
      <c r="AA50" s="150" t="s">
        <v>169</v>
      </c>
      <c r="AB50" s="161">
        <f t="shared" si="8"/>
        <v>31.42480745845156</v>
      </c>
      <c r="AC50" s="156" t="s">
        <v>303</v>
      </c>
      <c r="AD50" s="237" t="s">
        <v>107</v>
      </c>
      <c r="AE50" s="204"/>
    </row>
    <row r="51" spans="1:31" ht="21" customHeight="1">
      <c r="A51" s="236" t="s">
        <v>109</v>
      </c>
      <c r="B51" s="32">
        <v>29210</v>
      </c>
      <c r="C51" s="238" t="s">
        <v>304</v>
      </c>
      <c r="D51" s="32">
        <v>8766</v>
      </c>
      <c r="E51" s="32">
        <f t="shared" si="7"/>
        <v>437</v>
      </c>
      <c r="F51" s="32">
        <v>5177</v>
      </c>
      <c r="G51" s="24">
        <f t="shared" si="11"/>
        <v>143</v>
      </c>
      <c r="H51" s="32">
        <v>4116</v>
      </c>
      <c r="I51" s="24">
        <f t="shared" si="13"/>
        <v>-328</v>
      </c>
      <c r="J51" s="286" t="s">
        <v>397</v>
      </c>
      <c r="K51" s="286" t="s">
        <v>397</v>
      </c>
      <c r="L51" s="32">
        <v>8949</v>
      </c>
      <c r="M51" s="24">
        <f t="shared" si="15"/>
        <v>-185</v>
      </c>
      <c r="N51" s="286" t="s">
        <v>397</v>
      </c>
      <c r="O51" s="286" t="s">
        <v>397</v>
      </c>
      <c r="P51" s="153">
        <v>2202</v>
      </c>
      <c r="Q51" s="153">
        <f t="shared" si="10"/>
        <v>-461</v>
      </c>
      <c r="R51" s="153">
        <v>24</v>
      </c>
      <c r="S51" s="153">
        <f t="shared" si="14"/>
        <v>6</v>
      </c>
      <c r="T51" s="153">
        <v>53</v>
      </c>
      <c r="U51" s="153">
        <f t="shared" si="12"/>
        <v>14</v>
      </c>
      <c r="V51" s="153">
        <v>101</v>
      </c>
      <c r="W51" s="153">
        <f t="shared" si="9"/>
        <v>-11</v>
      </c>
      <c r="X51" s="288" t="s">
        <v>397</v>
      </c>
      <c r="Y51" s="288" t="s">
        <v>397</v>
      </c>
      <c r="Z51" s="160">
        <f aca="true" t="shared" si="16" ref="Z51:Z60">ROUNDDOWN(D51/B51*100,2)</f>
        <v>30.01</v>
      </c>
      <c r="AA51" s="150" t="s">
        <v>144</v>
      </c>
      <c r="AB51" s="161">
        <f t="shared" si="8"/>
        <v>31.24614857925368</v>
      </c>
      <c r="AC51" s="156" t="s">
        <v>162</v>
      </c>
      <c r="AD51" s="237" t="s">
        <v>109</v>
      </c>
      <c r="AE51" s="204"/>
    </row>
    <row r="52" spans="1:31" s="244" customFormat="1" ht="21" customHeight="1">
      <c r="A52" s="236" t="s">
        <v>400</v>
      </c>
      <c r="B52" s="32">
        <v>28711</v>
      </c>
      <c r="C52" s="238" t="s">
        <v>431</v>
      </c>
      <c r="D52" s="32">
        <v>9094</v>
      </c>
      <c r="E52" s="32">
        <f t="shared" si="7"/>
        <v>328</v>
      </c>
      <c r="F52" s="32">
        <v>4962</v>
      </c>
      <c r="G52" s="24">
        <f t="shared" si="11"/>
        <v>-215</v>
      </c>
      <c r="H52" s="32">
        <v>3848</v>
      </c>
      <c r="I52" s="24">
        <f t="shared" si="13"/>
        <v>-268</v>
      </c>
      <c r="J52" s="286" t="s">
        <v>397</v>
      </c>
      <c r="K52" s="286" t="s">
        <v>397</v>
      </c>
      <c r="L52" s="32">
        <v>8240</v>
      </c>
      <c r="M52" s="24">
        <f t="shared" si="15"/>
        <v>-709</v>
      </c>
      <c r="N52" s="286" t="s">
        <v>397</v>
      </c>
      <c r="O52" s="286" t="s">
        <v>397</v>
      </c>
      <c r="P52" s="153">
        <v>2567</v>
      </c>
      <c r="Q52" s="153">
        <f t="shared" si="10"/>
        <v>365</v>
      </c>
      <c r="R52" s="153">
        <v>25</v>
      </c>
      <c r="S52" s="153">
        <f t="shared" si="14"/>
        <v>1</v>
      </c>
      <c r="T52" s="153">
        <v>29</v>
      </c>
      <c r="U52" s="153">
        <f t="shared" si="12"/>
        <v>-24</v>
      </c>
      <c r="V52" s="153">
        <v>99</v>
      </c>
      <c r="W52" s="153">
        <f t="shared" si="9"/>
        <v>-2</v>
      </c>
      <c r="X52" s="288" t="s">
        <v>397</v>
      </c>
      <c r="Y52" s="288" t="s">
        <v>397</v>
      </c>
      <c r="Z52" s="160">
        <f t="shared" si="16"/>
        <v>31.67</v>
      </c>
      <c r="AA52" s="150" t="s">
        <v>425</v>
      </c>
      <c r="AB52" s="161">
        <v>29.2</v>
      </c>
      <c r="AC52" s="157" t="s">
        <v>432</v>
      </c>
      <c r="AD52" s="237" t="s">
        <v>400</v>
      </c>
      <c r="AE52" s="243"/>
    </row>
    <row r="53" spans="1:31" ht="21" customHeight="1">
      <c r="A53" s="236" t="s">
        <v>402</v>
      </c>
      <c r="B53" s="32">
        <v>27725</v>
      </c>
      <c r="C53" s="24">
        <f aca="true" t="shared" si="17" ref="C53:C58">B53-B52</f>
        <v>-986</v>
      </c>
      <c r="D53" s="32">
        <v>9080</v>
      </c>
      <c r="E53" s="24">
        <f t="shared" si="7"/>
        <v>-14</v>
      </c>
      <c r="F53" s="32">
        <v>4798</v>
      </c>
      <c r="G53" s="24">
        <f t="shared" si="11"/>
        <v>-164</v>
      </c>
      <c r="H53" s="32">
        <v>3156</v>
      </c>
      <c r="I53" s="24">
        <f t="shared" si="13"/>
        <v>-692</v>
      </c>
      <c r="J53" s="32">
        <v>302</v>
      </c>
      <c r="K53" s="286" t="s">
        <v>397</v>
      </c>
      <c r="L53" s="32">
        <v>6730</v>
      </c>
      <c r="M53" s="24">
        <f t="shared" si="15"/>
        <v>-1510</v>
      </c>
      <c r="N53" s="286" t="s">
        <v>397</v>
      </c>
      <c r="O53" s="286" t="s">
        <v>397</v>
      </c>
      <c r="P53" s="153">
        <v>3659</v>
      </c>
      <c r="Q53" s="153">
        <f t="shared" si="10"/>
        <v>1092</v>
      </c>
      <c r="R53" s="153">
        <v>16</v>
      </c>
      <c r="S53" s="153">
        <f t="shared" si="14"/>
        <v>-9</v>
      </c>
      <c r="T53" s="153">
        <v>19</v>
      </c>
      <c r="U53" s="153">
        <f t="shared" si="12"/>
        <v>-10</v>
      </c>
      <c r="V53" s="153">
        <v>106</v>
      </c>
      <c r="W53" s="153">
        <f t="shared" si="9"/>
        <v>7</v>
      </c>
      <c r="X53" s="153">
        <v>1</v>
      </c>
      <c r="Y53" s="288" t="s">
        <v>397</v>
      </c>
      <c r="Z53" s="160">
        <f t="shared" si="16"/>
        <v>32.75</v>
      </c>
      <c r="AA53" s="150" t="s">
        <v>433</v>
      </c>
      <c r="AB53" s="161">
        <f aca="true" t="shared" si="18" ref="AB53:AB58">(L53+R53+T53+V53+X53)/B53*100</f>
        <v>24.786293958521192</v>
      </c>
      <c r="AC53" s="238" t="s">
        <v>434</v>
      </c>
      <c r="AD53" s="237" t="s">
        <v>402</v>
      </c>
      <c r="AE53" s="204"/>
    </row>
    <row r="54" spans="1:31" ht="21" customHeight="1">
      <c r="A54" s="236" t="s">
        <v>404</v>
      </c>
      <c r="B54" s="32">
        <v>27284</v>
      </c>
      <c r="C54" s="24">
        <f t="shared" si="17"/>
        <v>-441</v>
      </c>
      <c r="D54" s="32">
        <v>9338</v>
      </c>
      <c r="E54" s="24">
        <f t="shared" si="7"/>
        <v>258</v>
      </c>
      <c r="F54" s="32">
        <v>4897</v>
      </c>
      <c r="G54" s="24">
        <f t="shared" si="11"/>
        <v>99</v>
      </c>
      <c r="H54" s="32">
        <v>2654</v>
      </c>
      <c r="I54" s="24">
        <f t="shared" si="13"/>
        <v>-502</v>
      </c>
      <c r="J54" s="243">
        <v>229</v>
      </c>
      <c r="K54" s="24">
        <f>J54-J53</f>
        <v>-73</v>
      </c>
      <c r="L54" s="32">
        <v>6326</v>
      </c>
      <c r="M54" s="24">
        <f t="shared" si="15"/>
        <v>-404</v>
      </c>
      <c r="N54" s="286" t="s">
        <v>397</v>
      </c>
      <c r="O54" s="286" t="s">
        <v>397</v>
      </c>
      <c r="P54" s="153">
        <v>3840</v>
      </c>
      <c r="Q54" s="153">
        <f t="shared" si="10"/>
        <v>181</v>
      </c>
      <c r="R54" s="245">
        <v>6</v>
      </c>
      <c r="S54" s="153">
        <f t="shared" si="14"/>
        <v>-10</v>
      </c>
      <c r="T54" s="245">
        <v>21</v>
      </c>
      <c r="U54" s="153">
        <f t="shared" si="12"/>
        <v>2</v>
      </c>
      <c r="V54" s="245">
        <v>90</v>
      </c>
      <c r="W54" s="153">
        <f t="shared" si="9"/>
        <v>-16</v>
      </c>
      <c r="X54" s="245">
        <v>1</v>
      </c>
      <c r="Y54" s="153">
        <f>X54-X53</f>
        <v>0</v>
      </c>
      <c r="Z54" s="160">
        <f t="shared" si="16"/>
        <v>34.22</v>
      </c>
      <c r="AA54" s="150" t="s">
        <v>435</v>
      </c>
      <c r="AB54" s="161">
        <f t="shared" si="18"/>
        <v>23.618237795044713</v>
      </c>
      <c r="AC54" s="246">
        <f>AB54-AB53</f>
        <v>-1.1680561634764786</v>
      </c>
      <c r="AD54" s="237" t="s">
        <v>404</v>
      </c>
      <c r="AE54" s="204"/>
    </row>
    <row r="55" spans="1:31" ht="21" customHeight="1">
      <c r="A55" s="236" t="s">
        <v>406</v>
      </c>
      <c r="B55" s="164">
        <v>27604</v>
      </c>
      <c r="C55" s="24">
        <f t="shared" si="17"/>
        <v>320</v>
      </c>
      <c r="D55" s="164">
        <v>9563</v>
      </c>
      <c r="E55" s="24">
        <f t="shared" si="7"/>
        <v>225</v>
      </c>
      <c r="F55" s="164">
        <v>4918</v>
      </c>
      <c r="G55" s="24">
        <f t="shared" si="11"/>
        <v>21</v>
      </c>
      <c r="H55" s="164">
        <v>2864</v>
      </c>
      <c r="I55" s="24">
        <f t="shared" si="13"/>
        <v>210</v>
      </c>
      <c r="J55" s="243">
        <v>244</v>
      </c>
      <c r="K55" s="24">
        <f>J55-J54</f>
        <v>15</v>
      </c>
      <c r="L55" s="164">
        <v>6304</v>
      </c>
      <c r="M55" s="24">
        <f t="shared" si="15"/>
        <v>-22</v>
      </c>
      <c r="N55" s="286" t="s">
        <v>397</v>
      </c>
      <c r="O55" s="286" t="s">
        <v>397</v>
      </c>
      <c r="P55" s="165">
        <v>3711</v>
      </c>
      <c r="Q55" s="153">
        <f t="shared" si="10"/>
        <v>-129</v>
      </c>
      <c r="R55" s="165">
        <v>8</v>
      </c>
      <c r="S55" s="153">
        <f t="shared" si="14"/>
        <v>2</v>
      </c>
      <c r="T55" s="165">
        <v>17</v>
      </c>
      <c r="U55" s="153">
        <f t="shared" si="12"/>
        <v>-4</v>
      </c>
      <c r="V55" s="165">
        <v>76</v>
      </c>
      <c r="W55" s="153">
        <f t="shared" si="9"/>
        <v>-14</v>
      </c>
      <c r="X55" s="245">
        <v>0</v>
      </c>
      <c r="Y55" s="153">
        <f>X55-X54</f>
        <v>-1</v>
      </c>
      <c r="Z55" s="166">
        <f t="shared" si="16"/>
        <v>34.64</v>
      </c>
      <c r="AA55" s="243">
        <v>0.4</v>
      </c>
      <c r="AB55" s="161">
        <f t="shared" si="18"/>
        <v>23.20315896246921</v>
      </c>
      <c r="AC55" s="246">
        <f>AB55-AB54</f>
        <v>-0.41507883257550304</v>
      </c>
      <c r="AD55" s="237" t="s">
        <v>406</v>
      </c>
      <c r="AE55" s="204"/>
    </row>
    <row r="56" spans="1:30" s="254" customFormat="1" ht="21" customHeight="1">
      <c r="A56" s="247" t="s">
        <v>408</v>
      </c>
      <c r="B56" s="164">
        <v>26915</v>
      </c>
      <c r="C56" s="248">
        <f t="shared" si="17"/>
        <v>-689</v>
      </c>
      <c r="D56" s="164">
        <v>9429</v>
      </c>
      <c r="E56" s="248">
        <f t="shared" si="7"/>
        <v>-134</v>
      </c>
      <c r="F56" s="164">
        <v>5216</v>
      </c>
      <c r="G56" s="249">
        <f t="shared" si="11"/>
        <v>298</v>
      </c>
      <c r="H56" s="164">
        <v>2763</v>
      </c>
      <c r="I56" s="248">
        <f t="shared" si="13"/>
        <v>-101</v>
      </c>
      <c r="J56" s="250">
        <v>273</v>
      </c>
      <c r="K56" s="250">
        <f>J56-J55</f>
        <v>29</v>
      </c>
      <c r="L56" s="164">
        <v>5495</v>
      </c>
      <c r="M56" s="248">
        <f t="shared" si="15"/>
        <v>-809</v>
      </c>
      <c r="N56" s="286" t="s">
        <v>397</v>
      </c>
      <c r="O56" s="286" t="s">
        <v>397</v>
      </c>
      <c r="P56" s="165">
        <v>3739</v>
      </c>
      <c r="Q56" s="251">
        <f t="shared" si="10"/>
        <v>28</v>
      </c>
      <c r="R56" s="165">
        <v>8</v>
      </c>
      <c r="S56" s="251">
        <f t="shared" si="14"/>
        <v>0</v>
      </c>
      <c r="T56" s="165">
        <v>19</v>
      </c>
      <c r="U56" s="251">
        <f t="shared" si="12"/>
        <v>2</v>
      </c>
      <c r="V56" s="165">
        <v>54</v>
      </c>
      <c r="W56" s="251">
        <f t="shared" si="9"/>
        <v>-22</v>
      </c>
      <c r="X56" s="251">
        <v>0</v>
      </c>
      <c r="Y56" s="251">
        <f>X56-X55</f>
        <v>0</v>
      </c>
      <c r="Z56" s="166">
        <f t="shared" si="16"/>
        <v>35.03</v>
      </c>
      <c r="AA56" s="250">
        <v>0.4</v>
      </c>
      <c r="AB56" s="161">
        <f t="shared" si="18"/>
        <v>20.717072264536505</v>
      </c>
      <c r="AC56" s="252">
        <f>AB56-AB55</f>
        <v>-2.4860866979327056</v>
      </c>
      <c r="AD56" s="253" t="s">
        <v>408</v>
      </c>
    </row>
    <row r="57" spans="1:30" s="254" customFormat="1" ht="21" customHeight="1">
      <c r="A57" s="255" t="s">
        <v>410</v>
      </c>
      <c r="B57" s="256">
        <f>D57+F57+H57+J57+L57+P57</f>
        <v>26219</v>
      </c>
      <c r="C57" s="257">
        <f t="shared" si="17"/>
        <v>-696</v>
      </c>
      <c r="D57" s="164">
        <v>9280</v>
      </c>
      <c r="E57" s="257">
        <f t="shared" si="7"/>
        <v>-149</v>
      </c>
      <c r="F57" s="164">
        <v>5232</v>
      </c>
      <c r="G57" s="258">
        <f t="shared" si="11"/>
        <v>16</v>
      </c>
      <c r="H57" s="164">
        <v>2753</v>
      </c>
      <c r="I57" s="257">
        <f t="shared" si="13"/>
        <v>-10</v>
      </c>
      <c r="J57" s="259">
        <v>263</v>
      </c>
      <c r="K57" s="24">
        <f>J57-J56</f>
        <v>-10</v>
      </c>
      <c r="L57" s="164">
        <v>5502</v>
      </c>
      <c r="M57" s="257">
        <f t="shared" si="15"/>
        <v>7</v>
      </c>
      <c r="N57" s="286" t="s">
        <v>397</v>
      </c>
      <c r="O57" s="286" t="s">
        <v>397</v>
      </c>
      <c r="P57" s="165">
        <v>3189</v>
      </c>
      <c r="Q57" s="153">
        <f t="shared" si="10"/>
        <v>-550</v>
      </c>
      <c r="R57" s="165">
        <v>10</v>
      </c>
      <c r="S57" s="260">
        <f t="shared" si="14"/>
        <v>2</v>
      </c>
      <c r="T57" s="165">
        <v>13</v>
      </c>
      <c r="U57" s="153">
        <f t="shared" si="12"/>
        <v>-6</v>
      </c>
      <c r="V57" s="165">
        <v>40</v>
      </c>
      <c r="W57" s="260">
        <f t="shared" si="9"/>
        <v>-14</v>
      </c>
      <c r="X57" s="260">
        <v>0</v>
      </c>
      <c r="Y57" s="260">
        <f>X57-X56</f>
        <v>0</v>
      </c>
      <c r="Z57" s="166">
        <f t="shared" si="16"/>
        <v>35.39</v>
      </c>
      <c r="AA57" s="261">
        <f>Z57-Z56</f>
        <v>0.35999999999999943</v>
      </c>
      <c r="AB57" s="161">
        <f t="shared" si="18"/>
        <v>21.225065791982914</v>
      </c>
      <c r="AC57" s="262">
        <f>AB57-AB56</f>
        <v>0.5079935274464091</v>
      </c>
      <c r="AD57" s="253" t="s">
        <v>410</v>
      </c>
    </row>
    <row r="58" spans="1:31" s="179" customFormat="1" ht="21" customHeight="1">
      <c r="A58" s="263" t="s">
        <v>171</v>
      </c>
      <c r="B58" s="264">
        <f>D58+F58+H58+J58+L58+N58+P58</f>
        <v>25283</v>
      </c>
      <c r="C58" s="24">
        <f t="shared" si="17"/>
        <v>-936</v>
      </c>
      <c r="D58" s="265">
        <v>9132</v>
      </c>
      <c r="E58" s="24">
        <f t="shared" si="7"/>
        <v>-148</v>
      </c>
      <c r="F58" s="265">
        <v>5291</v>
      </c>
      <c r="G58" s="24">
        <f t="shared" si="11"/>
        <v>59</v>
      </c>
      <c r="H58" s="265">
        <v>2388</v>
      </c>
      <c r="I58" s="24">
        <f t="shared" si="13"/>
        <v>-365</v>
      </c>
      <c r="J58" s="24">
        <v>212</v>
      </c>
      <c r="K58" s="24">
        <f>J58-J57</f>
        <v>-51</v>
      </c>
      <c r="L58" s="265">
        <v>5367</v>
      </c>
      <c r="M58" s="24">
        <f t="shared" si="15"/>
        <v>-135</v>
      </c>
      <c r="N58" s="24">
        <v>599</v>
      </c>
      <c r="O58" s="268" t="s">
        <v>397</v>
      </c>
      <c r="P58" s="165">
        <v>2294</v>
      </c>
      <c r="Q58" s="153">
        <f t="shared" si="10"/>
        <v>-895</v>
      </c>
      <c r="R58" s="165">
        <v>3</v>
      </c>
      <c r="S58" s="153">
        <f t="shared" si="14"/>
        <v>-7</v>
      </c>
      <c r="T58" s="165">
        <v>6</v>
      </c>
      <c r="U58" s="153">
        <f t="shared" si="12"/>
        <v>-7</v>
      </c>
      <c r="V58" s="165">
        <v>10</v>
      </c>
      <c r="W58" s="153">
        <f t="shared" si="9"/>
        <v>-30</v>
      </c>
      <c r="X58" s="153">
        <v>0</v>
      </c>
      <c r="Y58" s="153">
        <f>X58-X57</f>
        <v>0</v>
      </c>
      <c r="Z58" s="166">
        <f t="shared" si="16"/>
        <v>36.11</v>
      </c>
      <c r="AA58" s="246">
        <f>Z58-Z57</f>
        <v>0.7199999999999989</v>
      </c>
      <c r="AB58" s="161">
        <f t="shared" si="18"/>
        <v>21.30285171854606</v>
      </c>
      <c r="AC58" s="266">
        <f>AB58-AB57</f>
        <v>0.07778592656314487</v>
      </c>
      <c r="AD58" s="267" t="s">
        <v>171</v>
      </c>
      <c r="AE58" s="21"/>
    </row>
    <row r="59" spans="1:31" s="179" customFormat="1" ht="21" customHeight="1">
      <c r="A59" s="263" t="s">
        <v>111</v>
      </c>
      <c r="B59" s="264">
        <v>24475</v>
      </c>
      <c r="C59" s="24">
        <v>-808</v>
      </c>
      <c r="D59" s="265">
        <v>9288</v>
      </c>
      <c r="E59" s="24">
        <v>156</v>
      </c>
      <c r="F59" s="265">
        <v>5104</v>
      </c>
      <c r="G59" s="24">
        <v>-187</v>
      </c>
      <c r="H59" s="265">
        <v>1954</v>
      </c>
      <c r="I59" s="24">
        <v>-434</v>
      </c>
      <c r="J59" s="24">
        <v>252</v>
      </c>
      <c r="K59" s="24">
        <v>40</v>
      </c>
      <c r="L59" s="265">
        <v>5411</v>
      </c>
      <c r="M59" s="24">
        <v>44</v>
      </c>
      <c r="N59" s="24">
        <v>589</v>
      </c>
      <c r="O59" s="268">
        <v>-10</v>
      </c>
      <c r="P59" s="165">
        <v>1877</v>
      </c>
      <c r="Q59" s="153">
        <v>-417</v>
      </c>
      <c r="R59" s="165">
        <v>5</v>
      </c>
      <c r="S59" s="153">
        <v>2</v>
      </c>
      <c r="T59" s="165">
        <v>11</v>
      </c>
      <c r="U59" s="153">
        <v>5</v>
      </c>
      <c r="V59" s="165">
        <v>25</v>
      </c>
      <c r="W59" s="153">
        <v>15</v>
      </c>
      <c r="X59" s="153">
        <v>0</v>
      </c>
      <c r="Y59" s="153">
        <v>0</v>
      </c>
      <c r="Z59" s="166">
        <f t="shared" si="16"/>
        <v>37.94</v>
      </c>
      <c r="AA59" s="246">
        <v>1.8297960448297275</v>
      </c>
      <c r="AB59" s="161">
        <v>22.27579162410623</v>
      </c>
      <c r="AC59" s="266">
        <v>0.9729399055601711</v>
      </c>
      <c r="AD59" s="267" t="s">
        <v>111</v>
      </c>
      <c r="AE59" s="21"/>
    </row>
    <row r="60" spans="1:31" s="244" customFormat="1" ht="21" customHeight="1">
      <c r="A60" s="269" t="s">
        <v>414</v>
      </c>
      <c r="B60" s="270">
        <v>23597</v>
      </c>
      <c r="C60" s="33">
        <f>B60-B59</f>
        <v>-878</v>
      </c>
      <c r="D60" s="271">
        <v>9557</v>
      </c>
      <c r="E60" s="33">
        <f>D60-D59</f>
        <v>269</v>
      </c>
      <c r="F60" s="271">
        <v>4681</v>
      </c>
      <c r="G60" s="33">
        <f>F60-F59</f>
        <v>-423</v>
      </c>
      <c r="H60" s="271">
        <v>1782</v>
      </c>
      <c r="I60" s="33">
        <f>H60-H59</f>
        <v>-172</v>
      </c>
      <c r="J60" s="33">
        <v>276</v>
      </c>
      <c r="K60" s="33">
        <f>J60-J59</f>
        <v>24</v>
      </c>
      <c r="L60" s="271">
        <v>5700</v>
      </c>
      <c r="M60" s="33">
        <f>L60-L59</f>
        <v>289</v>
      </c>
      <c r="N60" s="33">
        <v>379</v>
      </c>
      <c r="O60" s="33">
        <f>N60-N59</f>
        <v>-210</v>
      </c>
      <c r="P60" s="272">
        <v>1222</v>
      </c>
      <c r="Q60" s="182">
        <f>P60-P59</f>
        <v>-655</v>
      </c>
      <c r="R60" s="272">
        <v>2</v>
      </c>
      <c r="S60" s="182">
        <f>R60-R59</f>
        <v>-3</v>
      </c>
      <c r="T60" s="272">
        <v>3</v>
      </c>
      <c r="U60" s="182">
        <f>T60-T59</f>
        <v>-8</v>
      </c>
      <c r="V60" s="272">
        <v>11</v>
      </c>
      <c r="W60" s="182">
        <f>V60-V59</f>
        <v>-14</v>
      </c>
      <c r="X60" s="182">
        <v>0</v>
      </c>
      <c r="Y60" s="182">
        <f>X60-X59</f>
        <v>0</v>
      </c>
      <c r="Z60" s="273">
        <f t="shared" si="16"/>
        <v>40.5</v>
      </c>
      <c r="AA60" s="274">
        <f>Z60-Z59</f>
        <v>2.5600000000000023</v>
      </c>
      <c r="AB60" s="149">
        <f>(L60+R60+T60+V60+X60)/B60*100</f>
        <v>24.223418231131074</v>
      </c>
      <c r="AC60" s="275">
        <f>AB60-AB59</f>
        <v>1.9476266070248442</v>
      </c>
      <c r="AD60" s="276" t="s">
        <v>414</v>
      </c>
      <c r="AE60" s="243"/>
    </row>
    <row r="61" spans="1:31" ht="21" customHeight="1">
      <c r="A61" s="263" t="s">
        <v>438</v>
      </c>
      <c r="B61" s="264">
        <v>22941</v>
      </c>
      <c r="C61" s="24">
        <f>B61-B60</f>
        <v>-656</v>
      </c>
      <c r="D61" s="265">
        <v>9762</v>
      </c>
      <c r="E61" s="24">
        <f>D61-D60</f>
        <v>205</v>
      </c>
      <c r="F61" s="265">
        <v>4001</v>
      </c>
      <c r="G61" s="24">
        <f>F61-F60</f>
        <v>-680</v>
      </c>
      <c r="H61" s="265">
        <v>1846</v>
      </c>
      <c r="I61" s="24">
        <f>H61-H60</f>
        <v>64</v>
      </c>
      <c r="J61" s="24">
        <v>305</v>
      </c>
      <c r="K61" s="24">
        <f>J61-J60</f>
        <v>29</v>
      </c>
      <c r="L61" s="265">
        <v>5774</v>
      </c>
      <c r="M61" s="24">
        <f>L61-L60</f>
        <v>74</v>
      </c>
      <c r="N61" s="24">
        <v>350</v>
      </c>
      <c r="O61" s="24">
        <f>N61-N60</f>
        <v>-29</v>
      </c>
      <c r="P61" s="165">
        <v>903</v>
      </c>
      <c r="Q61" s="153">
        <f>P61-P60</f>
        <v>-319</v>
      </c>
      <c r="R61" s="165">
        <v>2</v>
      </c>
      <c r="S61" s="153">
        <f>R61-R60</f>
        <v>0</v>
      </c>
      <c r="T61" s="165">
        <v>11</v>
      </c>
      <c r="U61" s="153">
        <f>T61-T60</f>
        <v>8</v>
      </c>
      <c r="V61" s="165">
        <v>16</v>
      </c>
      <c r="W61" s="153">
        <f>V61-V60</f>
        <v>5</v>
      </c>
      <c r="X61" s="153">
        <v>1</v>
      </c>
      <c r="Y61" s="153">
        <f>X61-X60</f>
        <v>1</v>
      </c>
      <c r="Z61" s="166">
        <f>ROUNDDOWN(D61/B61*100,2)</f>
        <v>42.55</v>
      </c>
      <c r="AA61" s="246">
        <f>Z61-Z60</f>
        <v>2.049999999999997</v>
      </c>
      <c r="AB61" s="161">
        <f>(L61+R61+T61+V61+X61)/B61*100</f>
        <v>25.299681792424046</v>
      </c>
      <c r="AC61" s="266">
        <f>AB61-AB60</f>
        <v>1.076263561292972</v>
      </c>
      <c r="AD61" s="267" t="s">
        <v>438</v>
      </c>
      <c r="AE61" s="204"/>
    </row>
    <row r="62" spans="1:30" ht="21" customHeight="1">
      <c r="A62" s="277" t="s">
        <v>454</v>
      </c>
      <c r="B62" s="278">
        <v>21878</v>
      </c>
      <c r="C62" s="52">
        <f>B62-B61</f>
        <v>-1063</v>
      </c>
      <c r="D62" s="278">
        <v>9832</v>
      </c>
      <c r="E62" s="52">
        <f>D62-D61</f>
        <v>70</v>
      </c>
      <c r="F62" s="278">
        <v>3247</v>
      </c>
      <c r="G62" s="52">
        <f>F62-F61</f>
        <v>-754</v>
      </c>
      <c r="H62" s="278">
        <v>1643</v>
      </c>
      <c r="I62" s="52">
        <f>H62-H61</f>
        <v>-203</v>
      </c>
      <c r="J62" s="52">
        <v>245</v>
      </c>
      <c r="K62" s="52">
        <f>J62-J61</f>
        <v>-60</v>
      </c>
      <c r="L62" s="278">
        <v>5630</v>
      </c>
      <c r="M62" s="52">
        <f>L62-L61</f>
        <v>-144</v>
      </c>
      <c r="N62" s="52">
        <v>365</v>
      </c>
      <c r="O62" s="52">
        <f>N62-N61</f>
        <v>15</v>
      </c>
      <c r="P62" s="279">
        <v>916</v>
      </c>
      <c r="Q62" s="189">
        <f>P62-P61</f>
        <v>13</v>
      </c>
      <c r="R62" s="279">
        <v>5</v>
      </c>
      <c r="S62" s="189">
        <f>R62-R61</f>
        <v>3</v>
      </c>
      <c r="T62" s="279">
        <v>1</v>
      </c>
      <c r="U62" s="189">
        <f>T62-T61</f>
        <v>-10</v>
      </c>
      <c r="V62" s="279">
        <v>8</v>
      </c>
      <c r="W62" s="189">
        <f>V62-V61</f>
        <v>-8</v>
      </c>
      <c r="X62" s="189">
        <v>0</v>
      </c>
      <c r="Y62" s="189">
        <f>X62-X61</f>
        <v>-1</v>
      </c>
      <c r="Z62" s="280">
        <f>ROUNDDOWN(D62/B62*100,2)</f>
        <v>44.94</v>
      </c>
      <c r="AA62" s="281">
        <f>ROUNDDOWN(Z62-Z61,1)</f>
        <v>2.3</v>
      </c>
      <c r="AB62" s="282">
        <f>(L62+R62+T62+V62+X62)/B62*100</f>
        <v>25.79760489989944</v>
      </c>
      <c r="AC62" s="283">
        <f>AB62-AB61</f>
        <v>0.49792310747539403</v>
      </c>
      <c r="AD62" s="284" t="s">
        <v>454</v>
      </c>
    </row>
  </sheetData>
  <sheetProtection sheet="1" objects="1" scenarios="1" selectLockedCells="1" selectUnlockedCells="1"/>
  <mergeCells count="7">
    <mergeCell ref="AC1:AD1"/>
    <mergeCell ref="J2:K2"/>
    <mergeCell ref="F3:G3"/>
    <mergeCell ref="H3:I3"/>
    <mergeCell ref="J3:K3"/>
    <mergeCell ref="N2:O3"/>
    <mergeCell ref="A1:M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58" r:id="rId1"/>
  <colBreaks count="1" manualBreakCount="1">
    <brk id="1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:IV16384"/>
    </sheetView>
  </sheetViews>
  <sheetFormatPr defaultColWidth="8.66015625" defaultRowHeight="18"/>
  <cols>
    <col min="1" max="1" width="8.58203125" style="290" bestFit="1" customWidth="1"/>
    <col min="2" max="2" width="6.08203125" style="290" customWidth="1"/>
    <col min="3" max="5" width="7.83203125" style="290" bestFit="1" customWidth="1"/>
    <col min="6" max="6" width="7.5" style="290" customWidth="1"/>
    <col min="7" max="8" width="7.33203125" style="290" customWidth="1"/>
    <col min="9" max="11" width="5.75" style="290" customWidth="1"/>
    <col min="12" max="16384" width="9" style="290" customWidth="1"/>
  </cols>
  <sheetData>
    <row r="1" spans="1:11" ht="13.5">
      <c r="A1" s="404" t="s">
        <v>458</v>
      </c>
      <c r="B1" s="404"/>
      <c r="C1" s="404"/>
      <c r="D1" s="404"/>
      <c r="E1" s="404"/>
      <c r="F1" s="404"/>
      <c r="G1" s="404"/>
      <c r="H1" s="404"/>
      <c r="I1" s="404"/>
      <c r="J1" s="404"/>
      <c r="K1" s="211"/>
    </row>
    <row r="2" spans="1:11" ht="13.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2:11" ht="13.5">
      <c r="B3" s="292"/>
      <c r="C3" s="292"/>
      <c r="D3" s="291"/>
      <c r="E3" s="291"/>
      <c r="F3" s="291"/>
      <c r="G3" s="291"/>
      <c r="H3" s="291"/>
      <c r="I3" s="291"/>
      <c r="J3" s="291"/>
      <c r="K3" s="293" t="s">
        <v>332</v>
      </c>
    </row>
    <row r="4" spans="1:11" ht="15.75">
      <c r="A4" s="294" t="s">
        <v>333</v>
      </c>
      <c r="B4" s="440" t="s">
        <v>334</v>
      </c>
      <c r="C4" s="441"/>
      <c r="D4" s="441"/>
      <c r="E4" s="441"/>
      <c r="F4" s="442"/>
      <c r="G4" s="442"/>
      <c r="H4" s="442"/>
      <c r="I4" s="442"/>
      <c r="J4" s="442"/>
      <c r="K4" s="443"/>
    </row>
    <row r="5" spans="1:11" ht="13.5">
      <c r="A5" s="295"/>
      <c r="B5" s="405" t="s">
        <v>335</v>
      </c>
      <c r="C5" s="406"/>
      <c r="D5" s="406"/>
      <c r="E5" s="439"/>
      <c r="F5" s="405" t="s">
        <v>336</v>
      </c>
      <c r="G5" s="406"/>
      <c r="H5" s="439"/>
      <c r="I5" s="405" t="s">
        <v>337</v>
      </c>
      <c r="J5" s="406"/>
      <c r="K5" s="439"/>
    </row>
    <row r="6" spans="1:11" ht="13.5">
      <c r="A6" s="296" t="s">
        <v>338</v>
      </c>
      <c r="B6" s="297" t="s">
        <v>339</v>
      </c>
      <c r="C6" s="298" t="s">
        <v>340</v>
      </c>
      <c r="D6" s="298" t="s">
        <v>341</v>
      </c>
      <c r="E6" s="210" t="s">
        <v>342</v>
      </c>
      <c r="F6" s="299" t="s">
        <v>339</v>
      </c>
      <c r="G6" s="300" t="s">
        <v>343</v>
      </c>
      <c r="H6" s="301" t="s">
        <v>344</v>
      </c>
      <c r="I6" s="299" t="s">
        <v>339</v>
      </c>
      <c r="J6" s="300" t="s">
        <v>343</v>
      </c>
      <c r="K6" s="301" t="s">
        <v>344</v>
      </c>
    </row>
    <row r="7" spans="1:11" ht="13.5">
      <c r="A7" s="302" t="s">
        <v>459</v>
      </c>
      <c r="B7" s="303">
        <v>12</v>
      </c>
      <c r="C7" s="304">
        <v>2</v>
      </c>
      <c r="D7" s="304">
        <v>1</v>
      </c>
      <c r="E7" s="304">
        <v>9</v>
      </c>
      <c r="F7" s="304">
        <v>50679</v>
      </c>
      <c r="G7" s="304">
        <v>33541</v>
      </c>
      <c r="H7" s="304">
        <v>17138</v>
      </c>
      <c r="I7" s="304">
        <v>3749</v>
      </c>
      <c r="J7" s="304">
        <v>3415</v>
      </c>
      <c r="K7" s="305">
        <v>334</v>
      </c>
    </row>
    <row r="8" spans="1:11" ht="13.5">
      <c r="A8" s="306" t="s">
        <v>305</v>
      </c>
      <c r="B8" s="303">
        <v>13</v>
      </c>
      <c r="C8" s="304">
        <v>2</v>
      </c>
      <c r="D8" s="304">
        <v>1</v>
      </c>
      <c r="E8" s="304">
        <v>10</v>
      </c>
      <c r="F8" s="304">
        <v>51690</v>
      </c>
      <c r="G8" s="304">
        <v>33854</v>
      </c>
      <c r="H8" s="304">
        <v>17836</v>
      </c>
      <c r="I8" s="304">
        <v>3870</v>
      </c>
      <c r="J8" s="304">
        <v>3500</v>
      </c>
      <c r="K8" s="305">
        <v>370</v>
      </c>
    </row>
    <row r="9" spans="1:11" ht="13.5">
      <c r="A9" s="306" t="s">
        <v>306</v>
      </c>
      <c r="B9" s="303">
        <v>13</v>
      </c>
      <c r="C9" s="304">
        <v>2</v>
      </c>
      <c r="D9" s="304">
        <v>1</v>
      </c>
      <c r="E9" s="304">
        <v>10</v>
      </c>
      <c r="F9" s="304">
        <v>52851</v>
      </c>
      <c r="G9" s="304">
        <v>34104</v>
      </c>
      <c r="H9" s="304">
        <v>18747</v>
      </c>
      <c r="I9" s="304">
        <v>3927</v>
      </c>
      <c r="J9" s="304">
        <v>3538</v>
      </c>
      <c r="K9" s="305">
        <v>389</v>
      </c>
    </row>
    <row r="10" spans="1:11" ht="13.5">
      <c r="A10" s="306" t="s">
        <v>307</v>
      </c>
      <c r="B10" s="303">
        <v>13</v>
      </c>
      <c r="C10" s="304">
        <v>2</v>
      </c>
      <c r="D10" s="304">
        <v>1</v>
      </c>
      <c r="E10" s="304">
        <v>10</v>
      </c>
      <c r="F10" s="304">
        <v>53617</v>
      </c>
      <c r="G10" s="304">
        <v>34284</v>
      </c>
      <c r="H10" s="304">
        <v>19333</v>
      </c>
      <c r="I10" s="304">
        <v>3934</v>
      </c>
      <c r="J10" s="304">
        <v>3542</v>
      </c>
      <c r="K10" s="305">
        <v>392</v>
      </c>
    </row>
    <row r="11" spans="1:11" ht="13.5">
      <c r="A11" s="306" t="s">
        <v>308</v>
      </c>
      <c r="B11" s="303">
        <v>13</v>
      </c>
      <c r="C11" s="304">
        <v>2</v>
      </c>
      <c r="D11" s="304">
        <v>1</v>
      </c>
      <c r="E11" s="304">
        <v>10</v>
      </c>
      <c r="F11" s="304">
        <v>54331</v>
      </c>
      <c r="G11" s="304">
        <v>34376</v>
      </c>
      <c r="H11" s="304">
        <v>19955</v>
      </c>
      <c r="I11" s="304">
        <v>3938</v>
      </c>
      <c r="J11" s="304">
        <v>3531</v>
      </c>
      <c r="K11" s="305">
        <v>407</v>
      </c>
    </row>
    <row r="12" spans="1:11" ht="13.5">
      <c r="A12" s="306" t="s">
        <v>309</v>
      </c>
      <c r="B12" s="303">
        <v>14</v>
      </c>
      <c r="C12" s="304">
        <v>2</v>
      </c>
      <c r="D12" s="304">
        <v>1</v>
      </c>
      <c r="E12" s="304">
        <v>11</v>
      </c>
      <c r="F12" s="304">
        <v>55109</v>
      </c>
      <c r="G12" s="304">
        <v>34386</v>
      </c>
      <c r="H12" s="304">
        <v>20723</v>
      </c>
      <c r="I12" s="304">
        <v>4003</v>
      </c>
      <c r="J12" s="304">
        <v>3567</v>
      </c>
      <c r="K12" s="305">
        <v>436</v>
      </c>
    </row>
    <row r="13" spans="1:11" ht="13.5">
      <c r="A13" s="306" t="s">
        <v>460</v>
      </c>
      <c r="B13" s="303">
        <v>14</v>
      </c>
      <c r="C13" s="304">
        <v>2</v>
      </c>
      <c r="D13" s="304">
        <v>1</v>
      </c>
      <c r="E13" s="304">
        <v>11</v>
      </c>
      <c r="F13" s="304">
        <v>55947</v>
      </c>
      <c r="G13" s="304">
        <v>34820</v>
      </c>
      <c r="H13" s="304">
        <v>21127</v>
      </c>
      <c r="I13" s="304">
        <v>4033</v>
      </c>
      <c r="J13" s="304">
        <v>3554</v>
      </c>
      <c r="K13" s="305">
        <v>479</v>
      </c>
    </row>
    <row r="14" spans="1:11" ht="13.5">
      <c r="A14" s="306" t="s">
        <v>310</v>
      </c>
      <c r="B14" s="303">
        <v>14</v>
      </c>
      <c r="C14" s="304">
        <v>2</v>
      </c>
      <c r="D14" s="304">
        <v>1</v>
      </c>
      <c r="E14" s="304">
        <v>11</v>
      </c>
      <c r="F14" s="304">
        <v>56457</v>
      </c>
      <c r="G14" s="304">
        <v>34896</v>
      </c>
      <c r="H14" s="304">
        <v>21561</v>
      </c>
      <c r="I14" s="304">
        <v>4163</v>
      </c>
      <c r="J14" s="304">
        <v>3656</v>
      </c>
      <c r="K14" s="305">
        <v>507</v>
      </c>
    </row>
    <row r="15" spans="1:11" ht="13.5">
      <c r="A15" s="306" t="s">
        <v>461</v>
      </c>
      <c r="B15" s="303">
        <v>14</v>
      </c>
      <c r="C15" s="304">
        <v>2</v>
      </c>
      <c r="D15" s="304">
        <v>1</v>
      </c>
      <c r="E15" s="304">
        <v>11</v>
      </c>
      <c r="F15" s="304">
        <v>57147</v>
      </c>
      <c r="G15" s="304">
        <v>35107</v>
      </c>
      <c r="H15" s="304">
        <v>22040</v>
      </c>
      <c r="I15" s="304">
        <v>4225</v>
      </c>
      <c r="J15" s="304">
        <v>3676</v>
      </c>
      <c r="K15" s="305">
        <v>549</v>
      </c>
    </row>
    <row r="16" spans="1:11" ht="13.5">
      <c r="A16" s="306" t="s">
        <v>462</v>
      </c>
      <c r="B16" s="303">
        <v>14</v>
      </c>
      <c r="C16" s="304">
        <v>2</v>
      </c>
      <c r="D16" s="304">
        <v>1</v>
      </c>
      <c r="E16" s="304">
        <v>11</v>
      </c>
      <c r="F16" s="304">
        <v>58032</v>
      </c>
      <c r="G16" s="304">
        <v>35312</v>
      </c>
      <c r="H16" s="304">
        <v>22720</v>
      </c>
      <c r="I16" s="304">
        <v>4255</v>
      </c>
      <c r="J16" s="304">
        <v>3689</v>
      </c>
      <c r="K16" s="305">
        <v>566</v>
      </c>
    </row>
    <row r="17" spans="1:11" ht="14.25" thickBot="1">
      <c r="A17" s="306" t="s">
        <v>463</v>
      </c>
      <c r="B17" s="303">
        <v>14</v>
      </c>
      <c r="C17" s="304">
        <v>2</v>
      </c>
      <c r="D17" s="304">
        <v>1</v>
      </c>
      <c r="E17" s="304">
        <v>11</v>
      </c>
      <c r="F17" s="304">
        <v>57795</v>
      </c>
      <c r="G17" s="304">
        <v>34968</v>
      </c>
      <c r="H17" s="304">
        <v>22827</v>
      </c>
      <c r="I17" s="304">
        <v>4364</v>
      </c>
      <c r="J17" s="304">
        <v>3743</v>
      </c>
      <c r="K17" s="305">
        <v>621</v>
      </c>
    </row>
    <row r="18" spans="1:12" ht="14.25" thickTop="1">
      <c r="A18" s="307" t="s">
        <v>345</v>
      </c>
      <c r="B18" s="308">
        <f>B17-B16</f>
        <v>0</v>
      </c>
      <c r="C18" s="309">
        <f aca="true" t="shared" si="0" ref="C18:K18">C17-C16</f>
        <v>0</v>
      </c>
      <c r="D18" s="309">
        <f t="shared" si="0"/>
        <v>0</v>
      </c>
      <c r="E18" s="309">
        <f t="shared" si="0"/>
        <v>0</v>
      </c>
      <c r="F18" s="319">
        <f t="shared" si="0"/>
        <v>-237</v>
      </c>
      <c r="G18" s="319">
        <f t="shared" si="0"/>
        <v>-344</v>
      </c>
      <c r="H18" s="310">
        <f t="shared" si="0"/>
        <v>107</v>
      </c>
      <c r="I18" s="310">
        <f t="shared" si="0"/>
        <v>109</v>
      </c>
      <c r="J18" s="310">
        <f t="shared" si="0"/>
        <v>54</v>
      </c>
      <c r="K18" s="311">
        <f t="shared" si="0"/>
        <v>55</v>
      </c>
      <c r="L18" s="312"/>
    </row>
    <row r="21" spans="1:8" ht="13.5" customHeight="1">
      <c r="A21" s="294" t="s">
        <v>333</v>
      </c>
      <c r="B21" s="414" t="s">
        <v>464</v>
      </c>
      <c r="C21" s="415"/>
      <c r="D21" s="415"/>
      <c r="E21" s="415"/>
      <c r="F21" s="444"/>
      <c r="G21" s="444"/>
      <c r="H21" s="416"/>
    </row>
    <row r="22" spans="1:11" ht="13.5">
      <c r="A22" s="295"/>
      <c r="B22" s="445" t="s">
        <v>346</v>
      </c>
      <c r="C22" s="411" t="s">
        <v>336</v>
      </c>
      <c r="D22" s="412"/>
      <c r="E22" s="413"/>
      <c r="F22" s="411" t="s">
        <v>337</v>
      </c>
      <c r="G22" s="412"/>
      <c r="H22" s="413"/>
      <c r="I22" s="313"/>
      <c r="J22" s="313"/>
      <c r="K22" s="313"/>
    </row>
    <row r="23" spans="1:11" ht="13.5">
      <c r="A23" s="296" t="s">
        <v>338</v>
      </c>
      <c r="B23" s="418"/>
      <c r="C23" s="314" t="s">
        <v>347</v>
      </c>
      <c r="D23" s="298" t="s">
        <v>343</v>
      </c>
      <c r="E23" s="315" t="s">
        <v>348</v>
      </c>
      <c r="F23" s="316" t="s">
        <v>339</v>
      </c>
      <c r="G23" s="300" t="s">
        <v>343</v>
      </c>
      <c r="H23" s="317" t="s">
        <v>344</v>
      </c>
      <c r="I23" s="318"/>
      <c r="J23" s="318"/>
      <c r="K23" s="318"/>
    </row>
    <row r="24" spans="1:11" ht="13.5">
      <c r="A24" s="302" t="s">
        <v>459</v>
      </c>
      <c r="B24" s="303">
        <v>9</v>
      </c>
      <c r="C24" s="304">
        <v>5183</v>
      </c>
      <c r="D24" s="304">
        <v>418</v>
      </c>
      <c r="E24" s="304">
        <v>4765</v>
      </c>
      <c r="F24" s="304">
        <v>269</v>
      </c>
      <c r="G24" s="304">
        <v>166</v>
      </c>
      <c r="H24" s="305">
        <v>103</v>
      </c>
      <c r="I24" s="304"/>
      <c r="J24" s="304"/>
      <c r="K24" s="304"/>
    </row>
    <row r="25" spans="1:11" ht="13.5">
      <c r="A25" s="306" t="s">
        <v>305</v>
      </c>
      <c r="B25" s="303">
        <v>9</v>
      </c>
      <c r="C25" s="304">
        <v>4742</v>
      </c>
      <c r="D25" s="304">
        <v>324</v>
      </c>
      <c r="E25" s="304">
        <v>4418</v>
      </c>
      <c r="F25" s="304">
        <v>270</v>
      </c>
      <c r="G25" s="304">
        <v>168</v>
      </c>
      <c r="H25" s="305">
        <v>102</v>
      </c>
      <c r="I25" s="304"/>
      <c r="J25" s="304"/>
      <c r="K25" s="304"/>
    </row>
    <row r="26" spans="1:11" ht="13.5">
      <c r="A26" s="306" t="s">
        <v>306</v>
      </c>
      <c r="B26" s="303">
        <v>9</v>
      </c>
      <c r="C26" s="304">
        <v>4055</v>
      </c>
      <c r="D26" s="304">
        <v>247</v>
      </c>
      <c r="E26" s="304">
        <v>3808</v>
      </c>
      <c r="F26" s="304">
        <v>219</v>
      </c>
      <c r="G26" s="304">
        <v>133</v>
      </c>
      <c r="H26" s="305">
        <v>86</v>
      </c>
      <c r="I26" s="304"/>
      <c r="J26" s="304"/>
      <c r="K26" s="304"/>
    </row>
    <row r="27" spans="1:11" ht="13.5">
      <c r="A27" s="306" t="s">
        <v>307</v>
      </c>
      <c r="B27" s="303">
        <v>8</v>
      </c>
      <c r="C27" s="304">
        <v>3444</v>
      </c>
      <c r="D27" s="304">
        <v>235</v>
      </c>
      <c r="E27" s="304">
        <v>3209</v>
      </c>
      <c r="F27" s="304">
        <v>203</v>
      </c>
      <c r="G27" s="304">
        <v>124</v>
      </c>
      <c r="H27" s="305">
        <v>79</v>
      </c>
      <c r="I27" s="304"/>
      <c r="J27" s="304"/>
      <c r="K27" s="304"/>
    </row>
    <row r="28" spans="1:11" ht="13.5">
      <c r="A28" s="306" t="s">
        <v>308</v>
      </c>
      <c r="B28" s="303">
        <v>7</v>
      </c>
      <c r="C28" s="304">
        <v>3023</v>
      </c>
      <c r="D28" s="304">
        <v>260</v>
      </c>
      <c r="E28" s="304">
        <v>2763</v>
      </c>
      <c r="F28" s="304">
        <v>187</v>
      </c>
      <c r="G28" s="304">
        <v>119</v>
      </c>
      <c r="H28" s="305">
        <v>68</v>
      </c>
      <c r="I28" s="304"/>
      <c r="J28" s="304"/>
      <c r="K28" s="304"/>
    </row>
    <row r="29" spans="1:11" ht="13.5">
      <c r="A29" s="306" t="s">
        <v>309</v>
      </c>
      <c r="B29" s="303">
        <v>7</v>
      </c>
      <c r="C29" s="304">
        <v>2573</v>
      </c>
      <c r="D29" s="304">
        <v>281</v>
      </c>
      <c r="E29" s="304">
        <v>2292</v>
      </c>
      <c r="F29" s="304">
        <v>158</v>
      </c>
      <c r="G29" s="304">
        <v>105</v>
      </c>
      <c r="H29" s="305">
        <v>53</v>
      </c>
      <c r="I29" s="304"/>
      <c r="J29" s="304"/>
      <c r="K29" s="304"/>
    </row>
    <row r="30" spans="1:11" ht="13.5">
      <c r="A30" s="306" t="s">
        <v>460</v>
      </c>
      <c r="B30" s="303">
        <v>6</v>
      </c>
      <c r="C30" s="304">
        <v>2168</v>
      </c>
      <c r="D30" s="304">
        <v>248</v>
      </c>
      <c r="E30" s="304">
        <v>1920</v>
      </c>
      <c r="F30" s="304">
        <v>108</v>
      </c>
      <c r="G30" s="304">
        <v>75</v>
      </c>
      <c r="H30" s="305">
        <v>33</v>
      </c>
      <c r="I30" s="304"/>
      <c r="J30" s="304"/>
      <c r="K30" s="304"/>
    </row>
    <row r="31" spans="1:11" ht="13.5">
      <c r="A31" s="306" t="s">
        <v>310</v>
      </c>
      <c r="B31" s="303">
        <v>6</v>
      </c>
      <c r="C31" s="304">
        <v>1931</v>
      </c>
      <c r="D31" s="304">
        <v>157</v>
      </c>
      <c r="E31" s="304">
        <v>1774</v>
      </c>
      <c r="F31" s="304">
        <v>89</v>
      </c>
      <c r="G31" s="304">
        <v>54</v>
      </c>
      <c r="H31" s="305">
        <v>35</v>
      </c>
      <c r="I31" s="304"/>
      <c r="J31" s="304"/>
      <c r="K31" s="304"/>
    </row>
    <row r="32" spans="1:11" ht="13.5">
      <c r="A32" s="306" t="s">
        <v>461</v>
      </c>
      <c r="B32" s="303">
        <v>5</v>
      </c>
      <c r="C32" s="304">
        <v>1674</v>
      </c>
      <c r="D32" s="304">
        <v>79</v>
      </c>
      <c r="E32" s="304">
        <v>1595</v>
      </c>
      <c r="F32" s="304">
        <v>85</v>
      </c>
      <c r="G32" s="304">
        <v>51</v>
      </c>
      <c r="H32" s="305">
        <v>34</v>
      </c>
      <c r="I32" s="304"/>
      <c r="J32" s="304"/>
      <c r="K32" s="304"/>
    </row>
    <row r="33" spans="1:11" ht="13.5">
      <c r="A33" s="306" t="s">
        <v>462</v>
      </c>
      <c r="B33" s="303">
        <v>4</v>
      </c>
      <c r="C33" s="304">
        <v>1402</v>
      </c>
      <c r="D33" s="304">
        <v>82</v>
      </c>
      <c r="E33" s="304">
        <v>1320</v>
      </c>
      <c r="F33" s="304">
        <v>71</v>
      </c>
      <c r="G33" s="304">
        <v>43</v>
      </c>
      <c r="H33" s="305">
        <v>28</v>
      </c>
      <c r="I33" s="304"/>
      <c r="J33" s="304"/>
      <c r="K33" s="304"/>
    </row>
    <row r="34" spans="1:11" ht="14.25" thickBot="1">
      <c r="A34" s="306" t="s">
        <v>463</v>
      </c>
      <c r="B34" s="303">
        <v>4</v>
      </c>
      <c r="C34" s="304">
        <v>1199</v>
      </c>
      <c r="D34" s="304">
        <v>62</v>
      </c>
      <c r="E34" s="304">
        <v>1137</v>
      </c>
      <c r="F34" s="304">
        <v>70</v>
      </c>
      <c r="G34" s="304">
        <v>40</v>
      </c>
      <c r="H34" s="305">
        <v>30</v>
      </c>
      <c r="I34" s="304"/>
      <c r="J34" s="304"/>
      <c r="K34" s="304"/>
    </row>
    <row r="35" spans="1:11" ht="14.25" thickTop="1">
      <c r="A35" s="307" t="s">
        <v>345</v>
      </c>
      <c r="B35" s="308">
        <f>B34-B33</f>
        <v>0</v>
      </c>
      <c r="C35" s="319">
        <f aca="true" t="shared" si="1" ref="C35:H35">C34-C33</f>
        <v>-203</v>
      </c>
      <c r="D35" s="319">
        <f t="shared" si="1"/>
        <v>-20</v>
      </c>
      <c r="E35" s="319">
        <f t="shared" si="1"/>
        <v>-183</v>
      </c>
      <c r="F35" s="319">
        <f t="shared" si="1"/>
        <v>-1</v>
      </c>
      <c r="G35" s="319">
        <f t="shared" si="1"/>
        <v>-3</v>
      </c>
      <c r="H35" s="320">
        <f t="shared" si="1"/>
        <v>2</v>
      </c>
      <c r="I35" s="321"/>
      <c r="J35" s="321"/>
      <c r="K35" s="321"/>
    </row>
    <row r="38" spans="1:7" ht="15.75" customHeight="1">
      <c r="A38" s="152" t="s">
        <v>333</v>
      </c>
      <c r="B38" s="414" t="s">
        <v>465</v>
      </c>
      <c r="C38" s="415"/>
      <c r="D38" s="415"/>
      <c r="E38" s="415"/>
      <c r="F38" s="416"/>
      <c r="G38" s="322"/>
    </row>
    <row r="39" spans="1:7" ht="13.5">
      <c r="A39" s="323"/>
      <c r="B39" s="417" t="s">
        <v>346</v>
      </c>
      <c r="C39" s="411" t="s">
        <v>349</v>
      </c>
      <c r="D39" s="412"/>
      <c r="E39" s="412"/>
      <c r="F39" s="401" t="s">
        <v>311</v>
      </c>
      <c r="G39" s="313"/>
    </row>
    <row r="40" spans="1:7" ht="13.5">
      <c r="A40" s="314" t="s">
        <v>338</v>
      </c>
      <c r="B40" s="418"/>
      <c r="C40" s="300" t="s">
        <v>339</v>
      </c>
      <c r="D40" s="300" t="s">
        <v>343</v>
      </c>
      <c r="E40" s="316" t="s">
        <v>344</v>
      </c>
      <c r="F40" s="402" t="s">
        <v>350</v>
      </c>
      <c r="G40" s="313"/>
    </row>
    <row r="41" spans="1:7" ht="13.5">
      <c r="A41" s="302" t="s">
        <v>459</v>
      </c>
      <c r="B41" s="303">
        <v>2</v>
      </c>
      <c r="C41" s="304">
        <v>1876</v>
      </c>
      <c r="D41" s="304">
        <v>1484</v>
      </c>
      <c r="E41" s="304">
        <v>392</v>
      </c>
      <c r="F41" s="324">
        <v>140</v>
      </c>
      <c r="G41" s="325"/>
    </row>
    <row r="42" spans="1:7" ht="13.5">
      <c r="A42" s="306" t="s">
        <v>305</v>
      </c>
      <c r="B42" s="303">
        <v>2</v>
      </c>
      <c r="C42" s="304">
        <v>1920</v>
      </c>
      <c r="D42" s="304">
        <v>1536</v>
      </c>
      <c r="E42" s="304">
        <v>384</v>
      </c>
      <c r="F42" s="324">
        <v>139</v>
      </c>
      <c r="G42" s="325"/>
    </row>
    <row r="43" spans="1:7" ht="13.5">
      <c r="A43" s="306" t="s">
        <v>306</v>
      </c>
      <c r="B43" s="303">
        <v>2</v>
      </c>
      <c r="C43" s="304">
        <v>1875</v>
      </c>
      <c r="D43" s="304">
        <v>1489</v>
      </c>
      <c r="E43" s="304">
        <v>386</v>
      </c>
      <c r="F43" s="324">
        <v>143</v>
      </c>
      <c r="G43" s="325"/>
    </row>
    <row r="44" spans="1:7" ht="13.5">
      <c r="A44" s="306" t="s">
        <v>307</v>
      </c>
      <c r="B44" s="303">
        <v>2</v>
      </c>
      <c r="C44" s="304">
        <v>1883</v>
      </c>
      <c r="D44" s="304">
        <v>1508</v>
      </c>
      <c r="E44" s="304">
        <v>375</v>
      </c>
      <c r="F44" s="324">
        <v>145</v>
      </c>
      <c r="G44" s="325"/>
    </row>
    <row r="45" spans="1:7" ht="13.5">
      <c r="A45" s="306" t="s">
        <v>308</v>
      </c>
      <c r="B45" s="303">
        <v>2</v>
      </c>
      <c r="C45" s="304">
        <v>1879</v>
      </c>
      <c r="D45" s="304">
        <v>1514</v>
      </c>
      <c r="E45" s="304">
        <v>365</v>
      </c>
      <c r="F45" s="324">
        <v>145</v>
      </c>
      <c r="G45" s="325"/>
    </row>
    <row r="46" spans="1:7" ht="13.5">
      <c r="A46" s="306" t="s">
        <v>309</v>
      </c>
      <c r="B46" s="303">
        <v>2</v>
      </c>
      <c r="C46" s="304">
        <v>1906</v>
      </c>
      <c r="D46" s="304">
        <v>1542</v>
      </c>
      <c r="E46" s="304">
        <v>364</v>
      </c>
      <c r="F46" s="324">
        <v>141</v>
      </c>
      <c r="G46" s="325"/>
    </row>
    <row r="47" spans="1:7" ht="13.5">
      <c r="A47" s="306" t="s">
        <v>460</v>
      </c>
      <c r="B47" s="303">
        <v>2</v>
      </c>
      <c r="C47" s="304">
        <v>1915</v>
      </c>
      <c r="D47" s="304">
        <v>1559</v>
      </c>
      <c r="E47" s="304">
        <v>356</v>
      </c>
      <c r="F47" s="324">
        <v>143</v>
      </c>
      <c r="G47" s="325"/>
    </row>
    <row r="48" spans="1:7" ht="13.5">
      <c r="A48" s="306" t="s">
        <v>310</v>
      </c>
      <c r="B48" s="303">
        <v>2</v>
      </c>
      <c r="C48" s="304">
        <v>1915</v>
      </c>
      <c r="D48" s="304">
        <v>1576</v>
      </c>
      <c r="E48" s="304">
        <v>339</v>
      </c>
      <c r="F48" s="324">
        <v>144</v>
      </c>
      <c r="G48" s="325"/>
    </row>
    <row r="49" spans="1:7" ht="13.5">
      <c r="A49" s="306" t="s">
        <v>461</v>
      </c>
      <c r="B49" s="303">
        <v>2</v>
      </c>
      <c r="C49" s="304">
        <v>1930</v>
      </c>
      <c r="D49" s="304">
        <v>1604</v>
      </c>
      <c r="E49" s="304">
        <v>326</v>
      </c>
      <c r="F49" s="324">
        <v>144</v>
      </c>
      <c r="G49" s="325"/>
    </row>
    <row r="50" spans="1:7" ht="13.5">
      <c r="A50" s="306" t="s">
        <v>462</v>
      </c>
      <c r="B50" s="303">
        <v>2</v>
      </c>
      <c r="C50" s="304">
        <v>1935</v>
      </c>
      <c r="D50" s="304">
        <v>1612</v>
      </c>
      <c r="E50" s="304">
        <v>323</v>
      </c>
      <c r="F50" s="324">
        <v>136</v>
      </c>
      <c r="G50" s="325"/>
    </row>
    <row r="51" spans="1:7" ht="14.25" thickBot="1">
      <c r="A51" s="306" t="s">
        <v>463</v>
      </c>
      <c r="B51" s="303">
        <v>2</v>
      </c>
      <c r="C51" s="304">
        <v>1949</v>
      </c>
      <c r="D51" s="304">
        <v>1623</v>
      </c>
      <c r="E51" s="304">
        <v>326</v>
      </c>
      <c r="F51" s="324">
        <v>141</v>
      </c>
      <c r="G51" s="325"/>
    </row>
    <row r="52" spans="1:7" ht="14.25" thickTop="1">
      <c r="A52" s="307" t="s">
        <v>345</v>
      </c>
      <c r="B52" s="308">
        <f>B51-B50</f>
        <v>0</v>
      </c>
      <c r="C52" s="310">
        <f>C51-C50</f>
        <v>14</v>
      </c>
      <c r="D52" s="310">
        <f>D51-D50</f>
        <v>11</v>
      </c>
      <c r="E52" s="326">
        <f>E51-E50</f>
        <v>3</v>
      </c>
      <c r="F52" s="327">
        <f>F51-F50</f>
        <v>5</v>
      </c>
      <c r="G52" s="325"/>
    </row>
  </sheetData>
  <sheetProtection sheet="1" objects="1" scenarios="1" selectLockedCells="1" selectUnlockedCells="1"/>
  <mergeCells count="12">
    <mergeCell ref="B21:H21"/>
    <mergeCell ref="B22:B23"/>
    <mergeCell ref="A1:J1"/>
    <mergeCell ref="I5:K5"/>
    <mergeCell ref="B5:E5"/>
    <mergeCell ref="F5:H5"/>
    <mergeCell ref="B4:K4"/>
    <mergeCell ref="C22:E22"/>
    <mergeCell ref="F22:H22"/>
    <mergeCell ref="B38:F38"/>
    <mergeCell ref="B39:B40"/>
    <mergeCell ref="C39:E3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="75" zoomScaleNormal="75" workbookViewId="0" topLeftCell="A1">
      <selection activeCell="A1" sqref="A1:IV16384"/>
    </sheetView>
  </sheetViews>
  <sheetFormatPr defaultColWidth="8.66015625" defaultRowHeight="18"/>
  <cols>
    <col min="1" max="1" width="9" style="328" customWidth="1"/>
    <col min="2" max="2" width="9.25" style="328" bestFit="1" customWidth="1"/>
    <col min="3" max="3" width="11.5" style="328" bestFit="1" customWidth="1"/>
    <col min="4" max="4" width="9.25" style="328" bestFit="1" customWidth="1"/>
    <col min="5" max="5" width="11.08203125" style="328" customWidth="1"/>
    <col min="6" max="7" width="9.33203125" style="330" bestFit="1" customWidth="1"/>
    <col min="8" max="8" width="9.33203125" style="328" bestFit="1" customWidth="1"/>
    <col min="9" max="9" width="11.5" style="328" bestFit="1" customWidth="1"/>
    <col min="10" max="11" width="9.33203125" style="328" bestFit="1" customWidth="1"/>
    <col min="12" max="16384" width="9" style="328" customWidth="1"/>
  </cols>
  <sheetData>
    <row r="1" spans="1:10" ht="18.75">
      <c r="A1" s="464" t="s">
        <v>466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1" ht="15" customHeight="1">
      <c r="A2" s="329"/>
      <c r="K2" s="331" t="s">
        <v>351</v>
      </c>
    </row>
    <row r="3" spans="1:11" ht="15" customHeight="1">
      <c r="A3" s="446" t="s">
        <v>333</v>
      </c>
      <c r="B3" s="448" t="s">
        <v>352</v>
      </c>
      <c r="C3" s="450"/>
      <c r="D3" s="451" t="s">
        <v>353</v>
      </c>
      <c r="E3" s="449"/>
      <c r="F3" s="449"/>
      <c r="G3" s="452"/>
      <c r="H3" s="453" t="s">
        <v>354</v>
      </c>
      <c r="I3" s="449"/>
      <c r="J3" s="449"/>
      <c r="K3" s="454"/>
    </row>
    <row r="4" spans="1:11" ht="15" customHeight="1">
      <c r="A4" s="447"/>
      <c r="B4" s="332" t="s">
        <v>335</v>
      </c>
      <c r="C4" s="332" t="s">
        <v>355</v>
      </c>
      <c r="D4" s="333" t="s">
        <v>335</v>
      </c>
      <c r="E4" s="334" t="s">
        <v>356</v>
      </c>
      <c r="F4" s="335" t="s">
        <v>357</v>
      </c>
      <c r="G4" s="336" t="s">
        <v>358</v>
      </c>
      <c r="H4" s="337" t="s">
        <v>335</v>
      </c>
      <c r="I4" s="334" t="s">
        <v>356</v>
      </c>
      <c r="J4" s="334" t="s">
        <v>357</v>
      </c>
      <c r="K4" s="338" t="s">
        <v>358</v>
      </c>
    </row>
    <row r="5" spans="1:11" ht="15" customHeight="1">
      <c r="A5" s="339" t="s">
        <v>359</v>
      </c>
      <c r="B5" s="339">
        <v>22476</v>
      </c>
      <c r="C5" s="339">
        <v>7121781</v>
      </c>
      <c r="D5" s="340">
        <v>10915</v>
      </c>
      <c r="E5" s="341">
        <v>3592378</v>
      </c>
      <c r="F5" s="342">
        <v>97.8</v>
      </c>
      <c r="G5" s="343">
        <v>0.7</v>
      </c>
      <c r="H5" s="344">
        <v>5243</v>
      </c>
      <c r="I5" s="341">
        <v>3367489</v>
      </c>
      <c r="J5" s="345">
        <v>52.8</v>
      </c>
      <c r="K5" s="346">
        <v>19</v>
      </c>
    </row>
    <row r="6" spans="1:11" ht="15" customHeight="1">
      <c r="A6" s="339"/>
      <c r="B6" s="339"/>
      <c r="C6" s="339"/>
      <c r="D6" s="340"/>
      <c r="E6" s="341"/>
      <c r="F6" s="342"/>
      <c r="G6" s="343"/>
      <c r="H6" s="344"/>
      <c r="I6" s="341"/>
      <c r="J6" s="345"/>
      <c r="K6" s="346"/>
    </row>
    <row r="7" spans="1:11" ht="15" customHeight="1">
      <c r="A7" s="339" t="s">
        <v>360</v>
      </c>
      <c r="B7" s="339">
        <v>457</v>
      </c>
      <c r="C7" s="339">
        <v>130933</v>
      </c>
      <c r="D7" s="340">
        <v>228</v>
      </c>
      <c r="E7" s="341">
        <v>66632</v>
      </c>
      <c r="F7" s="342">
        <v>98.6</v>
      </c>
      <c r="G7" s="343">
        <v>0.3</v>
      </c>
      <c r="H7" s="344">
        <v>109</v>
      </c>
      <c r="I7" s="341">
        <v>65535</v>
      </c>
      <c r="J7" s="345">
        <v>44.9</v>
      </c>
      <c r="K7" s="346">
        <v>25.8</v>
      </c>
    </row>
    <row r="8" spans="1:11" ht="15" customHeight="1">
      <c r="A8" s="339"/>
      <c r="B8" s="339"/>
      <c r="C8" s="339"/>
      <c r="D8" s="340"/>
      <c r="E8" s="341"/>
      <c r="F8" s="342"/>
      <c r="G8" s="343"/>
      <c r="H8" s="344"/>
      <c r="I8" s="341"/>
      <c r="J8" s="345"/>
      <c r="K8" s="346"/>
    </row>
    <row r="9" spans="1:11" ht="15" customHeight="1">
      <c r="A9" s="339" t="s">
        <v>361</v>
      </c>
      <c r="B9" s="339">
        <v>1307</v>
      </c>
      <c r="C9" s="339">
        <v>283111</v>
      </c>
      <c r="D9" s="340">
        <v>687</v>
      </c>
      <c r="E9" s="341">
        <v>150790</v>
      </c>
      <c r="F9" s="342">
        <v>98.6</v>
      </c>
      <c r="G9" s="343">
        <v>0.3</v>
      </c>
      <c r="H9" s="344">
        <v>321</v>
      </c>
      <c r="I9" s="341">
        <v>148535</v>
      </c>
      <c r="J9" s="345">
        <v>40.4</v>
      </c>
      <c r="K9" s="346">
        <v>21.1</v>
      </c>
    </row>
    <row r="10" spans="1:11" ht="15" customHeight="1">
      <c r="A10" s="339" t="s">
        <v>362</v>
      </c>
      <c r="B10" s="339">
        <v>829</v>
      </c>
      <c r="C10" s="339">
        <v>400306</v>
      </c>
      <c r="D10" s="340">
        <v>448</v>
      </c>
      <c r="E10" s="341">
        <v>196860</v>
      </c>
      <c r="F10" s="342">
        <v>98</v>
      </c>
      <c r="G10" s="343">
        <v>0.8</v>
      </c>
      <c r="H10" s="344">
        <v>206</v>
      </c>
      <c r="I10" s="341">
        <v>170961</v>
      </c>
      <c r="J10" s="345">
        <v>55.1</v>
      </c>
      <c r="K10" s="346">
        <v>14.9</v>
      </c>
    </row>
    <row r="11" spans="1:11" ht="15" customHeight="1">
      <c r="A11" s="339" t="s">
        <v>363</v>
      </c>
      <c r="B11" s="339">
        <v>859</v>
      </c>
      <c r="C11" s="339">
        <v>338356</v>
      </c>
      <c r="D11" s="340">
        <v>408</v>
      </c>
      <c r="E11" s="341">
        <v>163068</v>
      </c>
      <c r="F11" s="342">
        <v>97.8</v>
      </c>
      <c r="G11" s="343">
        <v>0.6</v>
      </c>
      <c r="H11" s="344">
        <v>189</v>
      </c>
      <c r="I11" s="341">
        <v>145308</v>
      </c>
      <c r="J11" s="345">
        <v>53.3</v>
      </c>
      <c r="K11" s="346">
        <v>14.4</v>
      </c>
    </row>
    <row r="12" spans="1:11" ht="15" customHeight="1">
      <c r="A12" s="339" t="s">
        <v>364</v>
      </c>
      <c r="B12" s="339">
        <v>1375</v>
      </c>
      <c r="C12" s="339">
        <v>592736</v>
      </c>
      <c r="D12" s="340">
        <v>822</v>
      </c>
      <c r="E12" s="341">
        <v>307538</v>
      </c>
      <c r="F12" s="342">
        <v>97.9</v>
      </c>
      <c r="G12" s="343">
        <v>0.5</v>
      </c>
      <c r="H12" s="344">
        <v>447</v>
      </c>
      <c r="I12" s="341">
        <v>306661</v>
      </c>
      <c r="J12" s="345">
        <v>63.8</v>
      </c>
      <c r="K12" s="346">
        <v>7.5</v>
      </c>
    </row>
    <row r="13" spans="1:11" ht="15" customHeight="1">
      <c r="A13" s="339" t="s">
        <v>441</v>
      </c>
      <c r="B13" s="339">
        <v>895</v>
      </c>
      <c r="C13" s="339">
        <v>487544</v>
      </c>
      <c r="D13" s="340">
        <v>479</v>
      </c>
      <c r="E13" s="341">
        <v>228120</v>
      </c>
      <c r="F13" s="342">
        <v>97.7</v>
      </c>
      <c r="G13" s="343">
        <v>0.6</v>
      </c>
      <c r="H13" s="344">
        <v>240</v>
      </c>
      <c r="I13" s="341">
        <v>190016</v>
      </c>
      <c r="J13" s="345">
        <v>60.3</v>
      </c>
      <c r="K13" s="346">
        <v>9.9</v>
      </c>
    </row>
    <row r="14" spans="1:11" ht="15" customHeight="1">
      <c r="A14" s="339" t="s">
        <v>442</v>
      </c>
      <c r="B14" s="339">
        <v>561</v>
      </c>
      <c r="C14" s="339">
        <v>132111</v>
      </c>
      <c r="D14" s="340">
        <v>244</v>
      </c>
      <c r="E14" s="341">
        <v>69161</v>
      </c>
      <c r="F14" s="342">
        <v>99.1</v>
      </c>
      <c r="G14" s="343">
        <v>0.2</v>
      </c>
      <c r="H14" s="344">
        <v>108</v>
      </c>
      <c r="I14" s="341">
        <v>67591</v>
      </c>
      <c r="J14" s="345">
        <v>48.7</v>
      </c>
      <c r="K14" s="346">
        <v>19.8</v>
      </c>
    </row>
    <row r="15" spans="1:11" ht="15" customHeight="1">
      <c r="A15" s="339" t="s">
        <v>391</v>
      </c>
      <c r="B15" s="339">
        <v>539</v>
      </c>
      <c r="C15" s="339">
        <v>215325</v>
      </c>
      <c r="D15" s="340">
        <v>292</v>
      </c>
      <c r="E15" s="341">
        <v>108805</v>
      </c>
      <c r="F15" s="342">
        <v>97.4</v>
      </c>
      <c r="G15" s="343">
        <v>1.1</v>
      </c>
      <c r="H15" s="344">
        <v>146</v>
      </c>
      <c r="I15" s="341">
        <v>102365</v>
      </c>
      <c r="J15" s="345">
        <v>52.6</v>
      </c>
      <c r="K15" s="346">
        <v>23.9</v>
      </c>
    </row>
    <row r="16" spans="1:11" ht="15" customHeight="1">
      <c r="A16" s="339" t="s">
        <v>365</v>
      </c>
      <c r="B16" s="339">
        <v>990</v>
      </c>
      <c r="C16" s="339">
        <v>440536</v>
      </c>
      <c r="D16" s="340">
        <v>438</v>
      </c>
      <c r="E16" s="341">
        <v>212833</v>
      </c>
      <c r="F16" s="342">
        <v>97.2</v>
      </c>
      <c r="G16" s="343">
        <v>1.2</v>
      </c>
      <c r="H16" s="344">
        <v>222</v>
      </c>
      <c r="I16" s="341">
        <v>187252</v>
      </c>
      <c r="J16" s="345">
        <v>58.4</v>
      </c>
      <c r="K16" s="346">
        <v>20.4</v>
      </c>
    </row>
    <row r="17" spans="1:11" ht="15" customHeight="1">
      <c r="A17" s="339" t="s">
        <v>366</v>
      </c>
      <c r="B17" s="339">
        <v>445</v>
      </c>
      <c r="C17" s="339">
        <v>141953</v>
      </c>
      <c r="D17" s="340">
        <v>204</v>
      </c>
      <c r="E17" s="341">
        <v>70859</v>
      </c>
      <c r="F17" s="342">
        <v>98.3</v>
      </c>
      <c r="G17" s="343">
        <v>0.6</v>
      </c>
      <c r="H17" s="344">
        <v>106</v>
      </c>
      <c r="I17" s="341">
        <v>70789</v>
      </c>
      <c r="J17" s="345">
        <v>64.6</v>
      </c>
      <c r="K17" s="346">
        <v>9.9</v>
      </c>
    </row>
    <row r="18" spans="1:11" ht="15" customHeight="1">
      <c r="A18" s="339" t="s">
        <v>367</v>
      </c>
      <c r="B18" s="339">
        <v>1042</v>
      </c>
      <c r="C18" s="339">
        <v>502941</v>
      </c>
      <c r="D18" s="340">
        <v>530</v>
      </c>
      <c r="E18" s="341">
        <v>243533</v>
      </c>
      <c r="F18" s="342">
        <v>97.4</v>
      </c>
      <c r="G18" s="343">
        <v>0.9</v>
      </c>
      <c r="H18" s="344">
        <v>274</v>
      </c>
      <c r="I18" s="341">
        <v>219345</v>
      </c>
      <c r="J18" s="345">
        <v>57.1</v>
      </c>
      <c r="K18" s="346">
        <v>12.9</v>
      </c>
    </row>
    <row r="19" spans="1:11" ht="15" customHeight="1">
      <c r="A19" s="339" t="s">
        <v>368</v>
      </c>
      <c r="B19" s="339">
        <v>832</v>
      </c>
      <c r="C19" s="339">
        <v>327124</v>
      </c>
      <c r="D19" s="340">
        <v>400</v>
      </c>
      <c r="E19" s="341">
        <v>159650</v>
      </c>
      <c r="F19" s="342">
        <v>97.8</v>
      </c>
      <c r="G19" s="343">
        <v>0.9</v>
      </c>
      <c r="H19" s="344">
        <v>221</v>
      </c>
      <c r="I19" s="341">
        <v>144169</v>
      </c>
      <c r="J19" s="345">
        <v>59.3</v>
      </c>
      <c r="K19" s="346">
        <v>15.4</v>
      </c>
    </row>
    <row r="20" spans="1:11" ht="15" customHeight="1">
      <c r="A20" s="339" t="s">
        <v>369</v>
      </c>
      <c r="B20" s="339">
        <v>588</v>
      </c>
      <c r="C20" s="339">
        <v>163318</v>
      </c>
      <c r="D20" s="340">
        <v>286</v>
      </c>
      <c r="E20" s="341">
        <v>82669</v>
      </c>
      <c r="F20" s="342">
        <v>97.5</v>
      </c>
      <c r="G20" s="343">
        <v>0.7</v>
      </c>
      <c r="H20" s="344">
        <v>137</v>
      </c>
      <c r="I20" s="341">
        <v>75850</v>
      </c>
      <c r="J20" s="345">
        <v>61.6</v>
      </c>
      <c r="K20" s="346">
        <v>15</v>
      </c>
    </row>
    <row r="21" spans="1:11" ht="15" customHeight="1">
      <c r="A21" s="347" t="s">
        <v>370</v>
      </c>
      <c r="B21" s="347">
        <v>776</v>
      </c>
      <c r="C21" s="347">
        <v>285231</v>
      </c>
      <c r="D21" s="348">
        <v>379</v>
      </c>
      <c r="E21" s="349">
        <v>143925</v>
      </c>
      <c r="F21" s="350">
        <v>96.7</v>
      </c>
      <c r="G21" s="351">
        <v>0.7</v>
      </c>
      <c r="H21" s="352">
        <v>172</v>
      </c>
      <c r="I21" s="349">
        <v>134734</v>
      </c>
      <c r="J21" s="353">
        <v>51.7</v>
      </c>
      <c r="K21" s="354">
        <v>18.9</v>
      </c>
    </row>
    <row r="22" ht="15" customHeight="1"/>
    <row r="23" ht="15" customHeight="1"/>
    <row r="24" ht="15" customHeight="1"/>
    <row r="25" ht="15" customHeight="1">
      <c r="A25" s="355" t="s">
        <v>467</v>
      </c>
    </row>
    <row r="26" spans="1:10" ht="15" customHeight="1">
      <c r="A26" s="446" t="s">
        <v>333</v>
      </c>
      <c r="B26" s="456" t="s">
        <v>371</v>
      </c>
      <c r="C26" s="457"/>
      <c r="D26" s="457"/>
      <c r="E26" s="457"/>
      <c r="F26" s="457"/>
      <c r="G26" s="457"/>
      <c r="H26" s="457"/>
      <c r="I26" s="458" t="s">
        <v>443</v>
      </c>
      <c r="J26" s="459"/>
    </row>
    <row r="27" spans="1:10" ht="15" customHeight="1">
      <c r="A27" s="455"/>
      <c r="B27" s="460" t="s">
        <v>335</v>
      </c>
      <c r="C27" s="456" t="s">
        <v>444</v>
      </c>
      <c r="D27" s="457"/>
      <c r="E27" s="461"/>
      <c r="F27" s="456" t="s">
        <v>445</v>
      </c>
      <c r="G27" s="457"/>
      <c r="H27" s="461"/>
      <c r="I27" s="462" t="s">
        <v>446</v>
      </c>
      <c r="J27" s="463"/>
    </row>
    <row r="28" spans="1:10" ht="15" customHeight="1">
      <c r="A28" s="447"/>
      <c r="B28" s="447"/>
      <c r="C28" s="334" t="s">
        <v>356</v>
      </c>
      <c r="D28" s="334" t="s">
        <v>357</v>
      </c>
      <c r="E28" s="338" t="s">
        <v>358</v>
      </c>
      <c r="F28" s="334" t="s">
        <v>356</v>
      </c>
      <c r="G28" s="334" t="s">
        <v>357</v>
      </c>
      <c r="H28" s="337" t="s">
        <v>358</v>
      </c>
      <c r="I28" s="333" t="s">
        <v>335</v>
      </c>
      <c r="J28" s="334" t="s">
        <v>372</v>
      </c>
    </row>
    <row r="29" spans="1:10" ht="15" customHeight="1">
      <c r="A29" s="341" t="s">
        <v>359</v>
      </c>
      <c r="B29" s="339">
        <v>37</v>
      </c>
      <c r="C29" s="341">
        <v>10842</v>
      </c>
      <c r="D29" s="345">
        <v>99.7</v>
      </c>
      <c r="E29" s="356">
        <v>0.1</v>
      </c>
      <c r="F29" s="357">
        <v>6847</v>
      </c>
      <c r="G29" s="345">
        <v>65.7</v>
      </c>
      <c r="H29" s="358">
        <v>3.9</v>
      </c>
      <c r="I29" s="340">
        <v>966</v>
      </c>
      <c r="J29" s="341">
        <v>108456</v>
      </c>
    </row>
    <row r="30" spans="1:10" ht="15" customHeight="1">
      <c r="A30" s="341"/>
      <c r="B30" s="339"/>
      <c r="C30" s="341"/>
      <c r="D30" s="345"/>
      <c r="E30" s="346"/>
      <c r="F30" s="357"/>
      <c r="G30" s="345"/>
      <c r="H30" s="358"/>
      <c r="I30" s="340"/>
      <c r="J30" s="341"/>
    </row>
    <row r="31" spans="1:10" ht="15" customHeight="1">
      <c r="A31" s="341" t="s">
        <v>360</v>
      </c>
      <c r="B31" s="339">
        <v>1</v>
      </c>
      <c r="C31" s="341">
        <v>250</v>
      </c>
      <c r="D31" s="345">
        <v>100</v>
      </c>
      <c r="E31" s="356" t="s">
        <v>468</v>
      </c>
      <c r="F31" s="357">
        <v>168</v>
      </c>
      <c r="G31" s="345">
        <v>78.4</v>
      </c>
      <c r="H31" s="359">
        <v>2</v>
      </c>
      <c r="I31" s="340">
        <v>20</v>
      </c>
      <c r="J31" s="341">
        <v>1971</v>
      </c>
    </row>
    <row r="32" spans="1:10" ht="15" customHeight="1">
      <c r="A32" s="341"/>
      <c r="B32" s="339"/>
      <c r="C32" s="341"/>
      <c r="D32" s="345"/>
      <c r="E32" s="346"/>
      <c r="F32" s="357"/>
      <c r="G32" s="345"/>
      <c r="H32" s="358"/>
      <c r="I32" s="340"/>
      <c r="J32" s="341"/>
    </row>
    <row r="33" spans="1:10" ht="15" customHeight="1">
      <c r="A33" s="341" t="s">
        <v>361</v>
      </c>
      <c r="B33" s="360">
        <v>1</v>
      </c>
      <c r="C33" s="361">
        <v>160</v>
      </c>
      <c r="D33" s="362" t="s">
        <v>468</v>
      </c>
      <c r="E33" s="356" t="s">
        <v>468</v>
      </c>
      <c r="F33" s="363">
        <v>159</v>
      </c>
      <c r="G33" s="362" t="s">
        <v>468</v>
      </c>
      <c r="H33" s="359" t="s">
        <v>468</v>
      </c>
      <c r="I33" s="340">
        <v>60</v>
      </c>
      <c r="J33" s="341">
        <v>4525</v>
      </c>
    </row>
    <row r="34" spans="1:10" ht="15" customHeight="1">
      <c r="A34" s="341" t="s">
        <v>362</v>
      </c>
      <c r="B34" s="360" t="s">
        <v>469</v>
      </c>
      <c r="C34" s="361" t="s">
        <v>469</v>
      </c>
      <c r="D34" s="362" t="s">
        <v>469</v>
      </c>
      <c r="E34" s="356" t="s">
        <v>469</v>
      </c>
      <c r="F34" s="361" t="s">
        <v>469</v>
      </c>
      <c r="G34" s="362" t="s">
        <v>469</v>
      </c>
      <c r="H34" s="356" t="s">
        <v>469</v>
      </c>
      <c r="I34" s="340">
        <v>37</v>
      </c>
      <c r="J34" s="341">
        <v>5183</v>
      </c>
    </row>
    <row r="35" spans="1:10" ht="15" customHeight="1">
      <c r="A35" s="341" t="s">
        <v>363</v>
      </c>
      <c r="B35" s="339">
        <v>1</v>
      </c>
      <c r="C35" s="361" t="s">
        <v>468</v>
      </c>
      <c r="D35" s="362" t="s">
        <v>468</v>
      </c>
      <c r="E35" s="356" t="s">
        <v>468</v>
      </c>
      <c r="F35" s="363" t="s">
        <v>468</v>
      </c>
      <c r="G35" s="362" t="s">
        <v>468</v>
      </c>
      <c r="H35" s="359" t="s">
        <v>468</v>
      </c>
      <c r="I35" s="340">
        <v>34</v>
      </c>
      <c r="J35" s="341">
        <v>4817</v>
      </c>
    </row>
    <row r="36" spans="1:10" ht="15" customHeight="1">
      <c r="A36" s="341" t="s">
        <v>364</v>
      </c>
      <c r="B36" s="339">
        <v>6</v>
      </c>
      <c r="C36" s="341">
        <v>2167</v>
      </c>
      <c r="D36" s="345">
        <v>99.6</v>
      </c>
      <c r="E36" s="356" t="s">
        <v>468</v>
      </c>
      <c r="F36" s="357">
        <v>592</v>
      </c>
      <c r="G36" s="345">
        <v>66.3</v>
      </c>
      <c r="H36" s="359" t="s">
        <v>468</v>
      </c>
      <c r="I36" s="340">
        <v>59</v>
      </c>
      <c r="J36" s="341">
        <v>9580</v>
      </c>
    </row>
    <row r="37" spans="1:10" ht="15" customHeight="1">
      <c r="A37" s="339" t="s">
        <v>441</v>
      </c>
      <c r="B37" s="339">
        <v>3</v>
      </c>
      <c r="C37" s="341">
        <v>1441</v>
      </c>
      <c r="D37" s="345">
        <v>99.8</v>
      </c>
      <c r="E37" s="356" t="s">
        <v>468</v>
      </c>
      <c r="F37" s="357">
        <v>975</v>
      </c>
      <c r="G37" s="345">
        <v>57.8</v>
      </c>
      <c r="H37" s="358">
        <v>1.2</v>
      </c>
      <c r="I37" s="340">
        <v>42</v>
      </c>
      <c r="J37" s="341">
        <v>6423</v>
      </c>
    </row>
    <row r="38" spans="1:10" ht="15" customHeight="1">
      <c r="A38" s="339" t="s">
        <v>442</v>
      </c>
      <c r="B38" s="339">
        <v>6</v>
      </c>
      <c r="C38" s="341">
        <v>1287</v>
      </c>
      <c r="D38" s="345">
        <v>99.6</v>
      </c>
      <c r="E38" s="356">
        <v>0.4</v>
      </c>
      <c r="F38" s="357">
        <v>540</v>
      </c>
      <c r="G38" s="362">
        <v>78.1</v>
      </c>
      <c r="H38" s="359">
        <v>5.5</v>
      </c>
      <c r="I38" s="340">
        <v>26</v>
      </c>
      <c r="J38" s="341">
        <v>1860</v>
      </c>
    </row>
    <row r="39" spans="1:10" ht="15" customHeight="1">
      <c r="A39" s="339" t="s">
        <v>391</v>
      </c>
      <c r="B39" s="360" t="s">
        <v>468</v>
      </c>
      <c r="C39" s="361" t="s">
        <v>468</v>
      </c>
      <c r="D39" s="362" t="s">
        <v>468</v>
      </c>
      <c r="E39" s="356" t="s">
        <v>468</v>
      </c>
      <c r="F39" s="361" t="s">
        <v>468</v>
      </c>
      <c r="G39" s="362" t="s">
        <v>468</v>
      </c>
      <c r="H39" s="356" t="s">
        <v>468</v>
      </c>
      <c r="I39" s="340">
        <v>28</v>
      </c>
      <c r="J39" s="341">
        <v>3825</v>
      </c>
    </row>
    <row r="40" spans="1:10" ht="15" customHeight="1">
      <c r="A40" s="341" t="s">
        <v>365</v>
      </c>
      <c r="B40" s="360">
        <v>1</v>
      </c>
      <c r="C40" s="361">
        <v>339</v>
      </c>
      <c r="D40" s="362" t="s">
        <v>468</v>
      </c>
      <c r="E40" s="356" t="s">
        <v>468</v>
      </c>
      <c r="F40" s="363" t="s">
        <v>468</v>
      </c>
      <c r="G40" s="362" t="s">
        <v>468</v>
      </c>
      <c r="H40" s="359" t="s">
        <v>468</v>
      </c>
      <c r="I40" s="340">
        <v>30</v>
      </c>
      <c r="J40" s="341">
        <v>6239</v>
      </c>
    </row>
    <row r="41" spans="1:10" ht="15" customHeight="1">
      <c r="A41" s="341" t="s">
        <v>366</v>
      </c>
      <c r="B41" s="360" t="s">
        <v>468</v>
      </c>
      <c r="C41" s="361" t="s">
        <v>468</v>
      </c>
      <c r="D41" s="362" t="s">
        <v>468</v>
      </c>
      <c r="E41" s="356" t="s">
        <v>468</v>
      </c>
      <c r="F41" s="363" t="s">
        <v>468</v>
      </c>
      <c r="G41" s="362" t="s">
        <v>468</v>
      </c>
      <c r="H41" s="359" t="s">
        <v>468</v>
      </c>
      <c r="I41" s="340">
        <v>22</v>
      </c>
      <c r="J41" s="341">
        <v>2150</v>
      </c>
    </row>
    <row r="42" spans="1:10" ht="15" customHeight="1">
      <c r="A42" s="341" t="s">
        <v>367</v>
      </c>
      <c r="B42" s="339">
        <v>1</v>
      </c>
      <c r="C42" s="341">
        <v>443</v>
      </c>
      <c r="D42" s="345">
        <v>100</v>
      </c>
      <c r="E42" s="356" t="s">
        <v>468</v>
      </c>
      <c r="F42" s="357">
        <v>416</v>
      </c>
      <c r="G42" s="345">
        <v>78.1</v>
      </c>
      <c r="H42" s="359" t="s">
        <v>468</v>
      </c>
      <c r="I42" s="340">
        <v>39</v>
      </c>
      <c r="J42" s="341">
        <v>6842</v>
      </c>
    </row>
    <row r="43" spans="1:10" ht="15" customHeight="1">
      <c r="A43" s="341" t="s">
        <v>368</v>
      </c>
      <c r="B43" s="339">
        <v>1</v>
      </c>
      <c r="C43" s="341">
        <v>241</v>
      </c>
      <c r="D43" s="345">
        <v>97.3</v>
      </c>
      <c r="E43" s="356" t="s">
        <v>468</v>
      </c>
      <c r="F43" s="363">
        <v>200</v>
      </c>
      <c r="G43" s="362" t="s">
        <v>468</v>
      </c>
      <c r="H43" s="359" t="s">
        <v>468</v>
      </c>
      <c r="I43" s="340">
        <v>41</v>
      </c>
      <c r="J43" s="341">
        <v>4046</v>
      </c>
    </row>
    <row r="44" spans="1:10" ht="15" customHeight="1">
      <c r="A44" s="341" t="s">
        <v>369</v>
      </c>
      <c r="B44" s="360" t="s">
        <v>468</v>
      </c>
      <c r="C44" s="361" t="s">
        <v>468</v>
      </c>
      <c r="D44" s="362" t="s">
        <v>468</v>
      </c>
      <c r="E44" s="356" t="s">
        <v>468</v>
      </c>
      <c r="F44" s="361" t="s">
        <v>468</v>
      </c>
      <c r="G44" s="362" t="s">
        <v>468</v>
      </c>
      <c r="H44" s="356" t="s">
        <v>468</v>
      </c>
      <c r="I44" s="340">
        <v>17</v>
      </c>
      <c r="J44" s="341">
        <v>1787</v>
      </c>
    </row>
    <row r="45" spans="1:10" ht="15" customHeight="1">
      <c r="A45" s="349" t="s">
        <v>370</v>
      </c>
      <c r="B45" s="347">
        <v>1</v>
      </c>
      <c r="C45" s="349">
        <v>350</v>
      </c>
      <c r="D45" s="353">
        <v>100</v>
      </c>
      <c r="E45" s="364" t="s">
        <v>468</v>
      </c>
      <c r="F45" s="365">
        <v>195</v>
      </c>
      <c r="G45" s="364" t="s">
        <v>468</v>
      </c>
      <c r="H45" s="366" t="s">
        <v>468</v>
      </c>
      <c r="I45" s="348">
        <v>42</v>
      </c>
      <c r="J45" s="349">
        <v>4526</v>
      </c>
    </row>
    <row r="46" spans="1:10" ht="15" customHeight="1">
      <c r="A46" s="344"/>
      <c r="B46" s="344"/>
      <c r="C46" s="344"/>
      <c r="D46" s="367"/>
      <c r="E46" s="344"/>
      <c r="F46" s="344"/>
      <c r="G46" s="344"/>
      <c r="H46" s="344"/>
      <c r="I46" s="344"/>
      <c r="J46" s="344"/>
    </row>
    <row r="47" spans="1:10" ht="15" customHeight="1">
      <c r="A47" s="344"/>
      <c r="B47" s="344"/>
      <c r="C47" s="344"/>
      <c r="D47" s="367"/>
      <c r="E47" s="344"/>
      <c r="F47" s="344"/>
      <c r="G47" s="344"/>
      <c r="H47" s="344"/>
      <c r="I47" s="344"/>
      <c r="J47" s="344"/>
    </row>
    <row r="48" ht="15" customHeight="1"/>
    <row r="49" ht="15" customHeight="1">
      <c r="A49" s="355" t="s">
        <v>467</v>
      </c>
    </row>
    <row r="50" spans="1:9" ht="15" customHeight="1">
      <c r="A50" s="446" t="s">
        <v>333</v>
      </c>
      <c r="B50" s="448" t="s">
        <v>373</v>
      </c>
      <c r="C50" s="449"/>
      <c r="D50" s="449"/>
      <c r="E50" s="450"/>
      <c r="F50" s="451" t="s">
        <v>374</v>
      </c>
      <c r="G50" s="452"/>
      <c r="H50" s="453" t="s">
        <v>375</v>
      </c>
      <c r="I50" s="454"/>
    </row>
    <row r="51" spans="1:9" ht="15" customHeight="1">
      <c r="A51" s="447"/>
      <c r="B51" s="332" t="s">
        <v>376</v>
      </c>
      <c r="C51" s="334" t="s">
        <v>377</v>
      </c>
      <c r="D51" s="335" t="s">
        <v>378</v>
      </c>
      <c r="E51" s="368" t="s">
        <v>379</v>
      </c>
      <c r="F51" s="333" t="s">
        <v>335</v>
      </c>
      <c r="G51" s="369" t="s">
        <v>356</v>
      </c>
      <c r="H51" s="337" t="s">
        <v>335</v>
      </c>
      <c r="I51" s="334" t="s">
        <v>356</v>
      </c>
    </row>
    <row r="52" spans="1:9" ht="15" customHeight="1">
      <c r="A52" s="339" t="s">
        <v>359</v>
      </c>
      <c r="B52" s="339">
        <v>13626</v>
      </c>
      <c r="C52" s="341">
        <v>1674163</v>
      </c>
      <c r="D52" s="342">
        <v>56.7</v>
      </c>
      <c r="E52" s="370">
        <v>73.2</v>
      </c>
      <c r="F52" s="340">
        <v>3401</v>
      </c>
      <c r="G52" s="371">
        <v>657502</v>
      </c>
      <c r="H52" s="344">
        <v>1585</v>
      </c>
      <c r="I52" s="341">
        <v>137269</v>
      </c>
    </row>
    <row r="53" spans="1:9" ht="15" customHeight="1">
      <c r="A53" s="339"/>
      <c r="B53" s="339"/>
      <c r="C53" s="341"/>
      <c r="D53" s="342"/>
      <c r="E53" s="370"/>
      <c r="F53" s="340"/>
      <c r="G53" s="371"/>
      <c r="H53" s="344"/>
      <c r="I53" s="341"/>
    </row>
    <row r="54" spans="1:9" ht="15" customHeight="1">
      <c r="A54" s="339" t="s">
        <v>360</v>
      </c>
      <c r="B54" s="339">
        <v>312</v>
      </c>
      <c r="C54" s="341">
        <v>34025</v>
      </c>
      <c r="D54" s="342">
        <v>68.9</v>
      </c>
      <c r="E54" s="370">
        <v>52.5</v>
      </c>
      <c r="F54" s="340">
        <v>68</v>
      </c>
      <c r="G54" s="371">
        <v>20126</v>
      </c>
      <c r="H54" s="344">
        <v>26</v>
      </c>
      <c r="I54" s="341">
        <v>1613</v>
      </c>
    </row>
    <row r="55" spans="1:9" ht="15" customHeight="1">
      <c r="A55" s="339"/>
      <c r="B55" s="339"/>
      <c r="C55" s="341"/>
      <c r="D55" s="342"/>
      <c r="E55" s="370"/>
      <c r="F55" s="340"/>
      <c r="G55" s="371"/>
      <c r="H55" s="344"/>
      <c r="I55" s="341"/>
    </row>
    <row r="56" spans="1:9" ht="15" customHeight="1">
      <c r="A56" s="339" t="s">
        <v>361</v>
      </c>
      <c r="B56" s="339">
        <v>562</v>
      </c>
      <c r="C56" s="341">
        <v>67776</v>
      </c>
      <c r="D56" s="342">
        <v>59.8</v>
      </c>
      <c r="E56" s="370">
        <v>65.8</v>
      </c>
      <c r="F56" s="340">
        <v>184</v>
      </c>
      <c r="G56" s="371">
        <v>33779</v>
      </c>
      <c r="H56" s="344">
        <v>61</v>
      </c>
      <c r="I56" s="341">
        <v>4736</v>
      </c>
    </row>
    <row r="57" spans="1:9" ht="15" customHeight="1">
      <c r="A57" s="339" t="s">
        <v>362</v>
      </c>
      <c r="B57" s="339">
        <v>638</v>
      </c>
      <c r="C57" s="341">
        <v>117683</v>
      </c>
      <c r="D57" s="342">
        <v>69.5</v>
      </c>
      <c r="E57" s="370">
        <v>71.6</v>
      </c>
      <c r="F57" s="340">
        <v>110</v>
      </c>
      <c r="G57" s="371">
        <v>19065</v>
      </c>
      <c r="H57" s="344">
        <v>34</v>
      </c>
      <c r="I57" s="341">
        <v>3260</v>
      </c>
    </row>
    <row r="58" spans="1:9" ht="15" customHeight="1">
      <c r="A58" s="339" t="s">
        <v>363</v>
      </c>
      <c r="B58" s="339">
        <v>591</v>
      </c>
      <c r="C58" s="341">
        <v>99216</v>
      </c>
      <c r="D58" s="342">
        <v>67.2</v>
      </c>
      <c r="E58" s="370">
        <v>72.8</v>
      </c>
      <c r="F58" s="340">
        <v>108</v>
      </c>
      <c r="G58" s="371">
        <v>17291</v>
      </c>
      <c r="H58" s="344">
        <v>30</v>
      </c>
      <c r="I58" s="341">
        <v>824</v>
      </c>
    </row>
    <row r="59" spans="1:9" ht="15" customHeight="1">
      <c r="A59" s="339" t="s">
        <v>364</v>
      </c>
      <c r="B59" s="339">
        <v>1080</v>
      </c>
      <c r="C59" s="341">
        <v>175952</v>
      </c>
      <c r="D59" s="342">
        <v>64</v>
      </c>
      <c r="E59" s="370">
        <v>84.8</v>
      </c>
      <c r="F59" s="340">
        <v>451</v>
      </c>
      <c r="G59" s="371">
        <v>151115</v>
      </c>
      <c r="H59" s="344">
        <v>178</v>
      </c>
      <c r="I59" s="341">
        <v>29684</v>
      </c>
    </row>
    <row r="60" spans="1:9" ht="15" customHeight="1">
      <c r="A60" s="339" t="s">
        <v>441</v>
      </c>
      <c r="B60" s="339">
        <v>738</v>
      </c>
      <c r="C60" s="341">
        <v>146906</v>
      </c>
      <c r="D60" s="342">
        <v>71.8</v>
      </c>
      <c r="E60" s="370">
        <v>66</v>
      </c>
      <c r="F60" s="340">
        <v>119</v>
      </c>
      <c r="G60" s="371">
        <v>24363</v>
      </c>
      <c r="H60" s="344">
        <v>19</v>
      </c>
      <c r="I60" s="341">
        <v>3271</v>
      </c>
    </row>
    <row r="61" spans="1:9" ht="15" customHeight="1">
      <c r="A61" s="339" t="s">
        <v>442</v>
      </c>
      <c r="B61" s="339">
        <v>160</v>
      </c>
      <c r="C61" s="341">
        <v>16964</v>
      </c>
      <c r="D61" s="342">
        <v>29.2</v>
      </c>
      <c r="E61" s="370">
        <v>90.9</v>
      </c>
      <c r="F61" s="340">
        <v>79</v>
      </c>
      <c r="G61" s="371">
        <v>15539</v>
      </c>
      <c r="H61" s="344">
        <v>9</v>
      </c>
      <c r="I61" s="341">
        <v>146</v>
      </c>
    </row>
    <row r="62" spans="1:9" ht="15" customHeight="1">
      <c r="A62" s="339" t="s">
        <v>391</v>
      </c>
      <c r="B62" s="339">
        <v>521</v>
      </c>
      <c r="C62" s="341">
        <v>65366</v>
      </c>
      <c r="D62" s="342">
        <v>64.7</v>
      </c>
      <c r="E62" s="370">
        <v>92.8</v>
      </c>
      <c r="F62" s="340">
        <v>101</v>
      </c>
      <c r="G62" s="371">
        <v>13120</v>
      </c>
      <c r="H62" s="344">
        <v>45</v>
      </c>
      <c r="I62" s="341">
        <v>1700</v>
      </c>
    </row>
    <row r="63" spans="1:9" ht="15" customHeight="1">
      <c r="A63" s="339" t="s">
        <v>365</v>
      </c>
      <c r="B63" s="339">
        <v>527</v>
      </c>
      <c r="C63" s="341">
        <v>100915</v>
      </c>
      <c r="D63" s="342">
        <v>47.4</v>
      </c>
      <c r="E63" s="370">
        <v>92.1</v>
      </c>
      <c r="F63" s="340">
        <v>186</v>
      </c>
      <c r="G63" s="371">
        <v>44430</v>
      </c>
      <c r="H63" s="344">
        <v>109</v>
      </c>
      <c r="I63" s="341">
        <v>13372</v>
      </c>
    </row>
    <row r="64" spans="1:9" ht="15" customHeight="1">
      <c r="A64" s="339" t="s">
        <v>366</v>
      </c>
      <c r="B64" s="339">
        <v>230</v>
      </c>
      <c r="C64" s="341">
        <v>31776</v>
      </c>
      <c r="D64" s="342">
        <v>50.4</v>
      </c>
      <c r="E64" s="370">
        <v>86.5</v>
      </c>
      <c r="F64" s="340">
        <v>64</v>
      </c>
      <c r="G64" s="371">
        <v>15027</v>
      </c>
      <c r="H64" s="344">
        <v>60</v>
      </c>
      <c r="I64" s="341">
        <v>5696</v>
      </c>
    </row>
    <row r="65" spans="1:9" ht="15" customHeight="1">
      <c r="A65" s="339" t="s">
        <v>367</v>
      </c>
      <c r="B65" s="339">
        <v>806</v>
      </c>
      <c r="C65" s="341">
        <v>130192</v>
      </c>
      <c r="D65" s="342">
        <v>64</v>
      </c>
      <c r="E65" s="370">
        <v>67.5</v>
      </c>
      <c r="F65" s="340">
        <v>245</v>
      </c>
      <c r="G65" s="371">
        <v>74594</v>
      </c>
      <c r="H65" s="344">
        <v>62</v>
      </c>
      <c r="I65" s="341">
        <v>9930</v>
      </c>
    </row>
    <row r="66" spans="1:9" ht="15" customHeight="1">
      <c r="A66" s="339" t="s">
        <v>368</v>
      </c>
      <c r="B66" s="339">
        <v>748</v>
      </c>
      <c r="C66" s="341">
        <v>73990</v>
      </c>
      <c r="D66" s="342">
        <v>64.5</v>
      </c>
      <c r="E66" s="370">
        <v>47.5</v>
      </c>
      <c r="F66" s="340">
        <v>101</v>
      </c>
      <c r="G66" s="371">
        <v>16786</v>
      </c>
      <c r="H66" s="344">
        <v>91</v>
      </c>
      <c r="I66" s="341">
        <v>9336</v>
      </c>
    </row>
    <row r="67" spans="1:9" ht="15" customHeight="1">
      <c r="A67" s="339" t="s">
        <v>369</v>
      </c>
      <c r="B67" s="339">
        <v>326</v>
      </c>
      <c r="C67" s="341">
        <v>35073</v>
      </c>
      <c r="D67" s="342">
        <v>49.5</v>
      </c>
      <c r="E67" s="370">
        <v>78.5</v>
      </c>
      <c r="F67" s="340">
        <v>86</v>
      </c>
      <c r="G67" s="371">
        <v>13081</v>
      </c>
      <c r="H67" s="344">
        <v>33</v>
      </c>
      <c r="I67" s="341">
        <v>2485</v>
      </c>
    </row>
    <row r="68" spans="1:9" ht="15" customHeight="1">
      <c r="A68" s="347" t="s">
        <v>370</v>
      </c>
      <c r="B68" s="347">
        <v>501</v>
      </c>
      <c r="C68" s="349">
        <v>65159</v>
      </c>
      <c r="D68" s="350">
        <v>52.7</v>
      </c>
      <c r="E68" s="372">
        <v>75.7</v>
      </c>
      <c r="F68" s="348">
        <v>185</v>
      </c>
      <c r="G68" s="373">
        <v>43893</v>
      </c>
      <c r="H68" s="352">
        <v>51</v>
      </c>
      <c r="I68" s="349">
        <v>5777</v>
      </c>
    </row>
  </sheetData>
  <sheetProtection sheet="1" objects="1" scenarios="1" selectLockedCells="1" selectUnlockedCells="1"/>
  <mergeCells count="16">
    <mergeCell ref="A1:J1"/>
    <mergeCell ref="A3:A4"/>
    <mergeCell ref="B3:C3"/>
    <mergeCell ref="D3:G3"/>
    <mergeCell ref="H3:K3"/>
    <mergeCell ref="A26:A28"/>
    <mergeCell ref="B26:H26"/>
    <mergeCell ref="I26:J26"/>
    <mergeCell ref="B27:B28"/>
    <mergeCell ref="C27:E27"/>
    <mergeCell ref="F27:H27"/>
    <mergeCell ref="I27:J27"/>
    <mergeCell ref="A50:A51"/>
    <mergeCell ref="B50:E50"/>
    <mergeCell ref="F50:G50"/>
    <mergeCell ref="H50:I50"/>
  </mergeCells>
  <printOptions/>
  <pageMargins left="0.54" right="0.42" top="1" bottom="1" header="0.512" footer="0.512"/>
  <pageSetup horizontalDpi="600" verticalDpi="600" orientation="portrait" paperSize="9" scale="6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40"/>
  <sheetViews>
    <sheetView showGridLines="0" zoomScale="75" zoomScaleNormal="75" workbookViewId="0" topLeftCell="A1">
      <selection activeCell="A1" sqref="A1:IV16384"/>
    </sheetView>
  </sheetViews>
  <sheetFormatPr defaultColWidth="8.66015625" defaultRowHeight="18"/>
  <cols>
    <col min="1" max="1" width="5.58203125" style="374" customWidth="1"/>
    <col min="2" max="2" width="6.33203125" style="374" customWidth="1"/>
    <col min="3" max="3" width="10.58203125" style="374" customWidth="1"/>
    <col min="4" max="4" width="10.58203125" style="376" customWidth="1"/>
    <col min="5" max="5" width="9" style="374" customWidth="1"/>
    <col min="6" max="6" width="7.5" style="374" customWidth="1"/>
    <col min="7" max="7" width="6.33203125" style="374" customWidth="1"/>
    <col min="8" max="8" width="10.58203125" style="374" customWidth="1"/>
    <col min="9" max="9" width="10.58203125" style="376" customWidth="1"/>
    <col min="10" max="16384" width="9" style="374" customWidth="1"/>
  </cols>
  <sheetData>
    <row r="1" ht="17.25">
      <c r="B1" s="375" t="s">
        <v>380</v>
      </c>
    </row>
    <row r="2" ht="13.5" customHeight="1">
      <c r="B2" s="377"/>
    </row>
    <row r="3" ht="13.5" customHeight="1"/>
    <row r="4" spans="2:7" ht="19.5" customHeight="1">
      <c r="B4" s="374" t="s">
        <v>381</v>
      </c>
      <c r="G4" s="374" t="s">
        <v>382</v>
      </c>
    </row>
    <row r="5" ht="19.5" customHeight="1"/>
    <row r="6" spans="2:9" ht="19.5" customHeight="1">
      <c r="B6" s="378" t="s">
        <v>447</v>
      </c>
      <c r="C6" s="379" t="s">
        <v>383</v>
      </c>
      <c r="D6" s="380" t="s">
        <v>384</v>
      </c>
      <c r="G6" s="378" t="s">
        <v>447</v>
      </c>
      <c r="H6" s="379" t="s">
        <v>383</v>
      </c>
      <c r="I6" s="380" t="s">
        <v>385</v>
      </c>
    </row>
    <row r="7" spans="2:9" ht="19.5" customHeight="1">
      <c r="B7" s="381">
        <v>1</v>
      </c>
      <c r="C7" s="382" t="s">
        <v>386</v>
      </c>
      <c r="D7" s="383">
        <v>99.1</v>
      </c>
      <c r="E7" s="384"/>
      <c r="F7" s="384"/>
      <c r="G7" s="381">
        <v>1</v>
      </c>
      <c r="H7" s="386" t="s">
        <v>365</v>
      </c>
      <c r="I7" s="383">
        <v>1.2</v>
      </c>
    </row>
    <row r="8" spans="2:9" ht="19.5" customHeight="1">
      <c r="B8" s="385">
        <v>2</v>
      </c>
      <c r="C8" s="386" t="s">
        <v>388</v>
      </c>
      <c r="D8" s="387">
        <v>99</v>
      </c>
      <c r="E8" s="384"/>
      <c r="F8" s="384"/>
      <c r="G8" s="385">
        <v>2</v>
      </c>
      <c r="H8" s="386" t="s">
        <v>391</v>
      </c>
      <c r="I8" s="387">
        <v>1.1</v>
      </c>
    </row>
    <row r="9" spans="2:9" ht="19.5" customHeight="1">
      <c r="B9" s="385">
        <v>3</v>
      </c>
      <c r="C9" s="386" t="s">
        <v>387</v>
      </c>
      <c r="D9" s="387">
        <v>98.7</v>
      </c>
      <c r="E9" s="384"/>
      <c r="F9" s="384"/>
      <c r="G9" s="385">
        <v>3</v>
      </c>
      <c r="H9" s="386" t="s">
        <v>470</v>
      </c>
      <c r="I9" s="387">
        <v>1</v>
      </c>
    </row>
    <row r="10" spans="2:9" ht="19.5" customHeight="1">
      <c r="B10" s="385"/>
      <c r="C10" s="386" t="s">
        <v>471</v>
      </c>
      <c r="D10" s="387">
        <v>98.7</v>
      </c>
      <c r="E10" s="384"/>
      <c r="F10" s="384"/>
      <c r="G10" s="385"/>
      <c r="H10" s="386" t="s">
        <v>448</v>
      </c>
      <c r="I10" s="387">
        <v>1</v>
      </c>
    </row>
    <row r="11" spans="2:9" ht="19.5" customHeight="1">
      <c r="B11" s="385"/>
      <c r="C11" s="386" t="s">
        <v>472</v>
      </c>
      <c r="D11" s="387">
        <v>98.7</v>
      </c>
      <c r="E11" s="384"/>
      <c r="F11" s="384"/>
      <c r="G11" s="386"/>
      <c r="H11" s="386" t="s">
        <v>473</v>
      </c>
      <c r="I11" s="387">
        <v>1</v>
      </c>
    </row>
    <row r="12" spans="2:9" ht="19.5" customHeight="1">
      <c r="B12" s="385"/>
      <c r="C12" s="386" t="s">
        <v>474</v>
      </c>
      <c r="D12" s="387">
        <v>98.7</v>
      </c>
      <c r="E12" s="384"/>
      <c r="F12" s="384"/>
      <c r="G12" s="385"/>
      <c r="H12" s="386"/>
      <c r="I12" s="387"/>
    </row>
    <row r="13" spans="2:9" ht="19.5" customHeight="1">
      <c r="B13" s="385"/>
      <c r="C13" s="385"/>
      <c r="D13" s="387"/>
      <c r="E13" s="384"/>
      <c r="F13" s="384"/>
      <c r="G13" s="385">
        <v>42</v>
      </c>
      <c r="H13" s="386" t="s">
        <v>360</v>
      </c>
      <c r="I13" s="387">
        <v>0.3</v>
      </c>
    </row>
    <row r="14" spans="2:9" ht="19.5" customHeight="1">
      <c r="B14" s="385">
        <v>7</v>
      </c>
      <c r="C14" s="385" t="s">
        <v>360</v>
      </c>
      <c r="D14" s="387">
        <v>98.6</v>
      </c>
      <c r="E14" s="384"/>
      <c r="F14" s="384"/>
      <c r="G14" s="385"/>
      <c r="H14" s="386"/>
      <c r="I14" s="387"/>
    </row>
    <row r="15" spans="2:9" ht="19.5" customHeight="1">
      <c r="B15" s="385"/>
      <c r="C15" s="392"/>
      <c r="D15" s="393"/>
      <c r="E15" s="384"/>
      <c r="F15" s="384"/>
      <c r="G15" s="394"/>
      <c r="H15" s="395" t="s">
        <v>359</v>
      </c>
      <c r="I15" s="389">
        <v>0.7</v>
      </c>
    </row>
    <row r="16" spans="2:9" ht="19.5" customHeight="1">
      <c r="B16" s="394"/>
      <c r="C16" s="403" t="s">
        <v>359</v>
      </c>
      <c r="D16" s="407">
        <v>97.8</v>
      </c>
      <c r="G16" s="408"/>
      <c r="H16" s="408"/>
      <c r="I16" s="409"/>
    </row>
    <row r="17" spans="7:9" ht="19.5" customHeight="1">
      <c r="G17" s="410"/>
      <c r="H17" s="390"/>
      <c r="I17" s="391"/>
    </row>
    <row r="26" ht="18" customHeight="1">
      <c r="B26" s="375" t="s">
        <v>389</v>
      </c>
    </row>
    <row r="27" ht="13.5" customHeight="1">
      <c r="B27" s="377"/>
    </row>
    <row r="28" ht="13.5" customHeight="1"/>
    <row r="29" spans="2:7" ht="19.5" customHeight="1">
      <c r="B29" s="374" t="s">
        <v>381</v>
      </c>
      <c r="G29" s="374" t="s">
        <v>382</v>
      </c>
    </row>
    <row r="30" ht="19.5" customHeight="1"/>
    <row r="31" spans="2:9" ht="19.5" customHeight="1">
      <c r="B31" s="378" t="s">
        <v>447</v>
      </c>
      <c r="C31" s="379" t="s">
        <v>383</v>
      </c>
      <c r="D31" s="380" t="s">
        <v>384</v>
      </c>
      <c r="G31" s="378" t="s">
        <v>447</v>
      </c>
      <c r="H31" s="379" t="s">
        <v>383</v>
      </c>
      <c r="I31" s="380" t="s">
        <v>385</v>
      </c>
    </row>
    <row r="32" spans="2:9" ht="19.5" customHeight="1">
      <c r="B32" s="385">
        <v>1</v>
      </c>
      <c r="C32" s="386" t="s">
        <v>366</v>
      </c>
      <c r="D32" s="387">
        <v>64.6</v>
      </c>
      <c r="G32" s="385">
        <v>1</v>
      </c>
      <c r="H32" s="386" t="s">
        <v>449</v>
      </c>
      <c r="I32" s="387">
        <v>33.5</v>
      </c>
    </row>
    <row r="33" spans="2:9" ht="19.5" customHeight="1">
      <c r="B33" s="385">
        <v>2</v>
      </c>
      <c r="C33" s="386" t="s">
        <v>364</v>
      </c>
      <c r="D33" s="387">
        <v>63.8</v>
      </c>
      <c r="G33" s="385">
        <v>2</v>
      </c>
      <c r="H33" s="386" t="s">
        <v>450</v>
      </c>
      <c r="I33" s="387">
        <v>33.3</v>
      </c>
    </row>
    <row r="34" spans="2:9" ht="19.5" customHeight="1">
      <c r="B34" s="385">
        <v>3</v>
      </c>
      <c r="C34" s="386" t="s">
        <v>369</v>
      </c>
      <c r="D34" s="387">
        <v>61.6</v>
      </c>
      <c r="G34" s="385">
        <v>3</v>
      </c>
      <c r="H34" s="386" t="s">
        <v>387</v>
      </c>
      <c r="I34" s="387">
        <v>33</v>
      </c>
    </row>
    <row r="35" spans="2:9" ht="19.5" customHeight="1">
      <c r="B35" s="385">
        <v>4</v>
      </c>
      <c r="C35" s="386" t="s">
        <v>441</v>
      </c>
      <c r="D35" s="387">
        <v>60.3</v>
      </c>
      <c r="G35" s="385"/>
      <c r="H35" s="386" t="s">
        <v>451</v>
      </c>
      <c r="I35" s="387">
        <v>33</v>
      </c>
    </row>
    <row r="36" spans="2:9" ht="19.5" customHeight="1">
      <c r="B36" s="385">
        <v>5</v>
      </c>
      <c r="C36" s="386" t="s">
        <v>368</v>
      </c>
      <c r="D36" s="387">
        <v>59.3</v>
      </c>
      <c r="G36" s="385">
        <v>5</v>
      </c>
      <c r="H36" s="386" t="s">
        <v>474</v>
      </c>
      <c r="I36" s="387">
        <v>32.2</v>
      </c>
    </row>
    <row r="37" spans="2:9" ht="19.5" customHeight="1">
      <c r="B37" s="385"/>
      <c r="C37" s="386"/>
      <c r="D37" s="387"/>
      <c r="G37" s="385"/>
      <c r="H37" s="386"/>
      <c r="I37" s="387"/>
    </row>
    <row r="38" spans="2:9" ht="19.5" customHeight="1">
      <c r="B38" s="385">
        <v>33</v>
      </c>
      <c r="C38" s="386" t="s">
        <v>360</v>
      </c>
      <c r="D38" s="387">
        <v>44.9</v>
      </c>
      <c r="G38" s="385">
        <v>14</v>
      </c>
      <c r="H38" s="386" t="s">
        <v>360</v>
      </c>
      <c r="I38" s="387">
        <v>25.8</v>
      </c>
    </row>
    <row r="39" spans="2:9" ht="19.5" customHeight="1">
      <c r="B39" s="385"/>
      <c r="C39" s="386"/>
      <c r="D39" s="387"/>
      <c r="G39" s="385"/>
      <c r="H39" s="386"/>
      <c r="I39" s="387"/>
    </row>
    <row r="40" spans="2:9" ht="19.5" customHeight="1">
      <c r="B40" s="388"/>
      <c r="C40" s="395" t="s">
        <v>359</v>
      </c>
      <c r="D40" s="389">
        <v>52.8</v>
      </c>
      <c r="G40" s="388"/>
      <c r="H40" s="395" t="s">
        <v>359</v>
      </c>
      <c r="I40" s="389">
        <v>19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2006-02-17T02:35:04Z</cp:lastPrinted>
  <dcterms:created xsi:type="dcterms:W3CDTF">2006-02-16T05:58:12Z</dcterms:created>
  <dcterms:modified xsi:type="dcterms:W3CDTF">2009-01-16T01:30:15Z</dcterms:modified>
  <cp:category/>
  <cp:version/>
  <cp:contentType/>
  <cp:contentStatus/>
</cp:coreProperties>
</file>